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Pc\Downloads\Telegram Desktop\"/>
    </mc:Choice>
  </mc:AlternateContent>
  <xr:revisionPtr revIDLastSave="0" documentId="13_ncr:1_{A02A6B40-1D27-4E02-A0C1-9C6432550E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 new" sheetId="3" r:id="rId1"/>
    <sheet name="lab1var3" sheetId="1" r:id="rId2"/>
    <sheet name="lab1var3 (2)" sheetId="2" r:id="rId3"/>
    <sheet name="Лист1" sheetId="4" r:id="rId4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N131" i="3" l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" i="4"/>
  <c r="N159" i="3" l="1"/>
  <c r="O109" i="3" l="1"/>
  <c r="P109" i="3" s="1"/>
  <c r="X4" i="3"/>
  <c r="X8" i="3"/>
  <c r="X12" i="3"/>
  <c r="X16" i="3"/>
  <c r="X20" i="3"/>
  <c r="X24" i="3"/>
  <c r="L26" i="3"/>
  <c r="X3" i="3" s="1"/>
  <c r="X22" i="3" l="1"/>
  <c r="X18" i="3"/>
  <c r="X14" i="3"/>
  <c r="X10" i="3"/>
  <c r="X6" i="3"/>
  <c r="X2" i="3"/>
  <c r="X25" i="3"/>
  <c r="X21" i="3"/>
  <c r="X17" i="3"/>
  <c r="X13" i="3"/>
  <c r="X9" i="3"/>
  <c r="X5" i="3"/>
  <c r="X23" i="3"/>
  <c r="X19" i="3"/>
  <c r="X15" i="3"/>
  <c r="X11" i="3"/>
  <c r="X7" i="3"/>
  <c r="AU37" i="3" l="1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4" i="3" s="1"/>
  <c r="G26" i="3"/>
  <c r="F26" i="3"/>
  <c r="E26" i="3"/>
  <c r="D26" i="3"/>
  <c r="C26" i="3"/>
  <c r="B26" i="3"/>
  <c r="AI25" i="3"/>
  <c r="AH25" i="3"/>
  <c r="AG25" i="3"/>
  <c r="AE25" i="3"/>
  <c r="AD25" i="3"/>
  <c r="AC25" i="3"/>
  <c r="AA25" i="3"/>
  <c r="Z25" i="3"/>
  <c r="AI24" i="3"/>
  <c r="AH24" i="3"/>
  <c r="AG24" i="3"/>
  <c r="AE24" i="3"/>
  <c r="AD24" i="3"/>
  <c r="AC24" i="3"/>
  <c r="AA24" i="3"/>
  <c r="Z24" i="3"/>
  <c r="AI23" i="3"/>
  <c r="AH23" i="3"/>
  <c r="AG23" i="3"/>
  <c r="AF23" i="3"/>
  <c r="AE23" i="3"/>
  <c r="AD23" i="3"/>
  <c r="AC23" i="3"/>
  <c r="AB23" i="3"/>
  <c r="AA23" i="3"/>
  <c r="Z23" i="3"/>
  <c r="AI22" i="3"/>
  <c r="AH22" i="3"/>
  <c r="AG22" i="3"/>
  <c r="AE22" i="3"/>
  <c r="AD22" i="3"/>
  <c r="AC22" i="3"/>
  <c r="AA22" i="3"/>
  <c r="Z22" i="3"/>
  <c r="AI21" i="3"/>
  <c r="AH21" i="3"/>
  <c r="AG21" i="3"/>
  <c r="AF21" i="3"/>
  <c r="AE21" i="3"/>
  <c r="AD21" i="3"/>
  <c r="AC21" i="3"/>
  <c r="AB21" i="3"/>
  <c r="AA21" i="3"/>
  <c r="Z21" i="3"/>
  <c r="AI20" i="3"/>
  <c r="AH20" i="3"/>
  <c r="AG20" i="3"/>
  <c r="AE20" i="3"/>
  <c r="AD20" i="3"/>
  <c r="AC20" i="3"/>
  <c r="AA20" i="3"/>
  <c r="Z20" i="3"/>
  <c r="AI19" i="3"/>
  <c r="AH19" i="3"/>
  <c r="AG19" i="3"/>
  <c r="AF19" i="3"/>
  <c r="AE19" i="3"/>
  <c r="AD19" i="3"/>
  <c r="AC19" i="3"/>
  <c r="AB19" i="3"/>
  <c r="AA19" i="3"/>
  <c r="Z19" i="3"/>
  <c r="AI18" i="3"/>
  <c r="AH18" i="3"/>
  <c r="AG18" i="3"/>
  <c r="AE18" i="3"/>
  <c r="AD18" i="3"/>
  <c r="AC18" i="3"/>
  <c r="AA18" i="3"/>
  <c r="Z18" i="3"/>
  <c r="AI17" i="3"/>
  <c r="AH17" i="3"/>
  <c r="AG17" i="3"/>
  <c r="AF17" i="3"/>
  <c r="AE17" i="3"/>
  <c r="AD17" i="3"/>
  <c r="AC17" i="3"/>
  <c r="AB17" i="3"/>
  <c r="AA17" i="3"/>
  <c r="Z17" i="3"/>
  <c r="AI16" i="3"/>
  <c r="AH16" i="3"/>
  <c r="AG16" i="3"/>
  <c r="AE16" i="3"/>
  <c r="AD16" i="3"/>
  <c r="AC16" i="3"/>
  <c r="AA16" i="3"/>
  <c r="Z16" i="3"/>
  <c r="AI15" i="3"/>
  <c r="AH15" i="3"/>
  <c r="AG15" i="3"/>
  <c r="AF15" i="3"/>
  <c r="AE15" i="3"/>
  <c r="AD15" i="3"/>
  <c r="AC15" i="3"/>
  <c r="AB15" i="3"/>
  <c r="AA15" i="3"/>
  <c r="Z15" i="3"/>
  <c r="AI14" i="3"/>
  <c r="AH14" i="3"/>
  <c r="AG14" i="3"/>
  <c r="AE14" i="3"/>
  <c r="AD14" i="3"/>
  <c r="AC14" i="3"/>
  <c r="AA14" i="3"/>
  <c r="Z14" i="3"/>
  <c r="AI13" i="3"/>
  <c r="AH13" i="3"/>
  <c r="AG13" i="3"/>
  <c r="AF13" i="3"/>
  <c r="AE13" i="3"/>
  <c r="AD13" i="3"/>
  <c r="AC13" i="3"/>
  <c r="AB13" i="3"/>
  <c r="AA13" i="3"/>
  <c r="Z13" i="3"/>
  <c r="AI12" i="3"/>
  <c r="AH12" i="3"/>
  <c r="AG12" i="3"/>
  <c r="AE12" i="3"/>
  <c r="AD12" i="3"/>
  <c r="AC12" i="3"/>
  <c r="AA12" i="3"/>
  <c r="Z12" i="3"/>
  <c r="AI11" i="3"/>
  <c r="AH11" i="3"/>
  <c r="AG11" i="3"/>
  <c r="AF11" i="3"/>
  <c r="AE11" i="3"/>
  <c r="AD11" i="3"/>
  <c r="AC11" i="3"/>
  <c r="AB11" i="3"/>
  <c r="AA11" i="3"/>
  <c r="Z11" i="3"/>
  <c r="AI10" i="3"/>
  <c r="AH10" i="3"/>
  <c r="AG10" i="3"/>
  <c r="AE10" i="3"/>
  <c r="AD10" i="3"/>
  <c r="AC10" i="3"/>
  <c r="AA10" i="3"/>
  <c r="Z10" i="3"/>
  <c r="AI9" i="3"/>
  <c r="AH9" i="3"/>
  <c r="AG9" i="3"/>
  <c r="AF9" i="3"/>
  <c r="AE9" i="3"/>
  <c r="AD9" i="3"/>
  <c r="AC9" i="3"/>
  <c r="AB9" i="3"/>
  <c r="AA9" i="3"/>
  <c r="Z9" i="3"/>
  <c r="AI8" i="3"/>
  <c r="AH8" i="3"/>
  <c r="AG8" i="3"/>
  <c r="AE8" i="3"/>
  <c r="AD8" i="3"/>
  <c r="AC8" i="3"/>
  <c r="AA8" i="3"/>
  <c r="Z8" i="3"/>
  <c r="AI7" i="3"/>
  <c r="AH7" i="3"/>
  <c r="AG7" i="3"/>
  <c r="AF7" i="3"/>
  <c r="AE7" i="3"/>
  <c r="AD7" i="3"/>
  <c r="AC7" i="3"/>
  <c r="AB7" i="3"/>
  <c r="AA7" i="3"/>
  <c r="Z7" i="3"/>
  <c r="AI6" i="3"/>
  <c r="AH6" i="3"/>
  <c r="AG6" i="3"/>
  <c r="AE6" i="3"/>
  <c r="AD6" i="3"/>
  <c r="AC6" i="3"/>
  <c r="AA6" i="3"/>
  <c r="Z6" i="3"/>
  <c r="AI5" i="3"/>
  <c r="AH5" i="3"/>
  <c r="AG5" i="3"/>
  <c r="AF5" i="3"/>
  <c r="AE5" i="3"/>
  <c r="AD5" i="3"/>
  <c r="AC5" i="3"/>
  <c r="AB5" i="3"/>
  <c r="AA5" i="3"/>
  <c r="Z5" i="3"/>
  <c r="AI4" i="3"/>
  <c r="AH4" i="3"/>
  <c r="AG4" i="3"/>
  <c r="AE4" i="3"/>
  <c r="AD4" i="3"/>
  <c r="AC4" i="3"/>
  <c r="AA4" i="3"/>
  <c r="Z4" i="3"/>
  <c r="AI3" i="3"/>
  <c r="AH3" i="3"/>
  <c r="AG3" i="3"/>
  <c r="AF3" i="3"/>
  <c r="AE3" i="3"/>
  <c r="AD3" i="3"/>
  <c r="AC3" i="3"/>
  <c r="AB3" i="3"/>
  <c r="AA3" i="3"/>
  <c r="Z3" i="3"/>
  <c r="AI2" i="3"/>
  <c r="AH2" i="3"/>
  <c r="AG2" i="3"/>
  <c r="AE2" i="3"/>
  <c r="AD2" i="3"/>
  <c r="AC2" i="3"/>
  <c r="AA2" i="3"/>
  <c r="Z2" i="3"/>
  <c r="AB25" i="3" l="1"/>
  <c r="P24" i="3"/>
  <c r="P20" i="3"/>
  <c r="P16" i="3"/>
  <c r="P7" i="3"/>
  <c r="P5" i="3"/>
  <c r="P3" i="3"/>
  <c r="P21" i="3"/>
  <c r="P17" i="3"/>
  <c r="P13" i="3"/>
  <c r="P23" i="3"/>
  <c r="P19" i="3"/>
  <c r="P15" i="3"/>
  <c r="P11" i="3"/>
  <c r="P9" i="3"/>
  <c r="P25" i="3"/>
  <c r="P22" i="3"/>
  <c r="P18" i="3"/>
  <c r="P14" i="3"/>
  <c r="P12" i="3"/>
  <c r="P4" i="3"/>
  <c r="P2" i="3"/>
  <c r="P6" i="3"/>
  <c r="P10" i="3"/>
  <c r="P8" i="3"/>
  <c r="Q24" i="3"/>
  <c r="Q22" i="3"/>
  <c r="Q20" i="3"/>
  <c r="Q18" i="3"/>
  <c r="Q16" i="3"/>
  <c r="Q14" i="3"/>
  <c r="Q25" i="3"/>
  <c r="Q23" i="3"/>
  <c r="Q21" i="3"/>
  <c r="Q19" i="3"/>
  <c r="Q17" i="3"/>
  <c r="Q15" i="3"/>
  <c r="Q13" i="3"/>
  <c r="Q11" i="3"/>
  <c r="Q9" i="3"/>
  <c r="Q7" i="3"/>
  <c r="Q5" i="3"/>
  <c r="Q3" i="3"/>
  <c r="Q12" i="3"/>
  <c r="Q10" i="3"/>
  <c r="Q8" i="3"/>
  <c r="Q6" i="3"/>
  <c r="Q4" i="3"/>
  <c r="Q2" i="3"/>
  <c r="U24" i="3"/>
  <c r="U22" i="3"/>
  <c r="U20" i="3"/>
  <c r="U18" i="3"/>
  <c r="U16" i="3"/>
  <c r="U14" i="3"/>
  <c r="U25" i="3"/>
  <c r="U23" i="3"/>
  <c r="U21" i="3"/>
  <c r="U19" i="3"/>
  <c r="U17" i="3"/>
  <c r="U15" i="3"/>
  <c r="U13" i="3"/>
  <c r="U11" i="3"/>
  <c r="U9" i="3"/>
  <c r="U7" i="3"/>
  <c r="U5" i="3"/>
  <c r="U3" i="3"/>
  <c r="U12" i="3"/>
  <c r="U10" i="3"/>
  <c r="U8" i="3"/>
  <c r="U6" i="3"/>
  <c r="U4" i="3"/>
  <c r="U2" i="3"/>
  <c r="AB2" i="3"/>
  <c r="AF2" i="3"/>
  <c r="AB4" i="3"/>
  <c r="AF4" i="3"/>
  <c r="AB6" i="3"/>
  <c r="AF6" i="3"/>
  <c r="AB8" i="3"/>
  <c r="AF8" i="3"/>
  <c r="AB10" i="3"/>
  <c r="AF10" i="3"/>
  <c r="AB12" i="3"/>
  <c r="AF12" i="3"/>
  <c r="AB14" i="3"/>
  <c r="AF14" i="3"/>
  <c r="AB16" i="3"/>
  <c r="AF16" i="3"/>
  <c r="AB18" i="3"/>
  <c r="AF18" i="3"/>
  <c r="AB20" i="3"/>
  <c r="AF20" i="3"/>
  <c r="AB22" i="3"/>
  <c r="AF22" i="3"/>
  <c r="AB24" i="3"/>
  <c r="N25" i="3"/>
  <c r="N21" i="3"/>
  <c r="N17" i="3"/>
  <c r="N13" i="3"/>
  <c r="N8" i="3"/>
  <c r="N6" i="3"/>
  <c r="N4" i="3"/>
  <c r="N2" i="3"/>
  <c r="N11" i="3"/>
  <c r="N24" i="3"/>
  <c r="N20" i="3"/>
  <c r="N16" i="3"/>
  <c r="N12" i="3"/>
  <c r="N10" i="3"/>
  <c r="N23" i="3"/>
  <c r="N19" i="3"/>
  <c r="N15" i="3"/>
  <c r="N22" i="3"/>
  <c r="N18" i="3"/>
  <c r="N14" i="3"/>
  <c r="N9" i="3"/>
  <c r="N7" i="3"/>
  <c r="N3" i="3"/>
  <c r="N5" i="3"/>
  <c r="R25" i="3"/>
  <c r="R24" i="3"/>
  <c r="R23" i="3"/>
  <c r="R19" i="3"/>
  <c r="R15" i="3"/>
  <c r="R6" i="3"/>
  <c r="R4" i="3"/>
  <c r="R22" i="3"/>
  <c r="R18" i="3"/>
  <c r="R14" i="3"/>
  <c r="R12" i="3"/>
  <c r="R10" i="3"/>
  <c r="R8" i="3"/>
  <c r="R2" i="3"/>
  <c r="R11" i="3"/>
  <c r="R21" i="3"/>
  <c r="R17" i="3"/>
  <c r="R13" i="3"/>
  <c r="R20" i="3"/>
  <c r="R16" i="3"/>
  <c r="R7" i="3"/>
  <c r="R5" i="3"/>
  <c r="R3" i="3"/>
  <c r="R9" i="3"/>
  <c r="V25" i="3"/>
  <c r="V21" i="3"/>
  <c r="V17" i="3"/>
  <c r="V13" i="3"/>
  <c r="V2" i="3"/>
  <c r="V22" i="3"/>
  <c r="V11" i="3"/>
  <c r="V20" i="3"/>
  <c r="V16" i="3"/>
  <c r="V12" i="3"/>
  <c r="V10" i="3"/>
  <c r="V8" i="3"/>
  <c r="V6" i="3"/>
  <c r="V4" i="3"/>
  <c r="V18" i="3"/>
  <c r="V14" i="3"/>
  <c r="V23" i="3"/>
  <c r="V19" i="3"/>
  <c r="V15" i="3"/>
  <c r="V24" i="3"/>
  <c r="V5" i="3"/>
  <c r="V3" i="3"/>
  <c r="V9" i="3"/>
  <c r="V7" i="3"/>
  <c r="AF25" i="3"/>
  <c r="T24" i="3"/>
  <c r="T22" i="3"/>
  <c r="T18" i="3"/>
  <c r="T14" i="3"/>
  <c r="T19" i="3"/>
  <c r="T15" i="3"/>
  <c r="T25" i="3"/>
  <c r="T21" i="3"/>
  <c r="T17" i="3"/>
  <c r="T13" i="3"/>
  <c r="T11" i="3"/>
  <c r="T9" i="3"/>
  <c r="T7" i="3"/>
  <c r="T5" i="3"/>
  <c r="T3" i="3"/>
  <c r="T23" i="3"/>
  <c r="T12" i="3"/>
  <c r="T20" i="3"/>
  <c r="T16" i="3"/>
  <c r="T10" i="3"/>
  <c r="T2" i="3"/>
  <c r="T8" i="3"/>
  <c r="T6" i="3"/>
  <c r="T4" i="3"/>
  <c r="O25" i="3"/>
  <c r="O23" i="3"/>
  <c r="O21" i="3"/>
  <c r="O19" i="3"/>
  <c r="O17" i="3"/>
  <c r="O15" i="3"/>
  <c r="O13" i="3"/>
  <c r="O24" i="3"/>
  <c r="O22" i="3"/>
  <c r="O20" i="3"/>
  <c r="O18" i="3"/>
  <c r="O16" i="3"/>
  <c r="O14" i="3"/>
  <c r="O12" i="3"/>
  <c r="O10" i="3"/>
  <c r="O8" i="3"/>
  <c r="O6" i="3"/>
  <c r="O4" i="3"/>
  <c r="O2" i="3"/>
  <c r="O11" i="3"/>
  <c r="O9" i="3"/>
  <c r="O7" i="3"/>
  <c r="O5" i="3"/>
  <c r="O3" i="3"/>
  <c r="S25" i="3"/>
  <c r="S23" i="3"/>
  <c r="S21" i="3"/>
  <c r="S19" i="3"/>
  <c r="S17" i="3"/>
  <c r="S15" i="3"/>
  <c r="S13" i="3"/>
  <c r="S24" i="3"/>
  <c r="S22" i="3"/>
  <c r="S20" i="3"/>
  <c r="S18" i="3"/>
  <c r="S16" i="3"/>
  <c r="S14" i="3"/>
  <c r="S12" i="3"/>
  <c r="S10" i="3"/>
  <c r="S8" i="3"/>
  <c r="S6" i="3"/>
  <c r="S4" i="3"/>
  <c r="S2" i="3"/>
  <c r="S11" i="3"/>
  <c r="S9" i="3"/>
  <c r="S7" i="3"/>
  <c r="S5" i="3"/>
  <c r="S3" i="3"/>
  <c r="W25" i="3"/>
  <c r="W23" i="3"/>
  <c r="W21" i="3"/>
  <c r="W19" i="3"/>
  <c r="W17" i="3"/>
  <c r="W15" i="3"/>
  <c r="W13" i="3"/>
  <c r="W24" i="3"/>
  <c r="W22" i="3"/>
  <c r="W20" i="3"/>
  <c r="W18" i="3"/>
  <c r="W16" i="3"/>
  <c r="W14" i="3"/>
  <c r="W12" i="3"/>
  <c r="W10" i="3"/>
  <c r="W8" i="3"/>
  <c r="W6" i="3"/>
  <c r="W4" i="3"/>
  <c r="W2" i="3"/>
  <c r="W11" i="3"/>
  <c r="W9" i="3"/>
  <c r="W7" i="3"/>
  <c r="W5" i="3"/>
  <c r="W3" i="3"/>
  <c r="AW43" i="3" a="1"/>
  <c r="BH28" i="3" a="1"/>
  <c r="O26" i="3"/>
  <c r="S26" i="3"/>
  <c r="G35" i="3" s="1"/>
  <c r="W26" i="3"/>
  <c r="K35" i="3" s="1"/>
  <c r="P26" i="3"/>
  <c r="D37" i="3" s="1"/>
  <c r="T26" i="3"/>
  <c r="H29" i="3" s="1"/>
  <c r="C36" i="3"/>
  <c r="K36" i="3"/>
  <c r="C48" i="3"/>
  <c r="C41" i="3"/>
  <c r="C49" i="3"/>
  <c r="G49" i="3"/>
  <c r="C30" i="3" l="1"/>
  <c r="C51" i="3"/>
  <c r="B97" i="3" a="1"/>
  <c r="N26" i="3"/>
  <c r="B31" i="3" s="1"/>
  <c r="AA43" i="3" a="1"/>
  <c r="R26" i="3"/>
  <c r="V26" i="3"/>
  <c r="U26" i="3"/>
  <c r="I35" i="3" s="1"/>
  <c r="Q26" i="3"/>
  <c r="H44" i="3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K46" i="3"/>
  <c r="K38" i="3"/>
  <c r="K45" i="3"/>
  <c r="K37" i="3"/>
  <c r="K44" i="3"/>
  <c r="K39" i="3"/>
  <c r="G46" i="3"/>
  <c r="G38" i="3"/>
  <c r="G34" i="3"/>
  <c r="K49" i="3"/>
  <c r="K48" i="3"/>
  <c r="K40" i="3"/>
  <c r="G47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J35" i="3" l="1"/>
  <c r="J43" i="3"/>
  <c r="J36" i="3"/>
  <c r="J31" i="3"/>
  <c r="J29" i="3"/>
  <c r="J51" i="3"/>
  <c r="J44" i="3"/>
  <c r="J49" i="3"/>
  <c r="J32" i="3"/>
  <c r="J37" i="3"/>
  <c r="J30" i="3"/>
  <c r="J34" i="3"/>
  <c r="J38" i="3"/>
  <c r="J47" i="3"/>
  <c r="J48" i="3"/>
  <c r="J40" i="3"/>
  <c r="J41" i="3"/>
  <c r="J33" i="3"/>
  <c r="J42" i="3"/>
  <c r="J45" i="3"/>
  <c r="J46" i="3"/>
  <c r="J28" i="3"/>
  <c r="J50" i="3"/>
  <c r="J39" i="3"/>
  <c r="E33" i="3"/>
  <c r="E32" i="3"/>
  <c r="E48" i="3"/>
  <c r="E28" i="3"/>
  <c r="E41" i="3"/>
  <c r="E40" i="3"/>
  <c r="E51" i="3"/>
  <c r="E29" i="3"/>
  <c r="E34" i="3"/>
  <c r="E31" i="3"/>
  <c r="E35" i="3"/>
  <c r="E37" i="3"/>
  <c r="E39" i="3"/>
  <c r="E44" i="3"/>
  <c r="E45" i="3"/>
  <c r="E49" i="3"/>
  <c r="E30" i="3"/>
  <c r="E36" i="3"/>
  <c r="E42" i="3"/>
  <c r="E46" i="3"/>
  <c r="E50" i="3"/>
  <c r="E43" i="3"/>
  <c r="E47" i="3"/>
  <c r="E38" i="3"/>
  <c r="F31" i="3"/>
  <c r="F39" i="3"/>
  <c r="F32" i="3"/>
  <c r="F40" i="3"/>
  <c r="F41" i="3"/>
  <c r="F30" i="3"/>
  <c r="F28" i="3"/>
  <c r="F50" i="3"/>
  <c r="F35" i="3"/>
  <c r="F43" i="3"/>
  <c r="F33" i="3"/>
  <c r="F47" i="3"/>
  <c r="F51" i="3"/>
  <c r="F36" i="3"/>
  <c r="F42" i="3"/>
  <c r="F44" i="3"/>
  <c r="F45" i="3"/>
  <c r="F46" i="3"/>
  <c r="F29" i="3"/>
  <c r="F49" i="3"/>
  <c r="F37" i="3"/>
  <c r="F34" i="3"/>
  <c r="F38" i="3"/>
  <c r="B40" i="3"/>
  <c r="AA43" i="3"/>
  <c r="AD64" i="3"/>
  <c r="AD66" i="3"/>
  <c r="AB63" i="3"/>
  <c r="AH60" i="3"/>
  <c r="AB59" i="3"/>
  <c r="AF57" i="3"/>
  <c r="AJ55" i="3"/>
  <c r="AD54" i="3"/>
  <c r="AD52" i="3"/>
  <c r="AB49" i="3"/>
  <c r="AJ45" i="3"/>
  <c r="AJ66" i="3"/>
  <c r="AD65" i="3"/>
  <c r="AH63" i="3"/>
  <c r="AB62" i="3"/>
  <c r="AF60" i="3"/>
  <c r="AJ58" i="3"/>
  <c r="AD57" i="3"/>
  <c r="AH55" i="3"/>
  <c r="AB54" i="3"/>
  <c r="AJ51" i="3"/>
  <c r="AH48" i="3"/>
  <c r="AF45" i="3"/>
  <c r="AJ52" i="3"/>
  <c r="AD51" i="3"/>
  <c r="AH49" i="3"/>
  <c r="AB48" i="3"/>
  <c r="AF46" i="3"/>
  <c r="AJ44" i="3"/>
  <c r="AD43" i="3"/>
  <c r="AG65" i="3"/>
  <c r="AA64" i="3"/>
  <c r="AE62" i="3"/>
  <c r="AI60" i="3"/>
  <c r="AC59" i="3"/>
  <c r="AG57" i="3"/>
  <c r="AA56" i="3"/>
  <c r="AE54" i="3"/>
  <c r="AI52" i="3"/>
  <c r="AC51" i="3"/>
  <c r="AG49" i="3"/>
  <c r="AA48" i="3"/>
  <c r="AE46" i="3"/>
  <c r="AI44" i="3"/>
  <c r="AC43" i="3"/>
  <c r="AE65" i="3"/>
  <c r="AI63" i="3"/>
  <c r="AC62" i="3"/>
  <c r="AG60" i="3"/>
  <c r="AA59" i="3"/>
  <c r="AE57" i="3"/>
  <c r="AI55" i="3"/>
  <c r="AC54" i="3"/>
  <c r="AG52" i="3"/>
  <c r="AA51" i="3"/>
  <c r="AE49" i="3"/>
  <c r="AI47" i="3"/>
  <c r="AC46" i="3"/>
  <c r="AG44" i="3"/>
  <c r="AH66" i="3"/>
  <c r="AF63" i="3"/>
  <c r="AF65" i="3"/>
  <c r="AD62" i="3"/>
  <c r="AD60" i="3"/>
  <c r="AH58" i="3"/>
  <c r="AB57" i="3"/>
  <c r="AF55" i="3"/>
  <c r="AJ53" i="3"/>
  <c r="AF51" i="3"/>
  <c r="AD48" i="3"/>
  <c r="AB45" i="3"/>
  <c r="AF66" i="3"/>
  <c r="AJ64" i="3"/>
  <c r="AD63" i="3"/>
  <c r="AH61" i="3"/>
  <c r="AB60" i="3"/>
  <c r="AF58" i="3"/>
  <c r="AJ56" i="3"/>
  <c r="AD55" i="3"/>
  <c r="AH53" i="3"/>
  <c r="AB51" i="3"/>
  <c r="AJ47" i="3"/>
  <c r="AH44" i="3"/>
  <c r="AF52" i="3"/>
  <c r="AJ50" i="3"/>
  <c r="AD49" i="3"/>
  <c r="AH47" i="3"/>
  <c r="AB46" i="3"/>
  <c r="AF44" i="3"/>
  <c r="AI66" i="3"/>
  <c r="AC65" i="3"/>
  <c r="AG63" i="3"/>
  <c r="AA62" i="3"/>
  <c r="AE60" i="3"/>
  <c r="AI58" i="3"/>
  <c r="AC57" i="3"/>
  <c r="AG55" i="3"/>
  <c r="AA54" i="3"/>
  <c r="AE52" i="3"/>
  <c r="AI50" i="3"/>
  <c r="AC49" i="3"/>
  <c r="AG47" i="3"/>
  <c r="AA46" i="3"/>
  <c r="AE44" i="3"/>
  <c r="AG66" i="3"/>
  <c r="AA65" i="3"/>
  <c r="AE63" i="3"/>
  <c r="AI61" i="3"/>
  <c r="AC60" i="3"/>
  <c r="AG58" i="3"/>
  <c r="AA57" i="3"/>
  <c r="AE55" i="3"/>
  <c r="AI53" i="3"/>
  <c r="AC52" i="3"/>
  <c r="AG50" i="3"/>
  <c r="AA49" i="3"/>
  <c r="AE47" i="3"/>
  <c r="AI45" i="3"/>
  <c r="AC44" i="3"/>
  <c r="AJ65" i="3"/>
  <c r="AH62" i="3"/>
  <c r="AH64" i="3"/>
  <c r="AF61" i="3"/>
  <c r="AJ59" i="3"/>
  <c r="AD58" i="3"/>
  <c r="AH56" i="3"/>
  <c r="AB55" i="3"/>
  <c r="AF53" i="3"/>
  <c r="AH50" i="3"/>
  <c r="AF47" i="3"/>
  <c r="AD44" i="3"/>
  <c r="AB66" i="3"/>
  <c r="AF64" i="3"/>
  <c r="AJ62" i="3"/>
  <c r="AD61" i="3"/>
  <c r="AH59" i="3"/>
  <c r="AB58" i="3"/>
  <c r="AF56" i="3"/>
  <c r="AJ54" i="3"/>
  <c r="AD53" i="3"/>
  <c r="AD50" i="3"/>
  <c r="AB47" i="3"/>
  <c r="AJ43" i="3"/>
  <c r="AB52" i="3"/>
  <c r="AF50" i="3"/>
  <c r="AJ48" i="3"/>
  <c r="AD47" i="3"/>
  <c r="AH45" i="3"/>
  <c r="AB44" i="3"/>
  <c r="AE66" i="3"/>
  <c r="AI64" i="3"/>
  <c r="AC63" i="3"/>
  <c r="AG61" i="3"/>
  <c r="AA60" i="3"/>
  <c r="AE58" i="3"/>
  <c r="AI56" i="3"/>
  <c r="AC55" i="3"/>
  <c r="AG53" i="3"/>
  <c r="AA52" i="3"/>
  <c r="AE50" i="3"/>
  <c r="AI48" i="3"/>
  <c r="AC47" i="3"/>
  <c r="AG45" i="3"/>
  <c r="AA44" i="3"/>
  <c r="AC66" i="3"/>
  <c r="AG64" i="3"/>
  <c r="AA63" i="3"/>
  <c r="AE61" i="3"/>
  <c r="AI59" i="3"/>
  <c r="AC58" i="3"/>
  <c r="AG56" i="3"/>
  <c r="AA55" i="3"/>
  <c r="AE53" i="3"/>
  <c r="AI51" i="3"/>
  <c r="AC50" i="3"/>
  <c r="AG48" i="3"/>
  <c r="AA47" i="3"/>
  <c r="AE45" i="3"/>
  <c r="AI43" i="3"/>
  <c r="AD56" i="3"/>
  <c r="AJ49" i="3"/>
  <c r="AF43" i="3"/>
  <c r="AH65" i="3"/>
  <c r="AB64" i="3"/>
  <c r="AJ60" i="3"/>
  <c r="AH57" i="3"/>
  <c r="AF54" i="3"/>
  <c r="AF49" i="3"/>
  <c r="AB43" i="3"/>
  <c r="AB50" i="3"/>
  <c r="AJ46" i="3"/>
  <c r="AH43" i="3"/>
  <c r="AE64" i="3"/>
  <c r="AC61" i="3"/>
  <c r="AA58" i="3"/>
  <c r="AB65" i="3"/>
  <c r="AJ61" i="3"/>
  <c r="AJ63" i="3"/>
  <c r="AB61" i="3"/>
  <c r="AF59" i="3"/>
  <c r="AJ57" i="3"/>
  <c r="AH54" i="3"/>
  <c r="AB53" i="3"/>
  <c r="AH46" i="3"/>
  <c r="AF62" i="3"/>
  <c r="AD59" i="3"/>
  <c r="AB56" i="3"/>
  <c r="AH52" i="3"/>
  <c r="AD46" i="3"/>
  <c r="AH51" i="3"/>
  <c r="AF48" i="3"/>
  <c r="AD45" i="3"/>
  <c r="AA66" i="3"/>
  <c r="AI62" i="3"/>
  <c r="AG59" i="3"/>
  <c r="AE56" i="3"/>
  <c r="AA50" i="3"/>
  <c r="AG43" i="3"/>
  <c r="AA61" i="3"/>
  <c r="AG54" i="3"/>
  <c r="AC48" i="3"/>
  <c r="AI54" i="3"/>
  <c r="AE48" i="3"/>
  <c r="AI65" i="3"/>
  <c r="AE59" i="3"/>
  <c r="AA53" i="3"/>
  <c r="AG46" i="3"/>
  <c r="AC53" i="3"/>
  <c r="AI46" i="3"/>
  <c r="AC64" i="3"/>
  <c r="AI57" i="3"/>
  <c r="AE51" i="3"/>
  <c r="AA45" i="3"/>
  <c r="AG51" i="3"/>
  <c r="AC45" i="3"/>
  <c r="AG62" i="3"/>
  <c r="AC56" i="3"/>
  <c r="AI49" i="3"/>
  <c r="AE43" i="3"/>
  <c r="B39" i="3"/>
  <c r="I29" i="3"/>
  <c r="I33" i="3"/>
  <c r="I36" i="3"/>
  <c r="I44" i="3"/>
  <c r="I39" i="3"/>
  <c r="I47" i="3"/>
  <c r="I28" i="3"/>
  <c r="I42" i="3"/>
  <c r="I50" i="3"/>
  <c r="I43" i="3"/>
  <c r="I30" i="3"/>
  <c r="I40" i="3"/>
  <c r="I51" i="3"/>
  <c r="I34" i="3"/>
  <c r="I31" i="3"/>
  <c r="I48" i="3"/>
  <c r="I37" i="3"/>
  <c r="I38" i="3"/>
  <c r="I32" i="3"/>
  <c r="I41" i="3"/>
  <c r="I45" i="3"/>
  <c r="I49" i="3"/>
  <c r="B35" i="3"/>
  <c r="B32" i="3"/>
  <c r="B36" i="3"/>
  <c r="B33" i="3"/>
  <c r="B37" i="3"/>
  <c r="B34" i="3"/>
  <c r="B46" i="3"/>
  <c r="B43" i="3"/>
  <c r="B29" i="3"/>
  <c r="B44" i="3"/>
  <c r="B48" i="3"/>
  <c r="B41" i="3"/>
  <c r="B49" i="3"/>
  <c r="B38" i="3"/>
  <c r="B28" i="3"/>
  <c r="B50" i="3"/>
  <c r="B30" i="3"/>
  <c r="B47" i="3"/>
  <c r="B51" i="3"/>
  <c r="B42" i="3"/>
  <c r="F48" i="3"/>
  <c r="B97" i="3"/>
  <c r="I101" i="3"/>
  <c r="M102" i="3"/>
  <c r="E103" i="3"/>
  <c r="U103" i="3"/>
  <c r="M104" i="3"/>
  <c r="E105" i="3"/>
  <c r="U105" i="3"/>
  <c r="M106" i="3"/>
  <c r="Y101" i="3"/>
  <c r="U102" i="3"/>
  <c r="M103" i="3"/>
  <c r="E104" i="3"/>
  <c r="U104" i="3"/>
  <c r="M105" i="3"/>
  <c r="E106" i="3"/>
  <c r="U106" i="3"/>
  <c r="M101" i="3"/>
  <c r="E102" i="3"/>
  <c r="N102" i="3"/>
  <c r="V102" i="3"/>
  <c r="F103" i="3"/>
  <c r="N103" i="3"/>
  <c r="V103" i="3"/>
  <c r="F104" i="3"/>
  <c r="N104" i="3"/>
  <c r="V104" i="3"/>
  <c r="F105" i="3"/>
  <c r="N105" i="3"/>
  <c r="V105" i="3"/>
  <c r="F106" i="3"/>
  <c r="N106" i="3"/>
  <c r="V106" i="3"/>
  <c r="I106" i="3"/>
  <c r="Y106" i="3"/>
  <c r="U101" i="3"/>
  <c r="B103" i="3"/>
  <c r="R103" i="3"/>
  <c r="J104" i="3"/>
  <c r="B105" i="3"/>
  <c r="R105" i="3"/>
  <c r="J106" i="3"/>
  <c r="Q101" i="3"/>
  <c r="I102" i="3"/>
  <c r="Q102" i="3"/>
  <c r="Y102" i="3"/>
  <c r="I103" i="3"/>
  <c r="Q103" i="3"/>
  <c r="Y103" i="3"/>
  <c r="I104" i="3"/>
  <c r="Q104" i="3"/>
  <c r="Y104" i="3"/>
  <c r="I105" i="3"/>
  <c r="Q105" i="3"/>
  <c r="Y105" i="3"/>
  <c r="Q106" i="3"/>
  <c r="J102" i="3"/>
  <c r="R102" i="3"/>
  <c r="J103" i="3"/>
  <c r="B104" i="3"/>
  <c r="R104" i="3"/>
  <c r="J105" i="3"/>
  <c r="B106" i="3"/>
  <c r="R106" i="3"/>
  <c r="X106" i="3"/>
  <c r="H106" i="3"/>
  <c r="P105" i="3"/>
  <c r="X104" i="3"/>
  <c r="H104" i="3"/>
  <c r="P103" i="3"/>
  <c r="X102" i="3"/>
  <c r="H102" i="3"/>
  <c r="P101" i="3"/>
  <c r="X100" i="3"/>
  <c r="H100" i="3"/>
  <c r="P99" i="3"/>
  <c r="X98" i="3"/>
  <c r="H98" i="3"/>
  <c r="P97" i="3"/>
  <c r="E101" i="3"/>
  <c r="M100" i="3"/>
  <c r="U99" i="3"/>
  <c r="E99" i="3"/>
  <c r="M98" i="3"/>
  <c r="U97" i="3"/>
  <c r="E97" i="3"/>
  <c r="K106" i="3"/>
  <c r="S105" i="3"/>
  <c r="C105" i="3"/>
  <c r="K104" i="3"/>
  <c r="S103" i="3"/>
  <c r="C103" i="3"/>
  <c r="K102" i="3"/>
  <c r="S101" i="3"/>
  <c r="C101" i="3"/>
  <c r="K100" i="3"/>
  <c r="S99" i="3"/>
  <c r="C99" i="3"/>
  <c r="K98" i="3"/>
  <c r="S97" i="3"/>
  <c r="C97" i="3"/>
  <c r="R101" i="3"/>
  <c r="B101" i="3"/>
  <c r="J100" i="3"/>
  <c r="R99" i="3"/>
  <c r="B99" i="3"/>
  <c r="J98" i="3"/>
  <c r="R97" i="3"/>
  <c r="T106" i="3"/>
  <c r="D106" i="3"/>
  <c r="L105" i="3"/>
  <c r="T104" i="3"/>
  <c r="D104" i="3"/>
  <c r="L103" i="3"/>
  <c r="T102" i="3"/>
  <c r="D102" i="3"/>
  <c r="L101" i="3"/>
  <c r="T100" i="3"/>
  <c r="D100" i="3"/>
  <c r="L99" i="3"/>
  <c r="T98" i="3"/>
  <c r="D98" i="3"/>
  <c r="L97" i="3"/>
  <c r="Y100" i="3"/>
  <c r="I100" i="3"/>
  <c r="Q99" i="3"/>
  <c r="Y98" i="3"/>
  <c r="I98" i="3"/>
  <c r="Q97" i="3"/>
  <c r="W106" i="3"/>
  <c r="G106" i="3"/>
  <c r="O105" i="3"/>
  <c r="W104" i="3"/>
  <c r="G104" i="3"/>
  <c r="O103" i="3"/>
  <c r="W102" i="3"/>
  <c r="G102" i="3"/>
  <c r="O101" i="3"/>
  <c r="W100" i="3"/>
  <c r="G100" i="3"/>
  <c r="O99" i="3"/>
  <c r="W98" i="3"/>
  <c r="G98" i="3"/>
  <c r="O97" i="3"/>
  <c r="F102" i="3"/>
  <c r="N101" i="3"/>
  <c r="V100" i="3"/>
  <c r="F100" i="3"/>
  <c r="N99" i="3"/>
  <c r="V98" i="3"/>
  <c r="F98" i="3"/>
  <c r="N97" i="3"/>
  <c r="P106" i="3"/>
  <c r="X105" i="3"/>
  <c r="H105" i="3"/>
  <c r="P104" i="3"/>
  <c r="X103" i="3"/>
  <c r="H103" i="3"/>
  <c r="P102" i="3"/>
  <c r="X101" i="3"/>
  <c r="H101" i="3"/>
  <c r="P100" i="3"/>
  <c r="X99" i="3"/>
  <c r="H99" i="3"/>
  <c r="P98" i="3"/>
  <c r="X97" i="3"/>
  <c r="H97" i="3"/>
  <c r="U100" i="3"/>
  <c r="E100" i="3"/>
  <c r="M99" i="3"/>
  <c r="U98" i="3"/>
  <c r="E98" i="3"/>
  <c r="M97" i="3"/>
  <c r="S106" i="3"/>
  <c r="C106" i="3"/>
  <c r="K105" i="3"/>
  <c r="S104" i="3"/>
  <c r="C104" i="3"/>
  <c r="K103" i="3"/>
  <c r="S102" i="3"/>
  <c r="C102" i="3"/>
  <c r="K101" i="3"/>
  <c r="S100" i="3"/>
  <c r="C100" i="3"/>
  <c r="K99" i="3"/>
  <c r="S98" i="3"/>
  <c r="C98" i="3"/>
  <c r="K97" i="3"/>
  <c r="B102" i="3"/>
  <c r="J101" i="3"/>
  <c r="R100" i="3"/>
  <c r="B100" i="3"/>
  <c r="J99" i="3"/>
  <c r="R98" i="3"/>
  <c r="B98" i="3"/>
  <c r="J97" i="3"/>
  <c r="L104" i="3"/>
  <c r="T101" i="3"/>
  <c r="D99" i="3"/>
  <c r="Q100" i="3"/>
  <c r="Y97" i="3"/>
  <c r="G105" i="3"/>
  <c r="O102" i="3"/>
  <c r="W99" i="3"/>
  <c r="G97" i="3"/>
  <c r="V99" i="3"/>
  <c r="F97" i="3"/>
  <c r="D105" i="3"/>
  <c r="L102" i="3"/>
  <c r="T99" i="3"/>
  <c r="D97" i="3"/>
  <c r="Q98" i="3"/>
  <c r="W105" i="3"/>
  <c r="G103" i="3"/>
  <c r="O100" i="3"/>
  <c r="N100" i="3"/>
  <c r="V97" i="3"/>
  <c r="L106" i="3"/>
  <c r="T103" i="3"/>
  <c r="D101" i="3"/>
  <c r="L98" i="3"/>
  <c r="Y99" i="3"/>
  <c r="I97" i="3"/>
  <c r="O104" i="3"/>
  <c r="W101" i="3"/>
  <c r="G99" i="3"/>
  <c r="V101" i="3"/>
  <c r="F99" i="3"/>
  <c r="T105" i="3"/>
  <c r="D103" i="3"/>
  <c r="L100" i="3"/>
  <c r="T97" i="3"/>
  <c r="I99" i="3"/>
  <c r="O106" i="3"/>
  <c r="W103" i="3"/>
  <c r="G101" i="3"/>
  <c r="O98" i="3"/>
  <c r="F101" i="3"/>
  <c r="N98" i="3"/>
  <c r="W97" i="3"/>
  <c r="I46" i="3"/>
  <c r="T35" i="3" s="1"/>
  <c r="B45" i="3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T36" i="1"/>
  <c r="BE36" i="1" s="1"/>
  <c r="AU37" i="1"/>
  <c r="BF37" i="1" s="1"/>
  <c r="AM29" i="1"/>
  <c r="AX29" i="1" s="1"/>
  <c r="AN30" i="1"/>
  <c r="AY30" i="1" s="1"/>
  <c r="AO31" i="1"/>
  <c r="AZ31" i="1" s="1"/>
  <c r="AP32" i="1"/>
  <c r="BA32" i="1" s="1"/>
  <c r="AQ33" i="1"/>
  <c r="BB33" i="1" s="1"/>
  <c r="AR34" i="1"/>
  <c r="BC34" i="1" s="1"/>
  <c r="AS35" i="1"/>
  <c r="BD35" i="1" s="1"/>
  <c r="AL28" i="1"/>
  <c r="AW28" i="1" s="1"/>
  <c r="AW43" i="1" s="1" a="1"/>
  <c r="AW43" i="1" s="1"/>
  <c r="BH28" i="1" l="1" a="1"/>
  <c r="BH28" i="1" s="1"/>
  <c r="V35" i="3"/>
  <c r="Q35" i="3"/>
  <c r="N35" i="3"/>
  <c r="U35" i="3"/>
  <c r="N31" i="3"/>
  <c r="V31" i="3"/>
  <c r="Q31" i="3"/>
  <c r="R31" i="3"/>
  <c r="U31" i="3"/>
  <c r="V32" i="3"/>
  <c r="U32" i="3"/>
  <c r="N32" i="3"/>
  <c r="R28" i="3"/>
  <c r="Q32" i="3"/>
  <c r="R35" i="3"/>
  <c r="R32" i="3"/>
  <c r="V28" i="3"/>
  <c r="Q28" i="3"/>
  <c r="N28" i="3"/>
  <c r="U28" i="3"/>
  <c r="U36" i="3"/>
  <c r="R36" i="3"/>
  <c r="V36" i="3"/>
  <c r="Q36" i="3"/>
  <c r="N36" i="3"/>
  <c r="B109" i="3" a="1"/>
  <c r="AU66" i="3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B109" i="3" l="1"/>
  <c r="F118" i="3"/>
  <c r="J116" i="3"/>
  <c r="D115" i="3"/>
  <c r="H113" i="3"/>
  <c r="B112" i="3"/>
  <c r="F110" i="3"/>
  <c r="K118" i="3"/>
  <c r="E117" i="3"/>
  <c r="I115" i="3"/>
  <c r="C114" i="3"/>
  <c r="G112" i="3"/>
  <c r="K110" i="3"/>
  <c r="E109" i="3"/>
  <c r="G117" i="3"/>
  <c r="K115" i="3"/>
  <c r="E114" i="3"/>
  <c r="I112" i="3"/>
  <c r="C111" i="3"/>
  <c r="G109" i="3"/>
  <c r="J117" i="3"/>
  <c r="D116" i="3"/>
  <c r="H114" i="3"/>
  <c r="B113" i="3"/>
  <c r="F111" i="3"/>
  <c r="J109" i="3"/>
  <c r="J118" i="3"/>
  <c r="H115" i="3"/>
  <c r="D109" i="3"/>
  <c r="K112" i="3"/>
  <c r="K117" i="3"/>
  <c r="C113" i="3"/>
  <c r="K109" i="3"/>
  <c r="B115" i="3"/>
  <c r="B118" i="3"/>
  <c r="F116" i="3"/>
  <c r="J114" i="3"/>
  <c r="D113" i="3"/>
  <c r="H111" i="3"/>
  <c r="B110" i="3"/>
  <c r="G118" i="3"/>
  <c r="K116" i="3"/>
  <c r="E115" i="3"/>
  <c r="I113" i="3"/>
  <c r="C112" i="3"/>
  <c r="G110" i="3"/>
  <c r="I118" i="3"/>
  <c r="C117" i="3"/>
  <c r="G115" i="3"/>
  <c r="K113" i="3"/>
  <c r="E112" i="3"/>
  <c r="I110" i="3"/>
  <c r="C109" i="3"/>
  <c r="F117" i="3"/>
  <c r="J115" i="3"/>
  <c r="D114" i="3"/>
  <c r="H112" i="3"/>
  <c r="B111" i="3"/>
  <c r="F109" i="3"/>
  <c r="B114" i="3"/>
  <c r="J110" i="3"/>
  <c r="C116" i="3"/>
  <c r="I109" i="3"/>
  <c r="I114" i="3"/>
  <c r="D118" i="3"/>
  <c r="F113" i="3"/>
  <c r="H117" i="3"/>
  <c r="B116" i="3"/>
  <c r="F114" i="3"/>
  <c r="J112" i="3"/>
  <c r="D111" i="3"/>
  <c r="H109" i="3"/>
  <c r="C118" i="3"/>
  <c r="G116" i="3"/>
  <c r="K114" i="3"/>
  <c r="E113" i="3"/>
  <c r="I111" i="3"/>
  <c r="C110" i="3"/>
  <c r="E118" i="3"/>
  <c r="I116" i="3"/>
  <c r="C115" i="3"/>
  <c r="G113" i="3"/>
  <c r="K111" i="3"/>
  <c r="E110" i="3"/>
  <c r="H118" i="3"/>
  <c r="B117" i="3"/>
  <c r="F115" i="3"/>
  <c r="J113" i="3"/>
  <c r="D112" i="3"/>
  <c r="H110" i="3"/>
  <c r="D117" i="3"/>
  <c r="F112" i="3"/>
  <c r="I117" i="3"/>
  <c r="G114" i="3"/>
  <c r="E111" i="3"/>
  <c r="E116" i="3"/>
  <c r="G111" i="3"/>
  <c r="H116" i="3"/>
  <c r="J111" i="3"/>
  <c r="D110" i="3"/>
  <c r="AP67" i="3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R78" i="3"/>
  <c r="AM87" i="3"/>
  <c r="AT67" i="3"/>
  <c r="AT68" i="3"/>
  <c r="AT93" i="3" s="1"/>
  <c r="AM89" i="3"/>
  <c r="AN68" i="3"/>
  <c r="AN89" i="3" s="1"/>
  <c r="AN67" i="3"/>
  <c r="AS91" i="3"/>
  <c r="B30" i="2"/>
  <c r="F30" i="2"/>
  <c r="J30" i="2"/>
  <c r="B32" i="2"/>
  <c r="F32" i="2"/>
  <c r="J32" i="2"/>
  <c r="B34" i="2"/>
  <c r="F34" i="2"/>
  <c r="J34" i="2"/>
  <c r="B36" i="2"/>
  <c r="F36" i="2"/>
  <c r="J36" i="2"/>
  <c r="B38" i="2"/>
  <c r="F38" i="2"/>
  <c r="J38" i="2"/>
  <c r="B40" i="2"/>
  <c r="F40" i="2"/>
  <c r="J40" i="2"/>
  <c r="B42" i="2"/>
  <c r="F42" i="2"/>
  <c r="J42" i="2"/>
  <c r="B44" i="2"/>
  <c r="F44" i="2"/>
  <c r="J44" i="2"/>
  <c r="B46" i="2"/>
  <c r="F46" i="2"/>
  <c r="J46" i="2"/>
  <c r="B48" i="2"/>
  <c r="F48" i="2"/>
  <c r="J48" i="2"/>
  <c r="B50" i="2"/>
  <c r="F50" i="2"/>
  <c r="J50" i="2"/>
  <c r="C28" i="2"/>
  <c r="G28" i="2"/>
  <c r="K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1" i="2"/>
  <c r="W26" i="2"/>
  <c r="V26" i="2"/>
  <c r="U26" i="2"/>
  <c r="T26" i="2"/>
  <c r="S26" i="2"/>
  <c r="R26" i="2"/>
  <c r="Q26" i="2"/>
  <c r="P26" i="2"/>
  <c r="O26" i="2"/>
  <c r="N26" i="2"/>
  <c r="K26" i="2"/>
  <c r="K30" i="2" s="1"/>
  <c r="J26" i="2"/>
  <c r="J29" i="2" s="1"/>
  <c r="I26" i="2"/>
  <c r="I29" i="2" s="1"/>
  <c r="H26" i="2"/>
  <c r="H28" i="2" s="1"/>
  <c r="G26" i="2"/>
  <c r="G30" i="2" s="1"/>
  <c r="F26" i="2"/>
  <c r="F29" i="2" s="1"/>
  <c r="E26" i="2"/>
  <c r="E29" i="2" s="1"/>
  <c r="D26" i="2"/>
  <c r="D28" i="2" s="1"/>
  <c r="C26" i="2"/>
  <c r="C30" i="2" s="1"/>
  <c r="B26" i="2"/>
  <c r="B28" i="2" s="1"/>
  <c r="C26" i="1"/>
  <c r="D26" i="1"/>
  <c r="E26" i="1"/>
  <c r="F26" i="1"/>
  <c r="G26" i="1"/>
  <c r="H26" i="1"/>
  <c r="I26" i="1"/>
  <c r="J26" i="1"/>
  <c r="K26" i="1"/>
  <c r="B26" i="1"/>
  <c r="B106" i="1"/>
  <c r="O99" i="1" s="1"/>
  <c r="B94" i="1"/>
  <c r="B93" i="1"/>
  <c r="O86" i="1" s="1"/>
  <c r="B80" i="1"/>
  <c r="B81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8" i="1"/>
  <c r="O26" i="1"/>
  <c r="C30" i="1" s="1"/>
  <c r="P26" i="1"/>
  <c r="D51" i="1" s="1"/>
  <c r="Q26" i="1"/>
  <c r="R26" i="1"/>
  <c r="S26" i="1"/>
  <c r="T26" i="1"/>
  <c r="H29" i="1" s="1"/>
  <c r="U26" i="1"/>
  <c r="V26" i="1"/>
  <c r="J29" i="1" s="1"/>
  <c r="W26" i="1"/>
  <c r="N26" i="1"/>
  <c r="B29" i="1" s="1"/>
  <c r="O70" i="1"/>
  <c r="O71" i="1"/>
  <c r="O72" i="1"/>
  <c r="O73" i="1"/>
  <c r="O74" i="1"/>
  <c r="O75" i="1"/>
  <c r="O76" i="1"/>
  <c r="O77" i="1"/>
  <c r="O78" i="1"/>
  <c r="O69" i="1"/>
  <c r="O102" i="1" l="1"/>
  <c r="O98" i="1"/>
  <c r="AB2" i="1"/>
  <c r="AB3" i="1"/>
  <c r="AB10" i="1"/>
  <c r="AB11" i="1"/>
  <c r="AB18" i="1"/>
  <c r="AB19" i="1"/>
  <c r="AB8" i="1"/>
  <c r="AB9" i="1"/>
  <c r="AB16" i="1"/>
  <c r="AB17" i="1"/>
  <c r="AB24" i="1"/>
  <c r="AB25" i="1"/>
  <c r="AB6" i="1"/>
  <c r="AB7" i="1"/>
  <c r="AB14" i="1"/>
  <c r="AB15" i="1"/>
  <c r="AB22" i="1"/>
  <c r="AB23" i="1"/>
  <c r="AB4" i="1"/>
  <c r="AB5" i="1"/>
  <c r="AB12" i="1"/>
  <c r="AB13" i="1"/>
  <c r="AB20" i="1"/>
  <c r="AB21" i="1"/>
  <c r="H49" i="2"/>
  <c r="D49" i="2"/>
  <c r="D47" i="2"/>
  <c r="D45" i="2"/>
  <c r="H41" i="2"/>
  <c r="D39" i="2"/>
  <c r="H37" i="2"/>
  <c r="D35" i="2"/>
  <c r="H33" i="2"/>
  <c r="H31" i="2"/>
  <c r="S34" i="2" s="1"/>
  <c r="H29" i="2"/>
  <c r="U34" i="2" s="1"/>
  <c r="D28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P32" i="1" s="1"/>
  <c r="O82" i="1"/>
  <c r="O88" i="1"/>
  <c r="O84" i="1"/>
  <c r="O95" i="1"/>
  <c r="O101" i="1"/>
  <c r="O97" i="1"/>
  <c r="AI4" i="1"/>
  <c r="AI6" i="1"/>
  <c r="AI8" i="1"/>
  <c r="AI10" i="1"/>
  <c r="AI12" i="1"/>
  <c r="AI14" i="1"/>
  <c r="AI16" i="1"/>
  <c r="AI18" i="1"/>
  <c r="AI20" i="1"/>
  <c r="AI22" i="1"/>
  <c r="AI24" i="1"/>
  <c r="AI5" i="1"/>
  <c r="AI13" i="1"/>
  <c r="AI21" i="1"/>
  <c r="AI3" i="1"/>
  <c r="AI11" i="1"/>
  <c r="AI19" i="1"/>
  <c r="AI2" i="1"/>
  <c r="AI9" i="1"/>
  <c r="AI17" i="1"/>
  <c r="AI25" i="1"/>
  <c r="AI7" i="1"/>
  <c r="AI15" i="1"/>
  <c r="AI23" i="1"/>
  <c r="AE4" i="1"/>
  <c r="AE6" i="1"/>
  <c r="AE8" i="1"/>
  <c r="AE10" i="1"/>
  <c r="AE12" i="1"/>
  <c r="AE14" i="1"/>
  <c r="AE16" i="1"/>
  <c r="AE18" i="1"/>
  <c r="AE20" i="1"/>
  <c r="AE22" i="1"/>
  <c r="AE24" i="1"/>
  <c r="AE7" i="1"/>
  <c r="AE15" i="1"/>
  <c r="AE23" i="1"/>
  <c r="AE5" i="1"/>
  <c r="AE13" i="1"/>
  <c r="AE21" i="1"/>
  <c r="AE3" i="1"/>
  <c r="AE11" i="1"/>
  <c r="AE19" i="1"/>
  <c r="AE2" i="1"/>
  <c r="AE9" i="1"/>
  <c r="AE17" i="1"/>
  <c r="AE25" i="1"/>
  <c r="AA4" i="1"/>
  <c r="AA6" i="1"/>
  <c r="AA8" i="1"/>
  <c r="AA10" i="1"/>
  <c r="AA12" i="1"/>
  <c r="AA14" i="1"/>
  <c r="AA16" i="1"/>
  <c r="AA18" i="1"/>
  <c r="AA20" i="1"/>
  <c r="AA22" i="1"/>
  <c r="AA24" i="1"/>
  <c r="AA9" i="1"/>
  <c r="AA17" i="1"/>
  <c r="AA25" i="1"/>
  <c r="AA7" i="1"/>
  <c r="AA15" i="1"/>
  <c r="AA23" i="1"/>
  <c r="AA5" i="1"/>
  <c r="AA13" i="1"/>
  <c r="AA21" i="1"/>
  <c r="AA3" i="1"/>
  <c r="AA11" i="1"/>
  <c r="AA19" i="1"/>
  <c r="AA2" i="1"/>
  <c r="O72" i="2"/>
  <c r="J28" i="2"/>
  <c r="F28" i="2"/>
  <c r="K51" i="2"/>
  <c r="G51" i="2"/>
  <c r="C51" i="2"/>
  <c r="I50" i="2"/>
  <c r="E50" i="2"/>
  <c r="K49" i="2"/>
  <c r="G49" i="2"/>
  <c r="C49" i="2"/>
  <c r="I48" i="2"/>
  <c r="E48" i="2"/>
  <c r="K47" i="2"/>
  <c r="G47" i="2"/>
  <c r="C47" i="2"/>
  <c r="I46" i="2"/>
  <c r="E46" i="2"/>
  <c r="K45" i="2"/>
  <c r="G45" i="2"/>
  <c r="C45" i="2"/>
  <c r="I44" i="2"/>
  <c r="E44" i="2"/>
  <c r="K43" i="2"/>
  <c r="G43" i="2"/>
  <c r="C43" i="2"/>
  <c r="I42" i="2"/>
  <c r="E42" i="2"/>
  <c r="K41" i="2"/>
  <c r="G41" i="2"/>
  <c r="C41" i="2"/>
  <c r="I40" i="2"/>
  <c r="E40" i="2"/>
  <c r="K39" i="2"/>
  <c r="G39" i="2"/>
  <c r="C39" i="2"/>
  <c r="I38" i="2"/>
  <c r="E38" i="2"/>
  <c r="K37" i="2"/>
  <c r="G37" i="2"/>
  <c r="C37" i="2"/>
  <c r="I36" i="2"/>
  <c r="E36" i="2"/>
  <c r="K35" i="2"/>
  <c r="G35" i="2"/>
  <c r="C35" i="2"/>
  <c r="I34" i="2"/>
  <c r="E34" i="2"/>
  <c r="K33" i="2"/>
  <c r="G33" i="2"/>
  <c r="C33" i="2"/>
  <c r="I32" i="2"/>
  <c r="E32" i="2"/>
  <c r="K31" i="2"/>
  <c r="W37" i="2" s="1"/>
  <c r="K67" i="2" s="1"/>
  <c r="G31" i="2"/>
  <c r="C31" i="2"/>
  <c r="R29" i="2" s="1"/>
  <c r="I30" i="2"/>
  <c r="E30" i="2"/>
  <c r="K29" i="2"/>
  <c r="G29" i="2"/>
  <c r="O33" i="2" s="1"/>
  <c r="C29" i="2"/>
  <c r="W29" i="2" s="1"/>
  <c r="O85" i="1"/>
  <c r="Z2" i="1"/>
  <c r="Z7" i="1"/>
  <c r="Z8" i="1"/>
  <c r="Z15" i="1"/>
  <c r="Z16" i="1"/>
  <c r="Z23" i="1"/>
  <c r="Z24" i="1"/>
  <c r="Z5" i="1"/>
  <c r="Z6" i="1"/>
  <c r="Z13" i="1"/>
  <c r="Z14" i="1"/>
  <c r="Z21" i="1"/>
  <c r="Z22" i="1"/>
  <c r="Z3" i="1"/>
  <c r="Z4" i="1"/>
  <c r="Z11" i="1"/>
  <c r="Z12" i="1"/>
  <c r="Z19" i="1"/>
  <c r="Z20" i="1"/>
  <c r="Z9" i="1"/>
  <c r="Z10" i="1"/>
  <c r="Z17" i="1"/>
  <c r="Z18" i="1"/>
  <c r="Z25" i="1"/>
  <c r="D51" i="2"/>
  <c r="H47" i="2"/>
  <c r="H43" i="2"/>
  <c r="D41" i="2"/>
  <c r="H35" i="2"/>
  <c r="D33" i="2"/>
  <c r="P30" i="2" s="1"/>
  <c r="D60" i="2" s="1"/>
  <c r="D31" i="2"/>
  <c r="D29" i="2"/>
  <c r="U30" i="2" s="1"/>
  <c r="J28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V32" i="1" s="1"/>
  <c r="J30" i="1"/>
  <c r="O91" i="1"/>
  <c r="O87" i="1"/>
  <c r="O83" i="1"/>
  <c r="O104" i="1"/>
  <c r="O100" i="1"/>
  <c r="O96" i="1"/>
  <c r="AH3" i="1"/>
  <c r="AH4" i="1"/>
  <c r="AH11" i="1"/>
  <c r="AH12" i="1"/>
  <c r="AH19" i="1"/>
  <c r="AH20" i="1"/>
  <c r="AH2" i="1"/>
  <c r="AH9" i="1"/>
  <c r="AH10" i="1"/>
  <c r="AH17" i="1"/>
  <c r="AH18" i="1"/>
  <c r="AH25" i="1"/>
  <c r="AH7" i="1"/>
  <c r="AH8" i="1"/>
  <c r="AH15" i="1"/>
  <c r="AH16" i="1"/>
  <c r="AH23" i="1"/>
  <c r="AH24" i="1"/>
  <c r="AH5" i="1"/>
  <c r="AH6" i="1"/>
  <c r="AH13" i="1"/>
  <c r="AH14" i="1"/>
  <c r="AH21" i="1"/>
  <c r="AH22" i="1"/>
  <c r="AD5" i="1"/>
  <c r="AD6" i="1"/>
  <c r="AD13" i="1"/>
  <c r="AD14" i="1"/>
  <c r="AD21" i="1"/>
  <c r="AD22" i="1"/>
  <c r="AD3" i="1"/>
  <c r="AD4" i="1"/>
  <c r="AD11" i="1"/>
  <c r="AD12" i="1"/>
  <c r="AD19" i="1"/>
  <c r="AD20" i="1"/>
  <c r="AD2" i="1"/>
  <c r="AD9" i="1"/>
  <c r="AD10" i="1"/>
  <c r="AD17" i="1"/>
  <c r="AD18" i="1"/>
  <c r="AD25" i="1"/>
  <c r="AD7" i="1"/>
  <c r="AD8" i="1"/>
  <c r="AD15" i="1"/>
  <c r="AD16" i="1"/>
  <c r="AD23" i="1"/>
  <c r="AD24" i="1"/>
  <c r="O69" i="2"/>
  <c r="O73" i="2"/>
  <c r="I28" i="2"/>
  <c r="E28" i="2"/>
  <c r="J51" i="2"/>
  <c r="F51" i="2"/>
  <c r="B51" i="2"/>
  <c r="H50" i="2"/>
  <c r="D50" i="2"/>
  <c r="J49" i="2"/>
  <c r="F49" i="2"/>
  <c r="B49" i="2"/>
  <c r="H48" i="2"/>
  <c r="D48" i="2"/>
  <c r="J47" i="2"/>
  <c r="F47" i="2"/>
  <c r="B47" i="2"/>
  <c r="H46" i="2"/>
  <c r="D46" i="2"/>
  <c r="J45" i="2"/>
  <c r="F45" i="2"/>
  <c r="B45" i="2"/>
  <c r="H44" i="2"/>
  <c r="D44" i="2"/>
  <c r="J43" i="2"/>
  <c r="F43" i="2"/>
  <c r="B43" i="2"/>
  <c r="H42" i="2"/>
  <c r="D42" i="2"/>
  <c r="J41" i="2"/>
  <c r="F41" i="2"/>
  <c r="B41" i="2"/>
  <c r="H40" i="2"/>
  <c r="D40" i="2"/>
  <c r="J39" i="2"/>
  <c r="F39" i="2"/>
  <c r="B39" i="2"/>
  <c r="H38" i="2"/>
  <c r="D38" i="2"/>
  <c r="J37" i="2"/>
  <c r="F37" i="2"/>
  <c r="B37" i="2"/>
  <c r="H36" i="2"/>
  <c r="D36" i="2"/>
  <c r="J35" i="2"/>
  <c r="F35" i="2"/>
  <c r="B35" i="2"/>
  <c r="H34" i="2"/>
  <c r="D34" i="2"/>
  <c r="J33" i="2"/>
  <c r="F33" i="2"/>
  <c r="B33" i="2"/>
  <c r="H32" i="2"/>
  <c r="D32" i="2"/>
  <c r="J31" i="2"/>
  <c r="F31" i="2"/>
  <c r="B31" i="2"/>
  <c r="Q28" i="2" s="1"/>
  <c r="H30" i="2"/>
  <c r="D30" i="2"/>
  <c r="B29" i="2"/>
  <c r="T28" i="2" s="1"/>
  <c r="AL79" i="3"/>
  <c r="AL72" i="3"/>
  <c r="R32" i="1"/>
  <c r="F73" i="1" s="1"/>
  <c r="O89" i="1"/>
  <c r="AF2" i="1"/>
  <c r="AF8" i="1"/>
  <c r="AF9" i="1"/>
  <c r="AF16" i="1"/>
  <c r="AF17" i="1"/>
  <c r="AF24" i="1"/>
  <c r="AF25" i="1"/>
  <c r="AF6" i="1"/>
  <c r="AF7" i="1"/>
  <c r="AF14" i="1"/>
  <c r="AF15" i="1"/>
  <c r="AF22" i="1"/>
  <c r="AF23" i="1"/>
  <c r="AF4" i="1"/>
  <c r="AF5" i="1"/>
  <c r="AF12" i="1"/>
  <c r="AF13" i="1"/>
  <c r="AF20" i="1"/>
  <c r="AF21" i="1"/>
  <c r="AF3" i="1"/>
  <c r="AF10" i="1"/>
  <c r="AF11" i="1"/>
  <c r="AF18" i="1"/>
  <c r="AF19" i="1"/>
  <c r="U37" i="2"/>
  <c r="H51" i="2"/>
  <c r="H45" i="2"/>
  <c r="D43" i="2"/>
  <c r="H39" i="2"/>
  <c r="D37" i="2"/>
  <c r="H28" i="1"/>
  <c r="T32" i="1" s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O90" i="1"/>
  <c r="O103" i="1"/>
  <c r="B28" i="1"/>
  <c r="N32" i="1" s="1"/>
  <c r="AG3" i="1"/>
  <c r="AG5" i="1"/>
  <c r="AG7" i="1"/>
  <c r="AG9" i="1"/>
  <c r="AG11" i="1"/>
  <c r="AG13" i="1"/>
  <c r="AG15" i="1"/>
  <c r="AG17" i="1"/>
  <c r="AG19" i="1"/>
  <c r="AG21" i="1"/>
  <c r="AG23" i="1"/>
  <c r="AG25" i="1"/>
  <c r="AG10" i="1"/>
  <c r="AG18" i="1"/>
  <c r="AG8" i="1"/>
  <c r="AG16" i="1"/>
  <c r="AG24" i="1"/>
  <c r="AG6" i="1"/>
  <c r="AG14" i="1"/>
  <c r="AG22" i="1"/>
  <c r="AG4" i="1"/>
  <c r="AG12" i="1"/>
  <c r="AG20" i="1"/>
  <c r="AG2" i="1"/>
  <c r="AC3" i="1"/>
  <c r="AC5" i="1"/>
  <c r="AC7" i="1"/>
  <c r="AC9" i="1"/>
  <c r="AC11" i="1"/>
  <c r="AC13" i="1"/>
  <c r="AC15" i="1"/>
  <c r="AC17" i="1"/>
  <c r="AC19" i="1"/>
  <c r="AC21" i="1"/>
  <c r="AC23" i="1"/>
  <c r="AC25" i="1"/>
  <c r="AC4" i="1"/>
  <c r="AC12" i="1"/>
  <c r="AC20" i="1"/>
  <c r="AC2" i="1"/>
  <c r="AC10" i="1"/>
  <c r="AC18" i="1"/>
  <c r="AC8" i="1"/>
  <c r="AC16" i="1"/>
  <c r="AC24" i="1"/>
  <c r="AC6" i="1"/>
  <c r="AC14" i="1"/>
  <c r="AC22" i="1"/>
  <c r="O70" i="2"/>
  <c r="O75" i="2"/>
  <c r="I51" i="2"/>
  <c r="E51" i="2"/>
  <c r="K50" i="2"/>
  <c r="G50" i="2"/>
  <c r="C50" i="2"/>
  <c r="I49" i="2"/>
  <c r="E49" i="2"/>
  <c r="K48" i="2"/>
  <c r="G48" i="2"/>
  <c r="C48" i="2"/>
  <c r="I47" i="2"/>
  <c r="E47" i="2"/>
  <c r="K46" i="2"/>
  <c r="G46" i="2"/>
  <c r="C46" i="2"/>
  <c r="I45" i="2"/>
  <c r="E45" i="2"/>
  <c r="K44" i="2"/>
  <c r="G44" i="2"/>
  <c r="C44" i="2"/>
  <c r="I43" i="2"/>
  <c r="E43" i="2"/>
  <c r="K42" i="2"/>
  <c r="G42" i="2"/>
  <c r="C42" i="2"/>
  <c r="I41" i="2"/>
  <c r="E41" i="2"/>
  <c r="K40" i="2"/>
  <c r="G40" i="2"/>
  <c r="C40" i="2"/>
  <c r="I39" i="2"/>
  <c r="E39" i="2"/>
  <c r="K38" i="2"/>
  <c r="T37" i="2" s="1"/>
  <c r="G38" i="2"/>
  <c r="C38" i="2"/>
  <c r="I37" i="2"/>
  <c r="E37" i="2"/>
  <c r="K36" i="2"/>
  <c r="G36" i="2"/>
  <c r="C36" i="2"/>
  <c r="I35" i="2"/>
  <c r="E35" i="2"/>
  <c r="K34" i="2"/>
  <c r="G34" i="2"/>
  <c r="C34" i="2"/>
  <c r="V29" i="2" s="1"/>
  <c r="I33" i="2"/>
  <c r="E33" i="2"/>
  <c r="K32" i="2"/>
  <c r="G32" i="2"/>
  <c r="W33" i="2" s="1"/>
  <c r="C32" i="2"/>
  <c r="I31" i="2"/>
  <c r="E31" i="2"/>
  <c r="B120" i="3" a="1"/>
  <c r="N109" i="3"/>
  <c r="AO90" i="3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W32" i="1" s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U32" i="1" s="1"/>
  <c r="G29" i="1"/>
  <c r="G30" i="1"/>
  <c r="G31" i="1"/>
  <c r="S32" i="1" s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Q32" i="1" s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V33" i="2" l="1"/>
  <c r="U36" i="2"/>
  <c r="Q36" i="2"/>
  <c r="W36" i="2"/>
  <c r="S36" i="2"/>
  <c r="O36" i="2"/>
  <c r="P36" i="2"/>
  <c r="V36" i="2"/>
  <c r="J66" i="2" s="1"/>
  <c r="N36" i="2"/>
  <c r="T36" i="2"/>
  <c r="R36" i="2"/>
  <c r="Q29" i="2"/>
  <c r="V30" i="2"/>
  <c r="N28" i="2"/>
  <c r="B58" i="2" s="1"/>
  <c r="S28" i="2"/>
  <c r="P34" i="2"/>
  <c r="D88" i="2" s="1"/>
  <c r="S29" i="1"/>
  <c r="U29" i="1"/>
  <c r="P29" i="1"/>
  <c r="T29" i="1"/>
  <c r="N29" i="1"/>
  <c r="Q29" i="1"/>
  <c r="R29" i="1"/>
  <c r="V29" i="1"/>
  <c r="O29" i="1"/>
  <c r="W29" i="1"/>
  <c r="N37" i="2"/>
  <c r="O37" i="2"/>
  <c r="O32" i="1"/>
  <c r="W31" i="2"/>
  <c r="S31" i="2"/>
  <c r="O31" i="2"/>
  <c r="C98" i="2" s="1"/>
  <c r="V31" i="2"/>
  <c r="R31" i="2"/>
  <c r="N31" i="2"/>
  <c r="U31" i="2"/>
  <c r="Q31" i="2"/>
  <c r="E61" i="2" s="1"/>
  <c r="T31" i="2"/>
  <c r="P31" i="2"/>
  <c r="Q36" i="1"/>
  <c r="E90" i="1" s="1"/>
  <c r="U36" i="1"/>
  <c r="R36" i="1"/>
  <c r="F77" i="1" s="1"/>
  <c r="V36" i="1"/>
  <c r="J77" i="1" s="1"/>
  <c r="O36" i="1"/>
  <c r="S36" i="1"/>
  <c r="W36" i="1"/>
  <c r="P36" i="1"/>
  <c r="T36" i="1"/>
  <c r="H77" i="1" s="1"/>
  <c r="N36" i="1"/>
  <c r="U33" i="2"/>
  <c r="U29" i="2"/>
  <c r="O29" i="2"/>
  <c r="C59" i="2" s="1"/>
  <c r="O30" i="2"/>
  <c r="T30" i="2"/>
  <c r="R28" i="2"/>
  <c r="W28" i="2"/>
  <c r="U28" i="2"/>
  <c r="R34" i="2"/>
  <c r="W34" i="2"/>
  <c r="Q33" i="2"/>
  <c r="P37" i="2"/>
  <c r="V37" i="2"/>
  <c r="S37" i="2"/>
  <c r="W35" i="2"/>
  <c r="K102" i="2" s="1"/>
  <c r="S35" i="2"/>
  <c r="O35" i="2"/>
  <c r="U35" i="2"/>
  <c r="I65" i="2" s="1"/>
  <c r="Q35" i="2"/>
  <c r="E76" i="2" s="1"/>
  <c r="R35" i="2"/>
  <c r="P35" i="2"/>
  <c r="V35" i="2"/>
  <c r="N35" i="2"/>
  <c r="B76" i="2" s="1"/>
  <c r="T35" i="2"/>
  <c r="P33" i="2"/>
  <c r="N33" i="2"/>
  <c r="S33" i="2"/>
  <c r="G63" i="2" s="1"/>
  <c r="Q30" i="1"/>
  <c r="U30" i="1"/>
  <c r="R30" i="1"/>
  <c r="V30" i="1"/>
  <c r="J71" i="1" s="1"/>
  <c r="S30" i="1"/>
  <c r="O30" i="1"/>
  <c r="W30" i="1"/>
  <c r="P30" i="1"/>
  <c r="D84" i="1" s="1"/>
  <c r="T30" i="1"/>
  <c r="N30" i="1"/>
  <c r="B71" i="1" s="1"/>
  <c r="P29" i="2"/>
  <c r="N29" i="2"/>
  <c r="S29" i="2"/>
  <c r="N30" i="2"/>
  <c r="S30" i="2"/>
  <c r="Q30" i="2"/>
  <c r="V28" i="2"/>
  <c r="P28" i="2"/>
  <c r="O34" i="2"/>
  <c r="N34" i="2"/>
  <c r="Q34" i="2"/>
  <c r="B120" i="3"/>
  <c r="J129" i="3"/>
  <c r="D128" i="3"/>
  <c r="D145" i="3" s="1"/>
  <c r="H126" i="3"/>
  <c r="B125" i="3"/>
  <c r="F123" i="3"/>
  <c r="J121" i="3"/>
  <c r="J138" i="3" s="1"/>
  <c r="D120" i="3"/>
  <c r="I128" i="3"/>
  <c r="I145" i="3" s="1"/>
  <c r="C127" i="3"/>
  <c r="G125" i="3"/>
  <c r="K123" i="3"/>
  <c r="E122" i="3"/>
  <c r="I120" i="3"/>
  <c r="K128" i="3"/>
  <c r="K145" i="3" s="1"/>
  <c r="E127" i="3"/>
  <c r="I125" i="3"/>
  <c r="C124" i="3"/>
  <c r="G122" i="3"/>
  <c r="K120" i="3"/>
  <c r="D129" i="3"/>
  <c r="H127" i="3"/>
  <c r="B126" i="3"/>
  <c r="B143" i="3" s="1"/>
  <c r="F124" i="3"/>
  <c r="J122" i="3"/>
  <c r="D121" i="3"/>
  <c r="F129" i="3"/>
  <c r="F146" i="3" s="1"/>
  <c r="J127" i="3"/>
  <c r="D126" i="3"/>
  <c r="H124" i="3"/>
  <c r="B123" i="3"/>
  <c r="B140" i="3" s="1"/>
  <c r="F121" i="3"/>
  <c r="F138" i="3" s="1"/>
  <c r="K129" i="3"/>
  <c r="E128" i="3"/>
  <c r="I126" i="3"/>
  <c r="I143" i="3" s="1"/>
  <c r="C125" i="3"/>
  <c r="G123" i="3"/>
  <c r="K121" i="3"/>
  <c r="E120" i="3"/>
  <c r="E137" i="3" s="1"/>
  <c r="G128" i="3"/>
  <c r="K126" i="3"/>
  <c r="K143" i="3" s="1"/>
  <c r="E125" i="3"/>
  <c r="I123" i="3"/>
  <c r="I140" i="3" s="1"/>
  <c r="C122" i="3"/>
  <c r="G120" i="3"/>
  <c r="J128" i="3"/>
  <c r="D127" i="3"/>
  <c r="H125" i="3"/>
  <c r="B124" i="3"/>
  <c r="B141" i="3" s="1"/>
  <c r="F122" i="3"/>
  <c r="J120" i="3"/>
  <c r="J137" i="3" s="1"/>
  <c r="H121" i="3"/>
  <c r="H138" i="3" s="1"/>
  <c r="B129" i="3"/>
  <c r="B146" i="3" s="1"/>
  <c r="F127" i="3"/>
  <c r="J125" i="3"/>
  <c r="J142" i="3" s="1"/>
  <c r="D124" i="3"/>
  <c r="H122" i="3"/>
  <c r="B121" i="3"/>
  <c r="G129" i="3"/>
  <c r="G146" i="3" s="1"/>
  <c r="K127" i="3"/>
  <c r="E126" i="3"/>
  <c r="I124" i="3"/>
  <c r="C123" i="3"/>
  <c r="C140" i="3" s="1"/>
  <c r="G121" i="3"/>
  <c r="I129" i="3"/>
  <c r="I146" i="3" s="1"/>
  <c r="C128" i="3"/>
  <c r="G126" i="3"/>
  <c r="G143" i="3" s="1"/>
  <c r="K124" i="3"/>
  <c r="E123" i="3"/>
  <c r="I121" i="3"/>
  <c r="C120" i="3"/>
  <c r="C137" i="3" s="1"/>
  <c r="C148" i="3" s="1"/>
  <c r="C159" i="3" s="1"/>
  <c r="F128" i="3"/>
  <c r="F145" i="3" s="1"/>
  <c r="J126" i="3"/>
  <c r="J143" i="3" s="1"/>
  <c r="D125" i="3"/>
  <c r="H123" i="3"/>
  <c r="H140" i="3" s="1"/>
  <c r="B122" i="3"/>
  <c r="F120" i="3"/>
  <c r="F137" i="3" s="1"/>
  <c r="D123" i="3"/>
  <c r="H128" i="3"/>
  <c r="H145" i="3" s="1"/>
  <c r="B127" i="3"/>
  <c r="F125" i="3"/>
  <c r="J123" i="3"/>
  <c r="D122" i="3"/>
  <c r="H120" i="3"/>
  <c r="C129" i="3"/>
  <c r="C146" i="3" s="1"/>
  <c r="G127" i="3"/>
  <c r="K125" i="3"/>
  <c r="K142" i="3" s="1"/>
  <c r="E124" i="3"/>
  <c r="I122" i="3"/>
  <c r="C121" i="3"/>
  <c r="E129" i="3"/>
  <c r="E146" i="3" s="1"/>
  <c r="I127" i="3"/>
  <c r="C126" i="3"/>
  <c r="C143" i="3" s="1"/>
  <c r="G124" i="3"/>
  <c r="K122" i="3"/>
  <c r="K139" i="3" s="1"/>
  <c r="E121" i="3"/>
  <c r="H129" i="3"/>
  <c r="H146" i="3" s="1"/>
  <c r="B128" i="3"/>
  <c r="F126" i="3"/>
  <c r="F143" i="3" s="1"/>
  <c r="J124" i="3"/>
  <c r="J141" i="3" s="1"/>
  <c r="Q34" i="1"/>
  <c r="E75" i="1" s="1"/>
  <c r="U34" i="1"/>
  <c r="R34" i="1"/>
  <c r="V34" i="1"/>
  <c r="O34" i="1"/>
  <c r="S34" i="1"/>
  <c r="W34" i="1"/>
  <c r="K75" i="1" s="1"/>
  <c r="P34" i="1"/>
  <c r="T34" i="1"/>
  <c r="H101" i="1" s="1"/>
  <c r="N34" i="1"/>
  <c r="B75" i="1" s="1"/>
  <c r="F86" i="1"/>
  <c r="O31" i="1"/>
  <c r="S31" i="1"/>
  <c r="W31" i="1"/>
  <c r="P31" i="1"/>
  <c r="T31" i="1"/>
  <c r="N31" i="1"/>
  <c r="B98" i="1" s="1"/>
  <c r="U31" i="1"/>
  <c r="Q31" i="1"/>
  <c r="R31" i="1"/>
  <c r="V31" i="1"/>
  <c r="O33" i="1"/>
  <c r="S33" i="1"/>
  <c r="W33" i="1"/>
  <c r="P33" i="1"/>
  <c r="T33" i="1"/>
  <c r="N33" i="1"/>
  <c r="B100" i="1" s="1"/>
  <c r="Q33" i="1"/>
  <c r="U33" i="1"/>
  <c r="R33" i="1"/>
  <c r="V33" i="1"/>
  <c r="O35" i="1"/>
  <c r="S35" i="1"/>
  <c r="W35" i="1"/>
  <c r="P35" i="1"/>
  <c r="T35" i="1"/>
  <c r="N35" i="1"/>
  <c r="Q35" i="1"/>
  <c r="U35" i="1"/>
  <c r="R35" i="1"/>
  <c r="V35" i="1"/>
  <c r="O37" i="1"/>
  <c r="S37" i="1"/>
  <c r="W37" i="1"/>
  <c r="P37" i="1"/>
  <c r="T37" i="1"/>
  <c r="N37" i="1"/>
  <c r="B78" i="1" s="1"/>
  <c r="Q37" i="1"/>
  <c r="U37" i="1"/>
  <c r="R37" i="1"/>
  <c r="V37" i="1"/>
  <c r="Q28" i="1"/>
  <c r="R28" i="1"/>
  <c r="F58" i="1" s="1"/>
  <c r="V28" i="1"/>
  <c r="W28" i="1"/>
  <c r="O28" i="1"/>
  <c r="P28" i="1"/>
  <c r="D82" i="1" s="1"/>
  <c r="T28" i="1"/>
  <c r="N28" i="1"/>
  <c r="B95" i="1" s="1"/>
  <c r="U28" i="1"/>
  <c r="S28" i="1"/>
  <c r="R37" i="2"/>
  <c r="Q37" i="2"/>
  <c r="T33" i="2"/>
  <c r="R33" i="2"/>
  <c r="AA43" i="1" a="1"/>
  <c r="U32" i="2"/>
  <c r="Q32" i="2"/>
  <c r="T32" i="2"/>
  <c r="P32" i="2"/>
  <c r="W32" i="2"/>
  <c r="S32" i="2"/>
  <c r="O32" i="2"/>
  <c r="V32" i="2"/>
  <c r="R32" i="2"/>
  <c r="F62" i="2" s="1"/>
  <c r="N32" i="2"/>
  <c r="T29" i="2"/>
  <c r="R30" i="2"/>
  <c r="W30" i="2"/>
  <c r="O28" i="2"/>
  <c r="V34" i="2"/>
  <c r="T34" i="2"/>
  <c r="H64" i="2" s="1"/>
  <c r="BD79" i="3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E77" i="1"/>
  <c r="E103" i="1"/>
  <c r="G64" i="1"/>
  <c r="G101" i="1"/>
  <c r="G75" i="1"/>
  <c r="G88" i="1"/>
  <c r="I77" i="1"/>
  <c r="I66" i="1"/>
  <c r="I103" i="1"/>
  <c r="I90" i="1"/>
  <c r="K64" i="1"/>
  <c r="K88" i="1"/>
  <c r="J97" i="1"/>
  <c r="J84" i="1"/>
  <c r="D60" i="1"/>
  <c r="D71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88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H88" i="1"/>
  <c r="H64" i="1"/>
  <c r="F99" i="1"/>
  <c r="F62" i="1"/>
  <c r="H62" i="1"/>
  <c r="H86" i="1"/>
  <c r="H99" i="1"/>
  <c r="H73" i="1"/>
  <c r="F90" i="1"/>
  <c r="F103" i="1"/>
  <c r="F66" i="1"/>
  <c r="H66" i="1"/>
  <c r="H90" i="1"/>
  <c r="B69" i="1"/>
  <c r="B97" i="1"/>
  <c r="B88" i="1"/>
  <c r="B77" i="1"/>
  <c r="F95" i="1"/>
  <c r="B63" i="1"/>
  <c r="B59" i="1"/>
  <c r="B67" i="1"/>
  <c r="B102" i="1"/>
  <c r="B85" i="1"/>
  <c r="H58" i="1"/>
  <c r="D58" i="1"/>
  <c r="B66" i="1"/>
  <c r="B101" i="1"/>
  <c r="B64" i="1"/>
  <c r="B73" i="1"/>
  <c r="B84" i="1"/>
  <c r="B60" i="1"/>
  <c r="F69" i="1"/>
  <c r="J82" i="1"/>
  <c r="J69" i="1"/>
  <c r="J58" i="1"/>
  <c r="J95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102" i="2"/>
  <c r="E65" i="2"/>
  <c r="D101" i="2"/>
  <c r="D64" i="2"/>
  <c r="D85" i="2"/>
  <c r="D61" i="2"/>
  <c r="D98" i="2"/>
  <c r="D72" i="2"/>
  <c r="K89" i="2"/>
  <c r="K65" i="2"/>
  <c r="B89" i="2"/>
  <c r="B65" i="2"/>
  <c r="C72" i="2"/>
  <c r="C61" i="2"/>
  <c r="J98" i="2"/>
  <c r="J85" i="2"/>
  <c r="J72" i="2"/>
  <c r="J61" i="2"/>
  <c r="F98" i="2"/>
  <c r="F85" i="2"/>
  <c r="F72" i="2"/>
  <c r="F61" i="2"/>
  <c r="D156" i="3" l="1"/>
  <c r="D167" i="3" s="1"/>
  <c r="F88" i="1"/>
  <c r="F101" i="1"/>
  <c r="F154" i="3"/>
  <c r="F165" i="3" s="1"/>
  <c r="K150" i="3"/>
  <c r="K161" i="3" s="1"/>
  <c r="E157" i="3"/>
  <c r="E168" i="3" s="1"/>
  <c r="K153" i="3"/>
  <c r="K164" i="3" s="1"/>
  <c r="D139" i="3"/>
  <c r="D131" i="3"/>
  <c r="D134" i="3" s="1"/>
  <c r="H156" i="3"/>
  <c r="H167" i="3" s="1"/>
  <c r="H151" i="3"/>
  <c r="H162" i="3" s="1"/>
  <c r="G154" i="3"/>
  <c r="G165" i="3" s="1"/>
  <c r="C151" i="3"/>
  <c r="C162" i="3" s="1"/>
  <c r="G157" i="3"/>
  <c r="G168" i="3" s="1"/>
  <c r="J153" i="3"/>
  <c r="J164" i="3" s="1"/>
  <c r="J148" i="3"/>
  <c r="J159" i="3" s="1"/>
  <c r="D144" i="3"/>
  <c r="I151" i="3"/>
  <c r="I162" i="3" s="1"/>
  <c r="E159" i="3"/>
  <c r="E148" i="3"/>
  <c r="I154" i="3"/>
  <c r="I165" i="3" s="1"/>
  <c r="B162" i="3"/>
  <c r="B151" i="3"/>
  <c r="F157" i="3"/>
  <c r="F168" i="3" s="1"/>
  <c r="B165" i="3"/>
  <c r="B154" i="3"/>
  <c r="G139" i="3"/>
  <c r="K156" i="3"/>
  <c r="K167" i="3" s="1"/>
  <c r="G142" i="3"/>
  <c r="G131" i="3"/>
  <c r="G134" i="3" s="1"/>
  <c r="J149" i="3"/>
  <c r="J160" i="3" s="1"/>
  <c r="C85" i="2"/>
  <c r="B102" i="2"/>
  <c r="K76" i="2"/>
  <c r="D75" i="2"/>
  <c r="E89" i="2"/>
  <c r="B82" i="1"/>
  <c r="B91" i="1"/>
  <c r="H103" i="1"/>
  <c r="H75" i="1"/>
  <c r="F64" i="1"/>
  <c r="E101" i="1"/>
  <c r="D97" i="1"/>
  <c r="J60" i="1"/>
  <c r="K101" i="1"/>
  <c r="E66" i="1"/>
  <c r="AA43" i="1"/>
  <c r="AJ64" i="1"/>
  <c r="AJ60" i="1"/>
  <c r="AD55" i="1"/>
  <c r="AJ50" i="1"/>
  <c r="AD47" i="1"/>
  <c r="AD43" i="1"/>
  <c r="AG65" i="1"/>
  <c r="AA64" i="1"/>
  <c r="AE62" i="1"/>
  <c r="AI60" i="1"/>
  <c r="AC59" i="1"/>
  <c r="AG57" i="1"/>
  <c r="AA56" i="1"/>
  <c r="AE54" i="1"/>
  <c r="AI52" i="1"/>
  <c r="AC51" i="1"/>
  <c r="AG49" i="1"/>
  <c r="AA48" i="1"/>
  <c r="AE46" i="1"/>
  <c r="AI44" i="1"/>
  <c r="AC43" i="1"/>
  <c r="AD63" i="1"/>
  <c r="AH57" i="1"/>
  <c r="AH53" i="1"/>
  <c r="AB44" i="1"/>
  <c r="AF65" i="1"/>
  <c r="AJ63" i="1"/>
  <c r="AD62" i="1"/>
  <c r="AH60" i="1"/>
  <c r="AB59" i="1"/>
  <c r="AF57" i="1"/>
  <c r="AJ55" i="1"/>
  <c r="AD54" i="1"/>
  <c r="AH52" i="1"/>
  <c r="AB51" i="1"/>
  <c r="AF49" i="1"/>
  <c r="AJ47" i="1"/>
  <c r="AD46" i="1"/>
  <c r="AH44" i="1"/>
  <c r="AB43" i="1"/>
  <c r="AF62" i="1"/>
  <c r="AB58" i="1"/>
  <c r="AD53" i="1"/>
  <c r="AF48" i="1"/>
  <c r="AD45" i="1"/>
  <c r="AC66" i="1"/>
  <c r="AG64" i="1"/>
  <c r="AA63" i="1"/>
  <c r="AE61" i="1"/>
  <c r="AI59" i="1"/>
  <c r="AC58" i="1"/>
  <c r="AG56" i="1"/>
  <c r="AA55" i="1"/>
  <c r="AE53" i="1"/>
  <c r="AI51" i="1"/>
  <c r="AC50" i="1"/>
  <c r="AG48" i="1"/>
  <c r="AA47" i="1"/>
  <c r="AE45" i="1"/>
  <c r="AI43" i="1"/>
  <c r="AJ62" i="1"/>
  <c r="AF58" i="1"/>
  <c r="AJ52" i="1"/>
  <c r="AJ48" i="1"/>
  <c r="AH45" i="1"/>
  <c r="AE66" i="1"/>
  <c r="AI64" i="1"/>
  <c r="AC63" i="1"/>
  <c r="AG61" i="1"/>
  <c r="AA60" i="1"/>
  <c r="AE58" i="1"/>
  <c r="AI56" i="1"/>
  <c r="AC55" i="1"/>
  <c r="AG53" i="1"/>
  <c r="AA52" i="1"/>
  <c r="AE50" i="1"/>
  <c r="AI48" i="1"/>
  <c r="AC47" i="1"/>
  <c r="AG45" i="1"/>
  <c r="AA44" i="1"/>
  <c r="AH65" i="1"/>
  <c r="AB60" i="1"/>
  <c r="AB56" i="1"/>
  <c r="AD51" i="1"/>
  <c r="AD66" i="1"/>
  <c r="AH64" i="1"/>
  <c r="AB63" i="1"/>
  <c r="AF61" i="1"/>
  <c r="AJ59" i="1"/>
  <c r="AD58" i="1"/>
  <c r="AH56" i="1"/>
  <c r="AB55" i="1"/>
  <c r="AF53" i="1"/>
  <c r="AJ51" i="1"/>
  <c r="AD50" i="1"/>
  <c r="AH48" i="1"/>
  <c r="AB47" i="1"/>
  <c r="AF45" i="1"/>
  <c r="AJ43" i="1"/>
  <c r="AD65" i="1"/>
  <c r="AF60" i="1"/>
  <c r="AH55" i="1"/>
  <c r="AF50" i="1"/>
  <c r="AJ46" i="1"/>
  <c r="AH43" i="1"/>
  <c r="AE65" i="1"/>
  <c r="AI63" i="1"/>
  <c r="AC62" i="1"/>
  <c r="AG60" i="1"/>
  <c r="AA59" i="1"/>
  <c r="AE57" i="1"/>
  <c r="AI55" i="1"/>
  <c r="AC54" i="1"/>
  <c r="AG52" i="1"/>
  <c r="AA51" i="1"/>
  <c r="AE49" i="1"/>
  <c r="AI47" i="1"/>
  <c r="AC46" i="1"/>
  <c r="AG44" i="1"/>
  <c r="AB64" i="1"/>
  <c r="AF54" i="1"/>
  <c r="AF46" i="1"/>
  <c r="AC65" i="1"/>
  <c r="AA62" i="1"/>
  <c r="AI58" i="1"/>
  <c r="AG55" i="1"/>
  <c r="AE52" i="1"/>
  <c r="AC49" i="1"/>
  <c r="AA46" i="1"/>
  <c r="AF66" i="1"/>
  <c r="AF56" i="1"/>
  <c r="AH66" i="1"/>
  <c r="AF63" i="1"/>
  <c r="AD60" i="1"/>
  <c r="AB57" i="1"/>
  <c r="AJ53" i="1"/>
  <c r="AH50" i="1"/>
  <c r="AF47" i="1"/>
  <c r="AD44" i="1"/>
  <c r="AH61" i="1"/>
  <c r="AB52" i="1"/>
  <c r="AF44" i="1"/>
  <c r="AC64" i="1"/>
  <c r="AA61" i="1"/>
  <c r="AI57" i="1"/>
  <c r="AG54" i="1"/>
  <c r="AE51" i="1"/>
  <c r="AC48" i="1"/>
  <c r="AA45" i="1"/>
  <c r="AD61" i="1"/>
  <c r="AH51" i="1"/>
  <c r="AJ44" i="1"/>
  <c r="AE64" i="1"/>
  <c r="AC61" i="1"/>
  <c r="AA58" i="1"/>
  <c r="AI54" i="1"/>
  <c r="AG51" i="1"/>
  <c r="AE48" i="1"/>
  <c r="AC45" i="1"/>
  <c r="AF64" i="1"/>
  <c r="AJ54" i="1"/>
  <c r="AJ65" i="1"/>
  <c r="AH62" i="1"/>
  <c r="AF59" i="1"/>
  <c r="AD56" i="1"/>
  <c r="AB53" i="1"/>
  <c r="AJ49" i="1"/>
  <c r="AH46" i="1"/>
  <c r="AF43" i="1"/>
  <c r="AD59" i="1"/>
  <c r="AH49" i="1"/>
  <c r="AG66" i="1"/>
  <c r="AE63" i="1"/>
  <c r="AC60" i="1"/>
  <c r="AA57" i="1"/>
  <c r="AI53" i="1"/>
  <c r="AG50" i="1"/>
  <c r="AE47" i="1"/>
  <c r="AC44" i="1"/>
  <c r="AH59" i="1"/>
  <c r="AB50" i="1"/>
  <c r="AI66" i="1"/>
  <c r="AG63" i="1"/>
  <c r="AE60" i="1"/>
  <c r="AC57" i="1"/>
  <c r="AA54" i="1"/>
  <c r="AI50" i="1"/>
  <c r="AG47" i="1"/>
  <c r="AE44" i="1"/>
  <c r="AB62" i="1"/>
  <c r="AF52" i="1"/>
  <c r="AB65" i="1"/>
  <c r="AJ61" i="1"/>
  <c r="AH58" i="1"/>
  <c r="AF55" i="1"/>
  <c r="AD52" i="1"/>
  <c r="AB49" i="1"/>
  <c r="AJ45" i="1"/>
  <c r="AJ66" i="1"/>
  <c r="AD57" i="1"/>
  <c r="AH47" i="1"/>
  <c r="AI65" i="1"/>
  <c r="AG62" i="1"/>
  <c r="AE59" i="1"/>
  <c r="AC56" i="1"/>
  <c r="AA53" i="1"/>
  <c r="AI49" i="1"/>
  <c r="AG46" i="1"/>
  <c r="AE43" i="1"/>
  <c r="AB66" i="1"/>
  <c r="AJ56" i="1"/>
  <c r="AB48" i="1"/>
  <c r="AA66" i="1"/>
  <c r="AI62" i="1"/>
  <c r="AG59" i="1"/>
  <c r="AE56" i="1"/>
  <c r="AC53" i="1"/>
  <c r="AA50" i="1"/>
  <c r="AI46" i="1"/>
  <c r="AG43" i="1"/>
  <c r="AJ58" i="1"/>
  <c r="AD49" i="1"/>
  <c r="AD64" i="1"/>
  <c r="AB61" i="1"/>
  <c r="AJ57" i="1"/>
  <c r="AH54" i="1"/>
  <c r="AF51" i="1"/>
  <c r="AD48" i="1"/>
  <c r="AB45" i="1"/>
  <c r="AH63" i="1"/>
  <c r="AB54" i="1"/>
  <c r="AB46" i="1"/>
  <c r="AA65" i="1"/>
  <c r="AI61" i="1"/>
  <c r="AG58" i="1"/>
  <c r="AE55" i="1"/>
  <c r="AC52" i="1"/>
  <c r="AA49" i="1"/>
  <c r="AI45" i="1"/>
  <c r="B145" i="3"/>
  <c r="G141" i="3"/>
  <c r="C138" i="3"/>
  <c r="C131" i="3"/>
  <c r="C134" i="3" s="1"/>
  <c r="G144" i="3"/>
  <c r="J140" i="3"/>
  <c r="D140" i="3"/>
  <c r="D142" i="3"/>
  <c r="I138" i="3"/>
  <c r="C145" i="3"/>
  <c r="I141" i="3"/>
  <c r="B138" i="3"/>
  <c r="F144" i="3"/>
  <c r="F139" i="3"/>
  <c r="J145" i="3"/>
  <c r="J131" i="3"/>
  <c r="J134" i="3" s="1"/>
  <c r="E142" i="3"/>
  <c r="K138" i="3"/>
  <c r="E145" i="3"/>
  <c r="H141" i="3"/>
  <c r="D138" i="3"/>
  <c r="H144" i="3"/>
  <c r="C141" i="3"/>
  <c r="I137" i="3"/>
  <c r="C144" i="3"/>
  <c r="F140" i="3"/>
  <c r="J146" i="3"/>
  <c r="H157" i="3"/>
  <c r="H168" i="3" s="1"/>
  <c r="C154" i="3"/>
  <c r="C165" i="3" s="1"/>
  <c r="I139" i="3"/>
  <c r="C168" i="3"/>
  <c r="C157" i="3"/>
  <c r="F142" i="3"/>
  <c r="F148" i="3"/>
  <c r="F159" i="3" s="1"/>
  <c r="J154" i="3"/>
  <c r="J165" i="3" s="1"/>
  <c r="E140" i="3"/>
  <c r="E131" i="3"/>
  <c r="E134" i="3" s="1"/>
  <c r="I157" i="3"/>
  <c r="I168" i="3" s="1"/>
  <c r="E143" i="3"/>
  <c r="H139" i="3"/>
  <c r="B157" i="3"/>
  <c r="B168" i="3" s="1"/>
  <c r="B152" i="3"/>
  <c r="B163" i="3" s="1"/>
  <c r="G137" i="3"/>
  <c r="K154" i="3"/>
  <c r="K165" i="3" s="1"/>
  <c r="G140" i="3"/>
  <c r="K146" i="3"/>
  <c r="K131" i="3"/>
  <c r="K134" i="3" s="1"/>
  <c r="D143" i="3"/>
  <c r="J139" i="3"/>
  <c r="D146" i="3"/>
  <c r="I142" i="3"/>
  <c r="E139" i="3"/>
  <c r="I167" i="3"/>
  <c r="I156" i="3"/>
  <c r="B142" i="3"/>
  <c r="B137" i="3"/>
  <c r="B131" i="3"/>
  <c r="B134" i="3" s="1"/>
  <c r="J75" i="1"/>
  <c r="J64" i="1"/>
  <c r="J101" i="1"/>
  <c r="J152" i="3"/>
  <c r="J163" i="3" s="1"/>
  <c r="E138" i="3"/>
  <c r="I144" i="3"/>
  <c r="I131" i="3"/>
  <c r="I134" i="3" s="1"/>
  <c r="E141" i="3"/>
  <c r="H137" i="3"/>
  <c r="B144" i="3"/>
  <c r="B139" i="3"/>
  <c r="F156" i="3"/>
  <c r="F167" i="3" s="1"/>
  <c r="K141" i="3"/>
  <c r="G138" i="3"/>
  <c r="K144" i="3"/>
  <c r="D141" i="3"/>
  <c r="H149" i="3"/>
  <c r="H160" i="3" s="1"/>
  <c r="H142" i="3"/>
  <c r="C139" i="3"/>
  <c r="G145" i="3"/>
  <c r="C142" i="3"/>
  <c r="F149" i="3"/>
  <c r="F160" i="3" s="1"/>
  <c r="J144" i="3"/>
  <c r="F131" i="3"/>
  <c r="F134" i="3" s="1"/>
  <c r="F141" i="3"/>
  <c r="K137" i="3"/>
  <c r="E144" i="3"/>
  <c r="K140" i="3"/>
  <c r="D137" i="3"/>
  <c r="H131" i="3"/>
  <c r="H134" i="3" s="1"/>
  <c r="H143" i="3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L58" i="1" s="1" a="1"/>
  <c r="C69" i="1"/>
  <c r="L69" i="1" s="1" a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K148" i="3" l="1"/>
  <c r="K159" i="3" s="1"/>
  <c r="H148" i="3"/>
  <c r="H159" i="3" s="1"/>
  <c r="E149" i="3"/>
  <c r="E160" i="3" s="1"/>
  <c r="J150" i="3"/>
  <c r="J161" i="3" s="1"/>
  <c r="H150" i="3"/>
  <c r="H161" i="3" s="1"/>
  <c r="C155" i="3"/>
  <c r="C166" i="3" s="1"/>
  <c r="E153" i="3"/>
  <c r="E164" i="3" s="1"/>
  <c r="I149" i="3"/>
  <c r="I160" i="3" s="1"/>
  <c r="B156" i="3"/>
  <c r="B167" i="3" s="1"/>
  <c r="H153" i="3"/>
  <c r="H164" i="3" s="1"/>
  <c r="E151" i="3"/>
  <c r="E162" i="3" s="1"/>
  <c r="H152" i="3"/>
  <c r="H163" i="3" s="1"/>
  <c r="D152" i="3"/>
  <c r="D163" i="3" s="1"/>
  <c r="AL43" i="1" a="1"/>
  <c r="D159" i="3"/>
  <c r="D148" i="3"/>
  <c r="K155" i="3"/>
  <c r="K166" i="3" s="1"/>
  <c r="B159" i="3"/>
  <c r="B148" i="3"/>
  <c r="D154" i="3"/>
  <c r="D165" i="3" s="1"/>
  <c r="E165" i="3"/>
  <c r="E154" i="3"/>
  <c r="I150" i="3"/>
  <c r="I161" i="3" s="1"/>
  <c r="I159" i="3"/>
  <c r="I148" i="3"/>
  <c r="K151" i="3"/>
  <c r="K162" i="3" s="1"/>
  <c r="C164" i="3"/>
  <c r="C153" i="3"/>
  <c r="G149" i="3"/>
  <c r="G160" i="3" s="1"/>
  <c r="B161" i="3"/>
  <c r="B150" i="3"/>
  <c r="B153" i="3"/>
  <c r="B164" i="3" s="1"/>
  <c r="I164" i="3"/>
  <c r="I153" i="3"/>
  <c r="F153" i="3"/>
  <c r="F164" i="3" s="1"/>
  <c r="J168" i="3"/>
  <c r="J157" i="3"/>
  <c r="C152" i="3"/>
  <c r="C163" i="3" s="1"/>
  <c r="E167" i="3"/>
  <c r="E156" i="3"/>
  <c r="J156" i="3"/>
  <c r="J167" i="3" s="1"/>
  <c r="I163" i="3"/>
  <c r="I152" i="3"/>
  <c r="D151" i="3"/>
  <c r="D162" i="3" s="1"/>
  <c r="C160" i="3"/>
  <c r="C149" i="3"/>
  <c r="G150" i="3"/>
  <c r="G161" i="3" s="1"/>
  <c r="C161" i="3"/>
  <c r="C150" i="3"/>
  <c r="G151" i="3"/>
  <c r="G162" i="3" s="1"/>
  <c r="D160" i="3"/>
  <c r="D149" i="3"/>
  <c r="F155" i="3"/>
  <c r="F166" i="3" s="1"/>
  <c r="G166" i="3"/>
  <c r="G155" i="3"/>
  <c r="F152" i="3"/>
  <c r="F163" i="3" s="1"/>
  <c r="E163" i="3"/>
  <c r="E152" i="3"/>
  <c r="E150" i="3"/>
  <c r="E161" i="3" s="1"/>
  <c r="B160" i="3"/>
  <c r="B149" i="3"/>
  <c r="D153" i="3"/>
  <c r="D164" i="3" s="1"/>
  <c r="H165" i="3"/>
  <c r="H154" i="3"/>
  <c r="E155" i="3"/>
  <c r="E166" i="3" s="1"/>
  <c r="J166" i="3"/>
  <c r="J155" i="3"/>
  <c r="G156" i="3"/>
  <c r="G167" i="3" s="1"/>
  <c r="K163" i="3"/>
  <c r="K152" i="3"/>
  <c r="B155" i="3"/>
  <c r="B166" i="3" s="1"/>
  <c r="I166" i="3"/>
  <c r="I155" i="3"/>
  <c r="D157" i="3"/>
  <c r="D168" i="3" s="1"/>
  <c r="K168" i="3"/>
  <c r="K157" i="3"/>
  <c r="G148" i="3"/>
  <c r="G159" i="3" s="1"/>
  <c r="F162" i="3"/>
  <c r="F151" i="3"/>
  <c r="H155" i="3"/>
  <c r="H166" i="3" s="1"/>
  <c r="K160" i="3"/>
  <c r="K149" i="3"/>
  <c r="F150" i="3"/>
  <c r="F161" i="3" s="1"/>
  <c r="C167" i="3"/>
  <c r="C156" i="3"/>
  <c r="J151" i="3"/>
  <c r="J162" i="3" s="1"/>
  <c r="G163" i="3"/>
  <c r="G152" i="3"/>
  <c r="G153" i="3"/>
  <c r="G164" i="3" s="1"/>
  <c r="D166" i="3"/>
  <c r="D155" i="3"/>
  <c r="D150" i="3"/>
  <c r="D161" i="3" s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AN61" i="1" l="1"/>
  <c r="AO43" i="1"/>
  <c r="AN49" i="1"/>
  <c r="AN53" i="1"/>
  <c r="AM45" i="1"/>
  <c r="AP49" i="1"/>
  <c r="AS49" i="1"/>
  <c r="AM50" i="1"/>
  <c r="AR48" i="1"/>
  <c r="AL60" i="1"/>
  <c r="AP63" i="1"/>
  <c r="AS45" i="1"/>
  <c r="AN65" i="1"/>
  <c r="AN63" i="1"/>
  <c r="AQ65" i="1"/>
  <c r="AR64" i="1"/>
  <c r="AM65" i="1"/>
  <c r="AP59" i="1"/>
  <c r="AT56" i="1"/>
  <c r="AT55" i="1"/>
  <c r="AS65" i="1"/>
  <c r="AS53" i="1"/>
  <c r="AR45" i="1"/>
  <c r="AT65" i="1"/>
  <c r="AM61" i="1"/>
  <c r="AO57" i="1"/>
  <c r="AM59" i="1"/>
  <c r="AS58" i="1"/>
  <c r="AL49" i="1"/>
  <c r="AP64" i="1"/>
  <c r="AM62" i="1"/>
  <c r="AS47" i="1"/>
  <c r="AU54" i="1"/>
  <c r="AO54" i="1"/>
  <c r="AP53" i="1"/>
  <c r="AQ55" i="1"/>
  <c r="AL45" i="1"/>
  <c r="AU59" i="1"/>
  <c r="AL50" i="1"/>
  <c r="AR62" i="1"/>
  <c r="AS62" i="1"/>
  <c r="AT45" i="1"/>
  <c r="AU51" i="1"/>
  <c r="AL59" i="1"/>
  <c r="AS54" i="1"/>
  <c r="AL62" i="1"/>
  <c r="AM66" i="1"/>
  <c r="AU44" i="1"/>
  <c r="AU56" i="1"/>
  <c r="AO53" i="1"/>
  <c r="AO62" i="1"/>
  <c r="AT48" i="1"/>
  <c r="AT43" i="1"/>
  <c r="AU53" i="1"/>
  <c r="AL61" i="1"/>
  <c r="AQ59" i="1"/>
  <c r="AR59" i="1"/>
  <c r="AO50" i="1"/>
  <c r="AP57" i="1"/>
  <c r="AQ51" i="1"/>
  <c r="AU58" i="1"/>
  <c r="AQ44" i="1"/>
  <c r="AS52" i="1"/>
  <c r="AU61" i="1"/>
  <c r="AP44" i="1"/>
  <c r="AR66" i="1"/>
  <c r="AT66" i="1"/>
  <c r="AN43" i="1"/>
  <c r="AN45" i="1"/>
  <c r="AO66" i="1"/>
  <c r="AL66" i="1"/>
  <c r="AS63" i="1"/>
  <c r="AU50" i="1"/>
  <c r="AQ56" i="1"/>
  <c r="AQ57" i="1"/>
  <c r="AL55" i="1"/>
  <c r="AM57" i="1"/>
  <c r="AR46" i="1"/>
  <c r="AQ61" i="1"/>
  <c r="AT58" i="1"/>
  <c r="AO65" i="1"/>
  <c r="AO61" i="1"/>
  <c r="AT51" i="1"/>
  <c r="AT46" i="1"/>
  <c r="AS55" i="1"/>
  <c r="AQ50" i="1"/>
  <c r="AN59" i="1"/>
  <c r="AS50" i="1"/>
  <c r="AQ53" i="1"/>
  <c r="AM46" i="1"/>
  <c r="AQ54" i="1"/>
  <c r="AM60" i="1"/>
  <c r="AO45" i="1"/>
  <c r="AO46" i="1"/>
  <c r="AP45" i="1"/>
  <c r="AU45" i="1"/>
  <c r="AM53" i="1"/>
  <c r="AM47" i="1"/>
  <c r="AQ43" i="1"/>
  <c r="AN56" i="1"/>
  <c r="AU49" i="1"/>
  <c r="AT50" i="1"/>
  <c r="AQ45" i="1"/>
  <c r="AR52" i="1"/>
  <c r="AP56" i="1"/>
  <c r="AO49" i="1"/>
  <c r="AU62" i="1"/>
  <c r="AR63" i="1"/>
  <c r="AM44" i="1"/>
  <c r="AU46" i="1"/>
  <c r="AU55" i="1"/>
  <c r="AL63" i="1"/>
  <c r="AP54" i="1"/>
  <c r="AQ47" i="1"/>
  <c r="AR54" i="1"/>
  <c r="AO48" i="1"/>
  <c r="AR47" i="1"/>
  <c r="AU43" i="1"/>
  <c r="AL51" i="1"/>
  <c r="AR49" i="1"/>
  <c r="AO55" i="1"/>
  <c r="AR65" i="1"/>
  <c r="AS44" i="1"/>
  <c r="AO44" i="1"/>
  <c r="AT60" i="1"/>
  <c r="AU64" i="1"/>
  <c r="AM64" i="1"/>
  <c r="AM51" i="1"/>
  <c r="AR61" i="1"/>
  <c r="AN57" i="1"/>
  <c r="AQ52" i="1"/>
  <c r="AM56" i="1"/>
  <c r="AQ62" i="1"/>
  <c r="AQ48" i="1"/>
  <c r="AU47" i="1"/>
  <c r="AL47" i="1"/>
  <c r="AM49" i="1"/>
  <c r="AO56" i="1"/>
  <c r="AS48" i="1"/>
  <c r="AS46" i="1"/>
  <c r="AU52" i="1"/>
  <c r="AS43" i="1"/>
  <c r="AP48" i="1"/>
  <c r="AN52" i="1"/>
  <c r="AU48" i="1"/>
  <c r="AM58" i="1"/>
  <c r="AN58" i="1"/>
  <c r="AN64" i="1"/>
  <c r="AR60" i="1"/>
  <c r="AQ58" i="1"/>
  <c r="AQ46" i="1"/>
  <c r="AP66" i="1"/>
  <c r="AP52" i="1"/>
  <c r="AL52" i="1"/>
  <c r="AR51" i="1"/>
  <c r="AN51" i="1"/>
  <c r="AT61" i="1"/>
  <c r="AR43" i="1"/>
  <c r="AR50" i="1"/>
  <c r="AT49" i="1"/>
  <c r="AT52" i="1"/>
  <c r="AS64" i="1"/>
  <c r="AL54" i="1"/>
  <c r="AN46" i="1"/>
  <c r="AN60" i="1"/>
  <c r="AO63" i="1"/>
  <c r="AS57" i="1"/>
  <c r="AM54" i="1"/>
  <c r="AL64" i="1"/>
  <c r="AP58" i="1"/>
  <c r="AQ49" i="1"/>
  <c r="AR56" i="1"/>
  <c r="AS66" i="1"/>
  <c r="AL58" i="1"/>
  <c r="AN48" i="1"/>
  <c r="AP46" i="1"/>
  <c r="AM63" i="1"/>
  <c r="AP50" i="1"/>
  <c r="AR44" i="1"/>
  <c r="AL57" i="1"/>
  <c r="AU60" i="1"/>
  <c r="AS51" i="1"/>
  <c r="AT59" i="1"/>
  <c r="AL53" i="1"/>
  <c r="AN62" i="1"/>
  <c r="AQ64" i="1"/>
  <c r="AT64" i="1"/>
  <c r="AN66" i="1"/>
  <c r="AP51" i="1"/>
  <c r="AT47" i="1"/>
  <c r="AS61" i="1"/>
  <c r="AM48" i="1"/>
  <c r="AO47" i="1"/>
  <c r="AN55" i="1"/>
  <c r="AR55" i="1"/>
  <c r="AR57" i="1"/>
  <c r="AT54" i="1"/>
  <c r="AL65" i="1"/>
  <c r="AN47" i="1"/>
  <c r="AT53" i="1"/>
  <c r="AQ60" i="1"/>
  <c r="AS60" i="1"/>
  <c r="AO52" i="1"/>
  <c r="AM55" i="1"/>
  <c r="AO59" i="1"/>
  <c r="AL43" i="1"/>
  <c r="AP60" i="1"/>
  <c r="AU65" i="1"/>
  <c r="AU57" i="1"/>
  <c r="AU66" i="1"/>
  <c r="AT62" i="1"/>
  <c r="AP62" i="1"/>
  <c r="AU63" i="1"/>
  <c r="AP61" i="1"/>
  <c r="AQ63" i="1"/>
  <c r="AT57" i="1"/>
  <c r="AR53" i="1"/>
  <c r="AN54" i="1"/>
  <c r="AL48" i="1"/>
  <c r="AP43" i="1"/>
  <c r="AR58" i="1"/>
  <c r="AO58" i="1"/>
  <c r="AP65" i="1"/>
  <c r="AL44" i="1"/>
  <c r="AP47" i="1"/>
  <c r="AM52" i="1"/>
  <c r="AO51" i="1"/>
  <c r="AQ66" i="1"/>
  <c r="AS59" i="1"/>
  <c r="AL46" i="1"/>
  <c r="AM43" i="1"/>
  <c r="AN50" i="1"/>
  <c r="AO60" i="1"/>
  <c r="AT44" i="1"/>
  <c r="AL56" i="1"/>
  <c r="AP55" i="1"/>
  <c r="AS56" i="1"/>
  <c r="AT63" i="1"/>
  <c r="AO64" i="1"/>
  <c r="AN44" i="1"/>
  <c r="N84" i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  <c r="AP67" i="1" l="1"/>
  <c r="AP68" i="1"/>
  <c r="AP93" i="1" s="1"/>
  <c r="AN94" i="1"/>
  <c r="AN80" i="1"/>
  <c r="AL91" i="1"/>
  <c r="AL83" i="1"/>
  <c r="AR90" i="1"/>
  <c r="AR92" i="1"/>
  <c r="AL84" i="1"/>
  <c r="AM67" i="1"/>
  <c r="AM68" i="1"/>
  <c r="AM93" i="1" s="1"/>
  <c r="AM71" i="1"/>
  <c r="AO79" i="1"/>
  <c r="AP88" i="1"/>
  <c r="AS89" i="1"/>
  <c r="AN76" i="1"/>
  <c r="AR78" i="1"/>
  <c r="AP76" i="1"/>
  <c r="AM92" i="1"/>
  <c r="AS72" i="1"/>
  <c r="AU90" i="1"/>
  <c r="AQ68" i="1"/>
  <c r="AQ90" i="1" s="1"/>
  <c r="AQ67" i="1"/>
  <c r="AQ71" i="1"/>
  <c r="AQ82" i="1"/>
  <c r="AQ89" i="1"/>
  <c r="AL94" i="1"/>
  <c r="AP85" i="1"/>
  <c r="AM94" i="1"/>
  <c r="AU79" i="1"/>
  <c r="AM90" i="1"/>
  <c r="AM87" i="1"/>
  <c r="AQ93" i="1"/>
  <c r="AP91" i="1"/>
  <c r="AP90" i="1"/>
  <c r="AL85" i="1"/>
  <c r="AP94" i="1"/>
  <c r="AM84" i="1"/>
  <c r="AR80" i="1"/>
  <c r="AT91" i="1"/>
  <c r="AL74" i="1"/>
  <c r="AM80" i="1"/>
  <c r="AO86" i="1"/>
  <c r="AL67" i="1"/>
  <c r="AL68" i="1"/>
  <c r="AL86" i="1" s="1"/>
  <c r="AL71" i="1"/>
  <c r="AL93" i="1"/>
  <c r="AQ92" i="1"/>
  <c r="AS79" i="1"/>
  <c r="AS92" i="1"/>
  <c r="AR68" i="1"/>
  <c r="AR87" i="1" s="1"/>
  <c r="AR67" i="1"/>
  <c r="AR71" i="1"/>
  <c r="AL80" i="1"/>
  <c r="AQ86" i="1"/>
  <c r="AM86" i="1"/>
  <c r="AS68" i="1"/>
  <c r="AS80" i="1" s="1"/>
  <c r="AS67" i="1"/>
  <c r="AQ76" i="1"/>
  <c r="AN85" i="1"/>
  <c r="AR93" i="1"/>
  <c r="AU67" i="1"/>
  <c r="AU71" i="1"/>
  <c r="AU68" i="1"/>
  <c r="AU75" i="1" s="1"/>
  <c r="AQ75" i="1"/>
  <c r="AU74" i="1"/>
  <c r="AO77" i="1"/>
  <c r="AM75" i="1"/>
  <c r="AM74" i="1"/>
  <c r="AQ78" i="1"/>
  <c r="AR74" i="1"/>
  <c r="AQ84" i="1"/>
  <c r="AR94" i="1"/>
  <c r="AQ72" i="1"/>
  <c r="AO67" i="1"/>
  <c r="AU81" i="1"/>
  <c r="AL90" i="1"/>
  <c r="AU87" i="1"/>
  <c r="AP92" i="1"/>
  <c r="AS81" i="1"/>
  <c r="AN91" i="1"/>
  <c r="AL88" i="1"/>
  <c r="AO68" i="1"/>
  <c r="AO93" i="1" s="1"/>
  <c r="AO71" i="1"/>
  <c r="AL72" i="1"/>
  <c r="AM83" i="1"/>
  <c r="AM76" i="1"/>
  <c r="AL81" i="1"/>
  <c r="AR84" i="1"/>
  <c r="AT77" i="1"/>
  <c r="AS74" i="1"/>
  <c r="AO72" i="1"/>
  <c r="AO76" i="1"/>
  <c r="AR91" i="1"/>
  <c r="AU73" i="1"/>
  <c r="AS78" i="1"/>
  <c r="AT86" i="1"/>
  <c r="AS91" i="1"/>
  <c r="AN71" i="1"/>
  <c r="AN68" i="1"/>
  <c r="AN87" i="1" s="1"/>
  <c r="AN67" i="1"/>
  <c r="AQ79" i="1"/>
  <c r="AT76" i="1"/>
  <c r="AL87" i="1"/>
  <c r="AQ83" i="1"/>
  <c r="AS73" i="1"/>
  <c r="AS84" i="1"/>
  <c r="AO88" i="1"/>
  <c r="AS87" i="1"/>
  <c r="AR86" i="1"/>
  <c r="AR81" i="1"/>
  <c r="AU91" i="1"/>
  <c r="AU85" i="1"/>
  <c r="AO87" i="1"/>
  <c r="AQ88" i="1"/>
  <c r="AT82" i="1"/>
  <c r="AN90" i="1"/>
  <c r="AU88" i="1"/>
  <c r="AM91" i="1"/>
  <c r="AS94" i="1"/>
  <c r="AL92" i="1"/>
  <c r="AN88" i="1"/>
  <c r="AT89" i="1"/>
  <c r="AR88" i="1"/>
  <c r="AU76" i="1"/>
  <c r="AU80" i="1"/>
  <c r="AM77" i="1"/>
  <c r="AR89" i="1"/>
  <c r="AO83" i="1"/>
  <c r="AR75" i="1"/>
  <c r="AP82" i="1"/>
  <c r="AM72" i="1"/>
  <c r="AU77" i="1"/>
  <c r="AM81" i="1"/>
  <c r="AQ81" i="1"/>
  <c r="AS83" i="1"/>
  <c r="AM85" i="1"/>
  <c r="AU78" i="1"/>
  <c r="AN73" i="1"/>
  <c r="AU86" i="1"/>
  <c r="AT68" i="1"/>
  <c r="AT92" i="1" s="1"/>
  <c r="AT67" i="1"/>
  <c r="AT71" i="1"/>
  <c r="AU84" i="1"/>
  <c r="AS82" i="1"/>
  <c r="AS90" i="1"/>
  <c r="AL73" i="1"/>
  <c r="AU82" i="1"/>
  <c r="AL77" i="1"/>
  <c r="AM89" i="1"/>
  <c r="AS93" i="1"/>
  <c r="AN93" i="1"/>
  <c r="AR76" i="1"/>
  <c r="AM73" i="1"/>
  <c r="AN89" i="1"/>
  <c r="AP72" i="1" l="1"/>
  <c r="AP80" i="1"/>
  <c r="AT85" i="1"/>
  <c r="AP87" i="1"/>
  <c r="AO82" i="1"/>
  <c r="AO81" i="1"/>
  <c r="AO74" i="1"/>
  <c r="AO91" i="1"/>
  <c r="AS88" i="1"/>
  <c r="AU94" i="1"/>
  <c r="AT93" i="1"/>
  <c r="AN74" i="1"/>
  <c r="AN78" i="1"/>
  <c r="AT94" i="1"/>
  <c r="AT79" i="1"/>
  <c r="AU83" i="1"/>
  <c r="AN86" i="1"/>
  <c r="AL82" i="1"/>
  <c r="AR72" i="1"/>
  <c r="BF77" i="1" s="1"/>
  <c r="AR83" i="1"/>
  <c r="AT90" i="1"/>
  <c r="AO92" i="1"/>
  <c r="AT83" i="1"/>
  <c r="AU72" i="1"/>
  <c r="BB80" i="1" s="1"/>
  <c r="AT74" i="1"/>
  <c r="AR77" i="1"/>
  <c r="AN79" i="1"/>
  <c r="AT81" i="1"/>
  <c r="AP84" i="1"/>
  <c r="AP79" i="1"/>
  <c r="AP77" i="1"/>
  <c r="AO89" i="1"/>
  <c r="AO84" i="1"/>
  <c r="AP86" i="1"/>
  <c r="AT75" i="1"/>
  <c r="AP89" i="1"/>
  <c r="AN77" i="1"/>
  <c r="AT84" i="1"/>
  <c r="AP81" i="1"/>
  <c r="AO90" i="1"/>
  <c r="AR82" i="1"/>
  <c r="AQ80" i="1"/>
  <c r="AQ74" i="1"/>
  <c r="AS85" i="1"/>
  <c r="AT87" i="1"/>
  <c r="AN75" i="1"/>
  <c r="AQ91" i="1"/>
  <c r="AN81" i="1"/>
  <c r="BC73" i="1" s="1"/>
  <c r="AS86" i="1"/>
  <c r="AQ87" i="1"/>
  <c r="AM88" i="1"/>
  <c r="AM79" i="1"/>
  <c r="AM82" i="1"/>
  <c r="AU93" i="1"/>
  <c r="AQ94" i="1"/>
  <c r="AO73" i="1"/>
  <c r="BD74" i="1" s="1"/>
  <c r="AT88" i="1"/>
  <c r="AT80" i="1"/>
  <c r="AO75" i="1"/>
  <c r="AP75" i="1"/>
  <c r="AN92" i="1"/>
  <c r="AP83" i="1"/>
  <c r="AO85" i="1"/>
  <c r="AT73" i="1"/>
  <c r="AO78" i="1"/>
  <c r="AO94" i="1"/>
  <c r="AT78" i="1"/>
  <c r="AU92" i="1"/>
  <c r="AS71" i="1"/>
  <c r="AP78" i="1"/>
  <c r="AN83" i="1"/>
  <c r="AN82" i="1"/>
  <c r="AT72" i="1"/>
  <c r="BF79" i="1" s="1"/>
  <c r="AR85" i="1"/>
  <c r="AS77" i="1"/>
  <c r="AR73" i="1"/>
  <c r="AX77" i="1" s="1"/>
  <c r="AL78" i="1"/>
  <c r="AL89" i="1"/>
  <c r="AQ85" i="1"/>
  <c r="AP73" i="1"/>
  <c r="BA76" i="1" s="1"/>
  <c r="AQ73" i="1"/>
  <c r="BC76" i="1" s="1"/>
  <c r="AL79" i="1"/>
  <c r="AS76" i="1"/>
  <c r="AR79" i="1"/>
  <c r="AQ77" i="1"/>
  <c r="AO80" i="1"/>
  <c r="AL76" i="1"/>
  <c r="AM78" i="1"/>
  <c r="BA72" i="1" s="1"/>
  <c r="AS75" i="1"/>
  <c r="AU89" i="1"/>
  <c r="AN84" i="1"/>
  <c r="AL75" i="1"/>
  <c r="BA71" i="1" s="1"/>
  <c r="AP74" i="1"/>
  <c r="AP71" i="1"/>
  <c r="AN72" i="1"/>
  <c r="AZ73" i="1" s="1"/>
  <c r="AW76" i="1" l="1"/>
  <c r="BE74" i="1"/>
  <c r="BD71" i="1"/>
  <c r="BE73" i="1"/>
  <c r="BD72" i="1"/>
  <c r="AW72" i="1"/>
  <c r="BB77" i="1"/>
  <c r="BD77" i="1"/>
  <c r="AX79" i="1"/>
  <c r="AW80" i="1"/>
  <c r="AX76" i="1"/>
  <c r="BB76" i="1"/>
  <c r="AY74" i="1"/>
  <c r="BA74" i="1"/>
  <c r="AW71" i="1"/>
  <c r="BE71" i="1"/>
  <c r="BC71" i="1"/>
  <c r="BD73" i="1"/>
  <c r="AX73" i="1"/>
  <c r="BF73" i="1"/>
  <c r="BC72" i="1"/>
  <c r="BB72" i="1"/>
  <c r="BA77" i="1"/>
  <c r="AW77" i="1"/>
  <c r="AY79" i="1"/>
  <c r="BA79" i="1"/>
  <c r="BE79" i="1"/>
  <c r="AY80" i="1"/>
  <c r="BF80" i="1"/>
  <c r="BF74" i="1"/>
  <c r="AZ71" i="1"/>
  <c r="BA73" i="1"/>
  <c r="BE72" i="1"/>
  <c r="BC79" i="1"/>
  <c r="BB79" i="1"/>
  <c r="AX80" i="1"/>
  <c r="AY76" i="1"/>
  <c r="AZ75" i="1"/>
  <c r="BA75" i="1"/>
  <c r="BB75" i="1"/>
  <c r="AX75" i="1"/>
  <c r="BC75" i="1"/>
  <c r="BF75" i="1"/>
  <c r="BD75" i="1"/>
  <c r="AW75" i="1"/>
  <c r="BE75" i="1"/>
  <c r="AY75" i="1"/>
  <c r="BD76" i="1"/>
  <c r="BF76" i="1"/>
  <c r="BE76" i="1"/>
  <c r="BB74" i="1"/>
  <c r="AX74" i="1"/>
  <c r="BF71" i="1"/>
  <c r="AX71" i="1"/>
  <c r="BB71" i="1"/>
  <c r="AW73" i="1"/>
  <c r="AY73" i="1"/>
  <c r="AX72" i="1"/>
  <c r="AZ72" i="1"/>
  <c r="AZ77" i="1"/>
  <c r="AY77" i="1"/>
  <c r="AW79" i="1"/>
  <c r="AZ79" i="1"/>
  <c r="BD80" i="1"/>
  <c r="BA80" i="1"/>
  <c r="BE80" i="1"/>
  <c r="AZ74" i="1"/>
  <c r="BF78" i="1"/>
  <c r="AW78" i="1"/>
  <c r="BA78" i="1"/>
  <c r="AY78" i="1"/>
  <c r="BD78" i="1"/>
  <c r="AZ78" i="1"/>
  <c r="BC78" i="1"/>
  <c r="AX78" i="1"/>
  <c r="BE78" i="1"/>
  <c r="BB78" i="1"/>
  <c r="AZ76" i="1"/>
  <c r="AW74" i="1"/>
  <c r="BC74" i="1"/>
  <c r="AY71" i="1"/>
  <c r="BB73" i="1"/>
  <c r="BF72" i="1"/>
  <c r="AY72" i="1"/>
  <c r="BE77" i="1"/>
  <c r="BC77" i="1"/>
  <c r="BD79" i="1"/>
  <c r="BC80" i="1"/>
  <c r="AZ80" i="1"/>
</calcChain>
</file>

<file path=xl/sharedStrings.xml><?xml version="1.0" encoding="utf-8"?>
<sst xmlns="http://schemas.openxmlformats.org/spreadsheetml/2006/main" count="218" uniqueCount="64">
  <si>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</si>
  <si>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</si>
  <si>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</si>
  <si>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</si>
  <si>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</si>
  <si>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</si>
  <si>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</si>
  <si>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</si>
  <si>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</si>
  <si>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</si>
  <si>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</si>
  <si>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</si>
  <si>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</si>
  <si>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</si>
  <si>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</si>
  <si>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</si>
  <si>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</si>
  <si>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</si>
  <si>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</si>
  <si>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</si>
  <si>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</si>
  <si>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</si>
  <si>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</si>
  <si>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</si>
  <si>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</si>
  <si>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</si>
  <si>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</si>
  <si>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</si>
  <si>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</si>
  <si>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</si>
  <si>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</si>
  <si>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</si>
  <si>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</si>
  <si>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</si>
  <si>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</si>
  <si>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</si>
  <si>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</si>
  <si>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</si>
  <si>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</si>
  <si>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</si>
  <si>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</si>
  <si>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</si>
  <si>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</si>
  <si>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</si>
  <si>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</si>
  <si>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</si>
  <si>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</si>
  <si>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</si>
  <si>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</si>
  <si>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</si>
  <si>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</si>
  <si>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</si>
  <si>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</si>
  <si>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</si>
  <si>
    <t>R</t>
  </si>
  <si>
    <t>A^2</t>
  </si>
  <si>
    <t>t</t>
  </si>
  <si>
    <t>F</t>
  </si>
  <si>
    <t>D=R^-1</t>
  </si>
  <si>
    <t>а</t>
  </si>
  <si>
    <t>Р</t>
  </si>
  <si>
    <t>Стьюдента</t>
  </si>
  <si>
    <t xml:space="preserve">Сравнение t с табличным Стьюдента </t>
  </si>
  <si>
    <t>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</si>
</sst>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Yad</c:v>
                </c:pt>
              </c:strCache>
            </c:strRef>
          </c:tx>
          <c:spPr>
            <a:ln w="19050">
              <a:noFill/>
            </a:ln>
          </c:spPr>
          <c:yVal>
            <c:numRef>
              <c:f>Лист1!$M$2:$M$25</c:f>
              <c:numCache>
                <c:formatCode>General</c:formatCode>
                <c:ptCount val="24"/>
                <c:pt idx="0">
                  <c:v>189.67954518007502</c:v>
                </c:pt>
                <c:pt idx="1">
                  <c:v>166.91659099857287</c:v>
                </c:pt>
                <c:pt idx="2">
                  <c:v>204.01072558129329</c:v>
                </c:pt>
                <c:pt idx="3">
                  <c:v>209.72538276987433</c:v>
                </c:pt>
                <c:pt idx="4">
                  <c:v>211.24225713663839</c:v>
                </c:pt>
                <c:pt idx="5">
                  <c:v>157.59862794504295</c:v>
                </c:pt>
                <c:pt idx="6">
                  <c:v>192.38858902597957</c:v>
                </c:pt>
                <c:pt idx="7">
                  <c:v>163.29009623560518</c:v>
                </c:pt>
                <c:pt idx="8">
                  <c:v>197.69209109938134</c:v>
                </c:pt>
                <c:pt idx="9">
                  <c:v>216.88784842923286</c:v>
                </c:pt>
                <c:pt idx="10">
                  <c:v>207.45445463643296</c:v>
                </c:pt>
                <c:pt idx="11">
                  <c:v>215.75337674871741</c:v>
                </c:pt>
                <c:pt idx="12">
                  <c:v>187.8682889422401</c:v>
                </c:pt>
                <c:pt idx="13">
                  <c:v>257.76166337119292</c:v>
                </c:pt>
                <c:pt idx="14">
                  <c:v>264.93491149045798</c:v>
                </c:pt>
                <c:pt idx="15">
                  <c:v>216.53768172052798</c:v>
                </c:pt>
                <c:pt idx="16">
                  <c:v>249.586089879513</c:v>
                </c:pt>
                <c:pt idx="17">
                  <c:v>264.37861034117799</c:v>
                </c:pt>
                <c:pt idx="18">
                  <c:v>265.90741939733999</c:v>
                </c:pt>
                <c:pt idx="19">
                  <c:v>256.55758288857601</c:v>
                </c:pt>
                <c:pt idx="20">
                  <c:v>226.42621750770797</c:v>
                </c:pt>
                <c:pt idx="21">
                  <c:v>237.603586878773</c:v>
                </c:pt>
                <c:pt idx="22">
                  <c:v>264.34082461090702</c:v>
                </c:pt>
                <c:pt idx="23">
                  <c:v>285.06126464179397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F-42A9-83E6-F21EC49E5DD4}"/>
            </c:ext>
          </c:extLst>
        </c:ser>
        <c:ser>
          <c:idx val="1"/>
          <c:order val="1"/>
          <c:tx>
            <c:strRef>
              <c:f>Лист1!$L$1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Лист1!$L$2:$L$25</c:f>
              <c:numCache>
                <c:formatCode>General</c:formatCode>
                <c:ptCount val="24"/>
                <c:pt idx="0">
                  <c:v>177.0341674</c:v>
                </c:pt>
                <c:pt idx="1">
                  <c:v>195.8805155</c:v>
                </c:pt>
                <c:pt idx="2">
                  <c:v>218.16813210000001</c:v>
                </c:pt>
                <c:pt idx="3">
                  <c:v>219.5204707</c:v>
                </c:pt>
                <c:pt idx="4">
                  <c:v>208.79284519999999</c:v>
                </c:pt>
                <c:pt idx="5">
                  <c:v>176.58737110000001</c:v>
                </c:pt>
                <c:pt idx="6">
                  <c:v>169.3675374</c:v>
                </c:pt>
                <c:pt idx="7">
                  <c:v>147.92148700000001</c:v>
                </c:pt>
                <c:pt idx="8">
                  <c:v>152.8273891</c:v>
                </c:pt>
                <c:pt idx="9">
                  <c:v>161.05290220000001</c:v>
                </c:pt>
                <c:pt idx="10">
                  <c:v>181.2174766</c:v>
                </c:pt>
                <c:pt idx="11">
                  <c:v>201.68546269999999</c:v>
                </c:pt>
                <c:pt idx="12">
                  <c:v>222.31938890000001</c:v>
                </c:pt>
                <c:pt idx="13">
                  <c:v>269.79247220000002</c:v>
                </c:pt>
                <c:pt idx="14">
                  <c:v>286.7926794</c:v>
                </c:pt>
                <c:pt idx="15">
                  <c:v>290.93056410000003</c:v>
                </c:pt>
                <c:pt idx="16">
                  <c:v>286.4174577</c:v>
                </c:pt>
                <c:pt idx="17">
                  <c:v>278.82347620000002</c:v>
                </c:pt>
                <c:pt idx="18">
                  <c:v>264.85923400000001</c:v>
                </c:pt>
                <c:pt idx="19">
                  <c:v>245.33112109999999</c:v>
                </c:pt>
                <c:pt idx="20">
                  <c:v>213.93272820000001</c:v>
                </c:pt>
                <c:pt idx="21">
                  <c:v>216.20373720000001</c:v>
                </c:pt>
                <c:pt idx="22">
                  <c:v>246.40275980000001</c:v>
                </c:pt>
                <c:pt idx="23">
                  <c:v>277.07370539999999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F-42A9-83E6-F21EC49E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66656"/>
        <c:axId val="139747328"/>
      </c:scatterChart>
      <c:valAx>
        <c:axId val="18616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747328"/>
        <c:crosses val="autoZero"/>
        <c:crossBetween val="midCat"/>
      </c:valAx>
      <c:valAx>
        <c:axId val="13974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16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460375</xdr:colOff>
      <xdr:row>110</xdr:row>
      <xdr:rowOff>0</xdr:rowOff>
    </xdr:from>
    <xdr:to>
      <xdr:col>15</xdr:col>
      <xdr:colOff>330065</xdr:colOff>
      <xdr:row>111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5C54C-B563-463D-BE4A-81644BA1F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00"/>
          <a:ext cx="1076190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106</xdr:row>
      <xdr:rowOff>63500</xdr:rowOff>
    </xdr:from>
    <xdr:to>
      <xdr:col>13</xdr:col>
      <xdr:colOff>314292</xdr:colOff>
      <xdr:row>108</xdr:row>
      <xdr:rowOff>6310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07107-BF56-41BE-9A3B-202C9FA9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8375" y="20256500"/>
          <a:ext cx="266667" cy="3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106</xdr:row>
      <xdr:rowOff>79375</xdr:rowOff>
    </xdr:from>
    <xdr:to>
      <xdr:col>15</xdr:col>
      <xdr:colOff>482542</xdr:colOff>
      <xdr:row>108</xdr:row>
      <xdr:rowOff>3137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8B357-DD66-48CF-8981-F640D076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20272375"/>
          <a:ext cx="466667" cy="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79375</xdr:colOff>
      <xdr:row>128</xdr:row>
      <xdr:rowOff>63500</xdr:rowOff>
    </xdr:from>
    <xdr:to>
      <xdr:col>13</xdr:col>
      <xdr:colOff>536518</xdr:colOff>
      <xdr:row>130</xdr:row>
      <xdr:rowOff>6310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AC4FD9E-C927-4914-AE8B-F5F407BA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0125" y="24447500"/>
          <a:ext cx="45714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47625</xdr:rowOff>
    </xdr:from>
    <xdr:to>
      <xdr:col>3</xdr:col>
      <xdr:colOff>374452</xdr:colOff>
      <xdr:row>132</xdr:row>
      <xdr:rowOff>152363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287D084-B808-40C2-877A-9FBE4D6A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250" y="25003125"/>
          <a:ext cx="1580952" cy="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6</xdr:row>
      <xdr:rowOff>76200</xdr:rowOff>
    </xdr:from>
    <xdr:to>
      <xdr:col>21</xdr:col>
      <xdr:colOff>142875</xdr:colOff>
      <xdr:row>20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8"/>
  <sheetViews>
    <sheetView tabSelected="1" topLeftCell="A130" zoomScale="60" zoomScaleNormal="60" workbookViewId="0">
      <selection activeCell="N131" sqref="N131"/>
    </sheetView>
  </sheetViews>
  <sheetFormatPr defaultRowHeight="15" x14ac:dyDescent="0.25"/>
  <cols>
    <col min="13" max="13" width="19.5703125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X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si="0"/>
        <v>-0.96190621699991474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2">(B3-B$26)/_xlfn.STDEV.S(B$2:B$25)</f>
        <v>1.1366608377907941</v>
      </c>
      <c r="O3">
        <f t="shared" ref="O3:O25" si="3">(C3-C$26)/_xlfn.STDEV.S(C$2:C$25)</f>
        <v>-1.4559834835710261</v>
      </c>
      <c r="P3">
        <f t="shared" ref="P3:P25" si="4">(D3-D$26)/_xlfn.STDEV.S(D$2:D$25)</f>
        <v>-1.9068712262883345</v>
      </c>
      <c r="Q3">
        <f t="shared" ref="Q3:Q25" si="5">(E3-E$26)/_xlfn.STDEV.S(E$2:E$25)</f>
        <v>-1.7014185601492455</v>
      </c>
      <c r="R3">
        <f t="shared" ref="R3:R25" si="6">(F3-F$26)/_xlfn.STDEV.S(F$2:F$25)</f>
        <v>-1.4172646370631286</v>
      </c>
      <c r="S3">
        <f t="shared" ref="S3:S25" si="7">(G3-G$26)/_xlfn.STDEV.S(G$2:G$25)</f>
        <v>-0.54748157987828716</v>
      </c>
      <c r="T3">
        <f t="shared" ref="T3:T25" si="8">(H3-H$26)/_xlfn.STDEV.S(H$2:H$25)</f>
        <v>-0.53137036660071635</v>
      </c>
      <c r="U3">
        <f t="shared" ref="U3:U25" si="9">(I3-I$26)/_xlfn.STDEV.S(I$2:I$25)</f>
        <v>-0.35668692839573052</v>
      </c>
      <c r="V3">
        <f t="shared" ref="V3:V25" si="10">(J3-J$26)/_xlfn.STDEV.S(J$2:J$25)</f>
        <v>-5.5118905926231192E-2</v>
      </c>
      <c r="W3">
        <f t="shared" ref="W3:X25" si="11">(K3-K$26)/_xlfn.STDEV.S(K$2:K$25)</f>
        <v>1.4521344303037491</v>
      </c>
      <c r="X3">
        <f t="shared" si="11"/>
        <v>-0.55149598827837287</v>
      </c>
      <c r="Y3">
        <v>2</v>
      </c>
      <c r="Z3">
        <f t="shared" ref="Z3:AI25" si="12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1.3478101854366904</v>
      </c>
      <c r="O4">
        <f t="shared" si="3"/>
        <v>-1.3382961813940024</v>
      </c>
      <c r="P4">
        <f t="shared" si="4"/>
        <v>-1.7718884636314169</v>
      </c>
      <c r="Q4">
        <f t="shared" si="5"/>
        <v>-1.8912510950846264</v>
      </c>
      <c r="R4">
        <f t="shared" si="6"/>
        <v>-1.2911942298088346</v>
      </c>
      <c r="S4">
        <f t="shared" si="7"/>
        <v>0.98345065150155564</v>
      </c>
      <c r="T4">
        <f t="shared" si="8"/>
        <v>-0.11970841375148372</v>
      </c>
      <c r="U4">
        <f t="shared" si="9"/>
        <v>1.3302561756156455</v>
      </c>
      <c r="V4">
        <f t="shared" si="10"/>
        <v>0.62486933575384751</v>
      </c>
      <c r="W4">
        <f t="shared" si="11"/>
        <v>1.0531523610630356</v>
      </c>
      <c r="X4">
        <f t="shared" si="11"/>
        <v>-6.6146477703216064E-2</v>
      </c>
      <c r="Y4">
        <v>3</v>
      </c>
      <c r="Z4">
        <f t="shared" si="12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1.2284512598614998</v>
      </c>
      <c r="O5">
        <f t="shared" si="3"/>
        <v>-1.2187111637686596</v>
      </c>
      <c r="P5">
        <f t="shared" si="4"/>
        <v>-0.82315168299619446</v>
      </c>
      <c r="Q5">
        <f t="shared" si="5"/>
        <v>1.0286926545590573</v>
      </c>
      <c r="R5">
        <f t="shared" si="6"/>
        <v>-1.2858130352651229</v>
      </c>
      <c r="S5">
        <f t="shared" si="7"/>
        <v>1.2386023772209471</v>
      </c>
      <c r="T5">
        <f t="shared" si="8"/>
        <v>-0.9901957546970287</v>
      </c>
      <c r="U5">
        <f t="shared" si="9"/>
        <v>1.3935284270539963</v>
      </c>
      <c r="V5">
        <f t="shared" si="10"/>
        <v>-0.1434137705964218</v>
      </c>
      <c r="W5">
        <f t="shared" si="11"/>
        <v>-2.4673851575884743E-2</v>
      </c>
      <c r="X5">
        <f t="shared" si="11"/>
        <v>-3.669708033508786E-2</v>
      </c>
      <c r="Y5">
        <v>4</v>
      </c>
      <c r="Z5">
        <f t="shared" si="12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0.80780728908945587</v>
      </c>
      <c r="O6">
        <f t="shared" si="3"/>
        <v>-1.075973229911612</v>
      </c>
      <c r="P6">
        <f t="shared" si="4"/>
        <v>-1.4989744211634495</v>
      </c>
      <c r="Q6">
        <f t="shared" si="5"/>
        <v>0.67814650856376624</v>
      </c>
      <c r="R6">
        <f t="shared" si="6"/>
        <v>-1.0936446422358859</v>
      </c>
      <c r="S6">
        <f t="shared" si="7"/>
        <v>1.0441612889438683</v>
      </c>
      <c r="T6">
        <f t="shared" si="8"/>
        <v>1.4979141793707031</v>
      </c>
      <c r="U6">
        <f t="shared" si="9"/>
        <v>1.036683826243922</v>
      </c>
      <c r="V6">
        <f t="shared" si="10"/>
        <v>-0.51675500296998034</v>
      </c>
      <c r="W6">
        <f t="shared" si="11"/>
        <v>-1.4021883876270145</v>
      </c>
      <c r="X6">
        <f t="shared" si="11"/>
        <v>-0.27030877060701125</v>
      </c>
      <c r="Y6">
        <v>5</v>
      </c>
      <c r="Z6">
        <f t="shared" si="12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0.18886658726586336</v>
      </c>
      <c r="O7">
        <f t="shared" si="3"/>
        <v>-0.93719213283619951</v>
      </c>
      <c r="P7">
        <f t="shared" si="4"/>
        <v>-0.74062679977686374</v>
      </c>
      <c r="Q7">
        <f t="shared" si="5"/>
        <v>-1.5738310778273192</v>
      </c>
      <c r="R7">
        <f t="shared" si="6"/>
        <v>-0.83569268654316309</v>
      </c>
      <c r="S7">
        <f t="shared" si="7"/>
        <v>-1.7749323589562755</v>
      </c>
      <c r="T7">
        <f t="shared" si="8"/>
        <v>-1.348418550586977</v>
      </c>
      <c r="U7">
        <f t="shared" si="9"/>
        <v>-1.8130320766495911</v>
      </c>
      <c r="V7">
        <f t="shared" si="10"/>
        <v>-4.0470633269033343</v>
      </c>
      <c r="W7">
        <f t="shared" si="11"/>
        <v>2.4858232516952471E-2</v>
      </c>
      <c r="X7">
        <f t="shared" si="11"/>
        <v>-0.97163594133175668</v>
      </c>
      <c r="Y7">
        <v>6</v>
      </c>
      <c r="Z7">
        <f t="shared" si="12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-0.47683257501348991</v>
      </c>
      <c r="O8">
        <f t="shared" si="3"/>
        <v>-0.73928753366903077</v>
      </c>
      <c r="P8">
        <f t="shared" si="4"/>
        <v>-0.70194579332190576</v>
      </c>
      <c r="Q8">
        <f t="shared" si="5"/>
        <v>-0.10297571216774107</v>
      </c>
      <c r="R8">
        <f t="shared" si="6"/>
        <v>-0.65164992883522233</v>
      </c>
      <c r="S8">
        <f t="shared" si="7"/>
        <v>-0.429542158599649</v>
      </c>
      <c r="T8">
        <f t="shared" si="8"/>
        <v>3.7314057217903054E-2</v>
      </c>
      <c r="U8">
        <f t="shared" si="9"/>
        <v>-0.45987169508260956</v>
      </c>
      <c r="V8">
        <f t="shared" si="10"/>
        <v>1.486456618457359E-2</v>
      </c>
      <c r="W8">
        <f t="shared" si="11"/>
        <v>0.26558197418687157</v>
      </c>
      <c r="X8">
        <f t="shared" si="11"/>
        <v>-1.1288596954737329</v>
      </c>
      <c r="Y8">
        <v>7</v>
      </c>
      <c r="Z8">
        <f t="shared" si="12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-1.0263038261807287</v>
      </c>
      <c r="O9">
        <f t="shared" si="3"/>
        <v>-0.64792674407894613</v>
      </c>
      <c r="P9">
        <f t="shared" si="4"/>
        <v>-0.52239588376831381</v>
      </c>
      <c r="Q9">
        <f t="shared" si="5"/>
        <v>0.12887500769404636</v>
      </c>
      <c r="R9">
        <f t="shared" si="6"/>
        <v>-0.64392046586443352</v>
      </c>
      <c r="S9">
        <f t="shared" si="7"/>
        <v>-1.7770358781730948</v>
      </c>
      <c r="T9">
        <f t="shared" si="8"/>
        <v>-0.86851038961919003</v>
      </c>
      <c r="U9">
        <f t="shared" si="9"/>
        <v>-1.4987952861440095</v>
      </c>
      <c r="V9">
        <f t="shared" si="10"/>
        <v>-0.81320557495823764</v>
      </c>
      <c r="W9">
        <f t="shared" si="11"/>
        <v>-0.48322372116747192</v>
      </c>
      <c r="X9">
        <f t="shared" si="11"/>
        <v>-1.5958827178192507</v>
      </c>
      <c r="Y9">
        <v>8</v>
      </c>
      <c r="Z9">
        <f t="shared" si="12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-1.3250174402110797</v>
      </c>
      <c r="O10">
        <f t="shared" si="3"/>
        <v>-0.43414940865999258</v>
      </c>
      <c r="P10">
        <f t="shared" si="4"/>
        <v>-0.79907117697685437</v>
      </c>
      <c r="Q10">
        <f t="shared" si="5"/>
        <v>-2.8308885084309343E-2</v>
      </c>
      <c r="R10">
        <f t="shared" si="6"/>
        <v>-0.49625076445181215</v>
      </c>
      <c r="S10">
        <f t="shared" si="7"/>
        <v>-0.39947610827210239</v>
      </c>
      <c r="T10">
        <f t="shared" si="8"/>
        <v>-0.38167858060115395</v>
      </c>
      <c r="U10">
        <f t="shared" si="9"/>
        <v>-0.42232069749859635</v>
      </c>
      <c r="V10">
        <f t="shared" si="10"/>
        <v>-0.43561251650337801</v>
      </c>
      <c r="W10">
        <f t="shared" si="11"/>
        <v>0.20362751982039165</v>
      </c>
      <c r="X10">
        <f t="shared" si="11"/>
        <v>-1.4890486302674832</v>
      </c>
      <c r="Y10">
        <v>9</v>
      </c>
      <c r="Z10">
        <f t="shared" si="12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-1.2998379065131263</v>
      </c>
      <c r="O11">
        <f t="shared" si="3"/>
        <v>-0.32418070199793425</v>
      </c>
      <c r="P11">
        <f t="shared" si="4"/>
        <v>0.20191357875524998</v>
      </c>
      <c r="Q11">
        <f t="shared" si="5"/>
        <v>1.3043486198233658</v>
      </c>
      <c r="R11">
        <f t="shared" si="6"/>
        <v>-0.36230991458381906</v>
      </c>
      <c r="S11">
        <f t="shared" si="7"/>
        <v>0.29833465666981296</v>
      </c>
      <c r="T11">
        <f t="shared" si="8"/>
        <v>-0.4136643079058247</v>
      </c>
      <c r="U11">
        <f t="shared" si="9"/>
        <v>1.9406724692686977E-2</v>
      </c>
      <c r="V11">
        <f t="shared" si="10"/>
        <v>0.34824817073600495</v>
      </c>
      <c r="W11">
        <f t="shared" si="11"/>
        <v>0.2923323134553511</v>
      </c>
      <c r="X11">
        <f t="shared" si="11"/>
        <v>-1.3099245530292496</v>
      </c>
      <c r="Y11">
        <v>10</v>
      </c>
      <c r="Z11">
        <f t="shared" si="12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-0.95693005296611933</v>
      </c>
      <c r="O12">
        <f t="shared" si="3"/>
        <v>-0.1052525621088715</v>
      </c>
      <c r="P12">
        <f t="shared" si="4"/>
        <v>0.20707649626145658</v>
      </c>
      <c r="Q12">
        <f t="shared" si="5"/>
        <v>-0.1848480190421905</v>
      </c>
      <c r="R12">
        <f t="shared" si="6"/>
        <v>-0.14543745536427652</v>
      </c>
      <c r="S12">
        <f t="shared" si="7"/>
        <v>-0.43314887051088696</v>
      </c>
      <c r="T12">
        <f t="shared" si="8"/>
        <v>-1.2183643437692993</v>
      </c>
      <c r="U12">
        <f t="shared" si="9"/>
        <v>-0.25322910732060244</v>
      </c>
      <c r="V12">
        <f t="shared" si="10"/>
        <v>0.29822167873432925</v>
      </c>
      <c r="W12">
        <f t="shared" si="11"/>
        <v>-0.46967674075024385</v>
      </c>
      <c r="X12">
        <f t="shared" si="11"/>
        <v>-0.87080777838066148</v>
      </c>
      <c r="Y12">
        <v>11</v>
      </c>
      <c r="Z12">
        <f t="shared" si="12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-0.38024968167768797</v>
      </c>
      <c r="O13">
        <f t="shared" si="3"/>
        <v>-0.13910663699230702</v>
      </c>
      <c r="P13">
        <f t="shared" si="4"/>
        <v>-3.7098355530397205E-2</v>
      </c>
      <c r="Q13">
        <f t="shared" si="5"/>
        <v>1.8590849103878684</v>
      </c>
      <c r="R13">
        <f t="shared" si="6"/>
        <v>-5.6161923087482683E-2</v>
      </c>
      <c r="S13">
        <f t="shared" si="7"/>
        <v>-0.17457916787094507</v>
      </c>
      <c r="T13">
        <f t="shared" si="8"/>
        <v>0.20521856645214354</v>
      </c>
      <c r="U13">
        <f t="shared" si="9"/>
        <v>7.5165863433209919E-3</v>
      </c>
      <c r="V13">
        <f t="shared" si="10"/>
        <v>0.20089465102459125</v>
      </c>
      <c r="W13">
        <f t="shared" si="11"/>
        <v>-0.57294194888115646</v>
      </c>
      <c r="X13">
        <f t="shared" si="11"/>
        <v>-0.42508371490704167</v>
      </c>
      <c r="Y13">
        <v>12</v>
      </c>
      <c r="Z13">
        <f t="shared" si="12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0.28901174028335741</v>
      </c>
      <c r="O14">
        <f t="shared" si="3"/>
        <v>-1.144980282868153E-2</v>
      </c>
      <c r="P14">
        <f t="shared" si="4"/>
        <v>-4.0783016452626362E-3</v>
      </c>
      <c r="Q14">
        <f t="shared" si="5"/>
        <v>-0.67584379596321842</v>
      </c>
      <c r="R14">
        <f t="shared" si="6"/>
        <v>-9.159657803712748E-2</v>
      </c>
      <c r="S14">
        <f t="shared" si="7"/>
        <v>-1.4069974998021142</v>
      </c>
      <c r="T14">
        <f t="shared" si="8"/>
        <v>0.29532160991525136</v>
      </c>
      <c r="U14">
        <f t="shared" si="9"/>
        <v>-1.508628122716855</v>
      </c>
      <c r="V14">
        <f t="shared" si="10"/>
        <v>-0.33566031709477623</v>
      </c>
      <c r="W14">
        <f t="shared" si="11"/>
        <v>0.88806715270103265</v>
      </c>
      <c r="X14">
        <f t="shared" si="11"/>
        <v>2.4253967185619209E-2</v>
      </c>
      <c r="Y14">
        <v>13</v>
      </c>
      <c r="Z14">
        <f t="shared" si="12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0.88699567517333899</v>
      </c>
      <c r="O15">
        <f t="shared" si="3"/>
        <v>0.23392909406741538</v>
      </c>
      <c r="P15">
        <f t="shared" si="4"/>
        <v>0.39202071224643564</v>
      </c>
      <c r="Q15">
        <f t="shared" si="5"/>
        <v>1.1684782348390232</v>
      </c>
      <c r="R15">
        <f t="shared" si="6"/>
        <v>0.19003659918937374</v>
      </c>
      <c r="S15">
        <f t="shared" si="7"/>
        <v>1.4170104253927036</v>
      </c>
      <c r="T15">
        <f t="shared" si="8"/>
        <v>-1.3798578188926196</v>
      </c>
      <c r="U15">
        <f t="shared" si="9"/>
        <v>1.2066674457931248</v>
      </c>
      <c r="V15">
        <f t="shared" si="10"/>
        <v>1.056590962449752</v>
      </c>
      <c r="W15">
        <f t="shared" si="11"/>
        <v>-0.81764147326337244</v>
      </c>
      <c r="X15">
        <f t="shared" si="11"/>
        <v>1.0580584407042748</v>
      </c>
      <c r="Y15">
        <v>14</v>
      </c>
      <c r="Z15">
        <f t="shared" si="12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1.2672948008363534</v>
      </c>
      <c r="O16">
        <f t="shared" si="3"/>
        <v>0.26978569464836855</v>
      </c>
      <c r="P16">
        <f t="shared" si="4"/>
        <v>0.79195213100326678</v>
      </c>
      <c r="Q16">
        <f t="shared" si="5"/>
        <v>-0.30026266957907033</v>
      </c>
      <c r="R16">
        <f t="shared" si="6"/>
        <v>0.37601064926854472</v>
      </c>
      <c r="S16">
        <f t="shared" si="7"/>
        <v>1.4909536429866601</v>
      </c>
      <c r="T16">
        <f t="shared" si="8"/>
        <v>-0.45618041191508146</v>
      </c>
      <c r="U16">
        <f t="shared" si="9"/>
        <v>1.5464596145554033</v>
      </c>
      <c r="V16">
        <f t="shared" si="10"/>
        <v>1.1043160422896949</v>
      </c>
      <c r="W16">
        <f t="shared" si="11"/>
        <v>-1.6797409047384813</v>
      </c>
      <c r="X16">
        <f t="shared" si="11"/>
        <v>1.4282659147594523</v>
      </c>
      <c r="Y16">
        <v>15</v>
      </c>
      <c r="Z16">
        <f t="shared" si="12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1.3367986274534545</v>
      </c>
      <c r="O17">
        <f t="shared" si="3"/>
        <v>0.6380341220520318</v>
      </c>
      <c r="P17">
        <f t="shared" si="4"/>
        <v>0.610582713745775</v>
      </c>
      <c r="Q17">
        <f t="shared" si="5"/>
        <v>0.12396748667595373</v>
      </c>
      <c r="R17">
        <f t="shared" si="6"/>
        <v>0.58659845446314884</v>
      </c>
      <c r="S17">
        <f t="shared" si="7"/>
        <v>-1.0220042299601182</v>
      </c>
      <c r="T17">
        <f t="shared" si="8"/>
        <v>1.4942372148086396</v>
      </c>
      <c r="U17">
        <f t="shared" si="9"/>
        <v>-0.97104588713617856</v>
      </c>
      <c r="V17">
        <f t="shared" si="10"/>
        <v>-0.20592607521995038</v>
      </c>
      <c r="W17">
        <f t="shared" si="11"/>
        <v>-1.8158836127513074</v>
      </c>
      <c r="X17">
        <f t="shared" si="11"/>
        <v>1.5183751601760951</v>
      </c>
      <c r="Y17">
        <v>16</v>
      </c>
      <c r="Z17">
        <f t="shared" si="12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1.0784901944241321</v>
      </c>
      <c r="O18">
        <f t="shared" si="3"/>
        <v>0.55467172534120979</v>
      </c>
      <c r="P18">
        <f t="shared" si="4"/>
        <v>0.55558351836234221</v>
      </c>
      <c r="Q18">
        <f t="shared" si="5"/>
        <v>-0.94266429312717226</v>
      </c>
      <c r="R18">
        <f t="shared" si="6"/>
        <v>0.6064108876655766</v>
      </c>
      <c r="S18">
        <f t="shared" si="7"/>
        <v>0.46910448174286923</v>
      </c>
      <c r="T18">
        <f t="shared" si="8"/>
        <v>0.45528710502614328</v>
      </c>
      <c r="U18">
        <f t="shared" si="9"/>
        <v>0.47699554588754184</v>
      </c>
      <c r="V18">
        <f t="shared" si="10"/>
        <v>0.56253913646409759</v>
      </c>
      <c r="W18">
        <f t="shared" si="11"/>
        <v>-1.094135936890519</v>
      </c>
      <c r="X18">
        <f t="shared" si="11"/>
        <v>1.42009484506992</v>
      </c>
      <c r="Y18">
        <v>17</v>
      </c>
      <c r="Z18">
        <f t="shared" si="12"/>
        <v>4.7815546090416667</v>
      </c>
      <c r="AA18">
        <f t="shared" si="12"/>
        <v>22.025987775416667</v>
      </c>
      <c r="AB18">
        <f t="shared" si="12"/>
        <v>45.909386276250046</v>
      </c>
      <c r="AC18">
        <f t="shared" si="12"/>
        <v>-1389.7729952083337</v>
      </c>
      <c r="AD18">
        <f t="shared" si="12"/>
        <v>2.6779057350833337</v>
      </c>
      <c r="AE18">
        <f t="shared" si="12"/>
        <v>35.453448791666688</v>
      </c>
      <c r="AF18">
        <f t="shared" si="12"/>
        <v>0.12751244958333335</v>
      </c>
      <c r="AG18">
        <f t="shared" si="12"/>
        <v>0.68270145916666536</v>
      </c>
      <c r="AH18">
        <f t="shared" si="12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0.55561241479499768</v>
      </c>
      <c r="O19">
        <f t="shared" si="3"/>
        <v>0.78213495228180896</v>
      </c>
      <c r="P19">
        <f t="shared" si="4"/>
        <v>0.55123580803850891</v>
      </c>
      <c r="Q19">
        <f t="shared" si="5"/>
        <v>0.32930798077040563</v>
      </c>
      <c r="R19">
        <f t="shared" si="6"/>
        <v>0.82304441235850301</v>
      </c>
      <c r="S19">
        <f t="shared" si="7"/>
        <v>0.85095863511178815</v>
      </c>
      <c r="T19">
        <f t="shared" si="8"/>
        <v>-1.2195593860840048</v>
      </c>
      <c r="U19">
        <f t="shared" si="9"/>
        <v>0.65444550269724555</v>
      </c>
      <c r="V19">
        <f t="shared" si="10"/>
        <v>0.76427194168991774</v>
      </c>
      <c r="W19">
        <f t="shared" si="11"/>
        <v>-0.76644640381165341</v>
      </c>
      <c r="X19">
        <f t="shared" si="11"/>
        <v>1.2547234071772839</v>
      </c>
      <c r="Y19">
        <v>18</v>
      </c>
      <c r="Z19">
        <f t="shared" si="12"/>
        <v>2.4633428440416667</v>
      </c>
      <c r="AA19">
        <f t="shared" si="12"/>
        <v>31.058541675416649</v>
      </c>
      <c r="AB19">
        <f t="shared" si="12"/>
        <v>45.55012307625006</v>
      </c>
      <c r="AC19">
        <f t="shared" si="12"/>
        <v>485.49981379166638</v>
      </c>
      <c r="AD19">
        <f t="shared" si="12"/>
        <v>3.6345576850833332</v>
      </c>
      <c r="AE19">
        <f t="shared" si="12"/>
        <v>64.312790791666657</v>
      </c>
      <c r="AF19">
        <f t="shared" si="12"/>
        <v>-0.34156250641666663</v>
      </c>
      <c r="AG19">
        <f t="shared" si="12"/>
        <v>0.93667729916666431</v>
      </c>
      <c r="AH19">
        <f t="shared" si="12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-0.103815994649945</v>
      </c>
      <c r="O20">
        <f t="shared" si="3"/>
        <v>0.94072114364053494</v>
      </c>
      <c r="P20">
        <f t="shared" si="4"/>
        <v>0.64849794016056495</v>
      </c>
      <c r="Q20">
        <f t="shared" si="5"/>
        <v>-0.88512888025635472</v>
      </c>
      <c r="R20">
        <f t="shared" si="6"/>
        <v>0.84142181357986801</v>
      </c>
      <c r="S20">
        <f t="shared" si="7"/>
        <v>0.89593730339508404</v>
      </c>
      <c r="T20">
        <f t="shared" si="8"/>
        <v>0.33120014749872162</v>
      </c>
      <c r="U20">
        <f t="shared" si="9"/>
        <v>1.0906896887033581</v>
      </c>
      <c r="V20">
        <f t="shared" si="10"/>
        <v>0.96848411131235479</v>
      </c>
      <c r="W20">
        <f t="shared" si="11"/>
        <v>-0.14146298552297262</v>
      </c>
      <c r="X20">
        <f t="shared" si="11"/>
        <v>0.95062906461205188</v>
      </c>
      <c r="Y20">
        <v>19</v>
      </c>
      <c r="Z20">
        <f t="shared" si="12"/>
        <v>-0.46027478995833337</v>
      </c>
      <c r="AA20">
        <f t="shared" si="12"/>
        <v>37.355991775416669</v>
      </c>
      <c r="AB20">
        <f t="shared" si="12"/>
        <v>53.587159176250026</v>
      </c>
      <c r="AC20">
        <f t="shared" si="12"/>
        <v>-1304.9483512083334</v>
      </c>
      <c r="AD20">
        <f t="shared" si="12"/>
        <v>3.7157121450833337</v>
      </c>
      <c r="AE20">
        <f t="shared" si="12"/>
        <v>67.712137791666692</v>
      </c>
      <c r="AF20">
        <f t="shared" si="12"/>
        <v>9.2759363583333365E-2</v>
      </c>
      <c r="AG20">
        <f t="shared" si="12"/>
        <v>1.5610532391666645</v>
      </c>
      <c r="AH20">
        <f t="shared" si="12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-0.73834396102896216</v>
      </c>
      <c r="O21">
        <f t="shared" si="3"/>
        <v>1.1759160444296017</v>
      </c>
      <c r="P21">
        <f t="shared" si="4"/>
        <v>1.2730796654094578</v>
      </c>
      <c r="Q21">
        <f t="shared" si="5"/>
        <v>1.4406567248063764</v>
      </c>
      <c r="R21">
        <f t="shared" si="6"/>
        <v>1.1414780245814142</v>
      </c>
      <c r="S21">
        <f t="shared" si="7"/>
        <v>5.3958621869660515E-2</v>
      </c>
      <c r="T21">
        <f t="shared" si="8"/>
        <v>-0.32118940023103415</v>
      </c>
      <c r="U21">
        <f t="shared" si="9"/>
        <v>-0.1836985158187526</v>
      </c>
      <c r="V21">
        <f t="shared" si="10"/>
        <v>0.25148104570713825</v>
      </c>
      <c r="W21">
        <f t="shared" si="11"/>
        <v>0.14369918871311504</v>
      </c>
      <c r="X21">
        <f t="shared" si="11"/>
        <v>0.5253722859903569</v>
      </c>
      <c r="Y21">
        <v>20</v>
      </c>
      <c r="Z21">
        <f t="shared" si="12"/>
        <v>-3.2734947319583334</v>
      </c>
      <c r="AA21">
        <f t="shared" si="12"/>
        <v>46.695570075416668</v>
      </c>
      <c r="AB21">
        <f t="shared" si="12"/>
        <v>105.19805607625003</v>
      </c>
      <c r="AC21">
        <f t="shared" si="12"/>
        <v>2123.9648367916661</v>
      </c>
      <c r="AD21">
        <f t="shared" si="12"/>
        <v>5.0407580250833348</v>
      </c>
      <c r="AE21">
        <f t="shared" si="12"/>
        <v>4.0780237916667375</v>
      </c>
      <c r="AF21">
        <f t="shared" si="12"/>
        <v>-8.9955649416666617E-2</v>
      </c>
      <c r="AG21">
        <f t="shared" si="12"/>
        <v>-0.26291911083333375</v>
      </c>
      <c r="AH21">
        <f t="shared" si="12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-1.1926169085240466</v>
      </c>
      <c r="O22">
        <f t="shared" si="3"/>
        <v>0.95355730107752379</v>
      </c>
      <c r="P22">
        <f t="shared" si="4"/>
        <v>0.86393859881141355</v>
      </c>
      <c r="Q22">
        <f t="shared" si="5"/>
        <v>0.38113459986568576</v>
      </c>
      <c r="R22">
        <f t="shared" si="6"/>
        <v>0.98412257367016942</v>
      </c>
      <c r="S22">
        <f t="shared" si="7"/>
        <v>-1.1140831296237026</v>
      </c>
      <c r="T22">
        <f t="shared" si="8"/>
        <v>0.70417119147924168</v>
      </c>
      <c r="U22">
        <f t="shared" si="9"/>
        <v>-1.1571755862510997</v>
      </c>
      <c r="V22">
        <f t="shared" si="10"/>
        <v>-0.20150059389578709</v>
      </c>
      <c r="W22">
        <f t="shared" si="11"/>
        <v>0.67169603454487603</v>
      </c>
      <c r="X22">
        <f t="shared" si="11"/>
        <v>-0.15837936410135642</v>
      </c>
      <c r="Y22">
        <v>21</v>
      </c>
      <c r="Z22">
        <f t="shared" si="12"/>
        <v>-5.2875426269583334</v>
      </c>
      <c r="AA22">
        <f t="shared" si="12"/>
        <v>37.865714975416665</v>
      </c>
      <c r="AB22">
        <f t="shared" si="12"/>
        <v>71.389610276250011</v>
      </c>
      <c r="AC22">
        <f t="shared" si="12"/>
        <v>561.90796479166602</v>
      </c>
      <c r="AD22">
        <f t="shared" si="12"/>
        <v>4.3458775850833344</v>
      </c>
      <c r="AE22">
        <f t="shared" si="12"/>
        <v>-84.198916708333286</v>
      </c>
      <c r="AF22">
        <f t="shared" si="12"/>
        <v>0.19721751958333339</v>
      </c>
      <c r="AG22">
        <f t="shared" si="12"/>
        <v>-1.6562114008333353</v>
      </c>
      <c r="AH22">
        <f t="shared" si="12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-1.355412975830613</v>
      </c>
      <c r="O23">
        <f t="shared" si="3"/>
        <v>1.1355533543301819</v>
      </c>
      <c r="P23">
        <f t="shared" si="4"/>
        <v>1.3165138425610419</v>
      </c>
      <c r="Q23">
        <f t="shared" si="5"/>
        <v>0.34560726968477506</v>
      </c>
      <c r="R23">
        <f t="shared" si="6"/>
        <v>1.2102783072639791</v>
      </c>
      <c r="S23">
        <f t="shared" si="7"/>
        <v>-0.91140761997265074</v>
      </c>
      <c r="T23">
        <f t="shared" si="8"/>
        <v>0.57869070584022853</v>
      </c>
      <c r="U23">
        <f t="shared" si="9"/>
        <v>-1.1405149506741015</v>
      </c>
      <c r="V23">
        <f t="shared" si="10"/>
        <v>-0.26188947489577774</v>
      </c>
      <c r="W23">
        <f t="shared" si="11"/>
        <v>1.3247483365068522</v>
      </c>
      <c r="X23">
        <f t="shared" si="11"/>
        <v>-0.10892440772608512</v>
      </c>
      <c r="Y23">
        <v>22</v>
      </c>
      <c r="Z23">
        <f t="shared" si="12"/>
        <v>-6.0093093059583333</v>
      </c>
      <c r="AA23">
        <f t="shared" si="12"/>
        <v>45.092769575416668</v>
      </c>
      <c r="AB23">
        <f t="shared" si="12"/>
        <v>108.78714097625002</v>
      </c>
      <c r="AC23">
        <f t="shared" si="12"/>
        <v>509.52990779166612</v>
      </c>
      <c r="AD23">
        <f t="shared" si="12"/>
        <v>5.3445795350833336</v>
      </c>
      <c r="AE23">
        <f t="shared" si="12"/>
        <v>-68.881335908333313</v>
      </c>
      <c r="AF23">
        <f t="shared" si="12"/>
        <v>0.16207414758333333</v>
      </c>
      <c r="AG23">
        <f t="shared" si="12"/>
        <v>-1.6323658108333348</v>
      </c>
      <c r="AH23">
        <f t="shared" si="12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-1.1868740083017451</v>
      </c>
      <c r="O24">
        <f t="shared" si="3"/>
        <v>1.5273938573947135</v>
      </c>
      <c r="P24">
        <f t="shared" si="4"/>
        <v>0.9319328534191732</v>
      </c>
      <c r="Q24">
        <f t="shared" si="5"/>
        <v>-0.39587588255405354</v>
      </c>
      <c r="R24">
        <f t="shared" si="6"/>
        <v>1.5405966506897442</v>
      </c>
      <c r="S24">
        <f t="shared" si="7"/>
        <v>-0.13703524773635084</v>
      </c>
      <c r="T24">
        <f t="shared" si="8"/>
        <v>2.0313978951377973</v>
      </c>
      <c r="U24">
        <f t="shared" si="9"/>
        <v>0.10057082631841364</v>
      </c>
      <c r="V24">
        <f t="shared" si="10"/>
        <v>0.35088821359159034</v>
      </c>
      <c r="W24">
        <f t="shared" si="11"/>
        <v>1.6469724393389504</v>
      </c>
      <c r="X24">
        <f t="shared" si="11"/>
        <v>0.54870898133526913</v>
      </c>
      <c r="Y24">
        <v>23</v>
      </c>
      <c r="Z24">
        <f t="shared" si="12"/>
        <v>-5.2620811149583337</v>
      </c>
      <c r="AA24">
        <f t="shared" si="12"/>
        <v>60.652737275416655</v>
      </c>
      <c r="AB24">
        <f t="shared" si="12"/>
        <v>77.008161576250046</v>
      </c>
      <c r="AC24">
        <f t="shared" si="12"/>
        <v>-583.64108520833361</v>
      </c>
      <c r="AD24">
        <f t="shared" si="12"/>
        <v>6.8032627550833347</v>
      </c>
      <c r="AE24">
        <f t="shared" si="12"/>
        <v>-10.356695208333349</v>
      </c>
      <c r="AF24">
        <f t="shared" si="12"/>
        <v>0.56893445658333341</v>
      </c>
      <c r="AG24">
        <f t="shared" si="12"/>
        <v>0.14394232916666638</v>
      </c>
      <c r="AH24">
        <f t="shared" si="12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-0.72826422304365446</v>
      </c>
      <c r="O25">
        <f t="shared" si="3"/>
        <v>1.8400405963017799</v>
      </c>
      <c r="P25">
        <f t="shared" si="4"/>
        <v>1.6450705147519553</v>
      </c>
      <c r="Q25">
        <f t="shared" si="5"/>
        <v>-0.7955541585004462</v>
      </c>
      <c r="R25">
        <f t="shared" si="6"/>
        <v>1.7876093641737156</v>
      </c>
      <c r="S25">
        <f t="shared" si="7"/>
        <v>0.47540940010189486</v>
      </c>
      <c r="T25">
        <f t="shared" si="8"/>
        <v>-0.29920089442899267</v>
      </c>
      <c r="U25">
        <f t="shared" si="9"/>
        <v>0.23123174235094485</v>
      </c>
      <c r="V25">
        <f t="shared" si="10"/>
        <v>0.46173132739677547</v>
      </c>
      <c r="W25">
        <f t="shared" si="11"/>
        <v>1.5639337887861195</v>
      </c>
      <c r="X25">
        <f t="shared" si="11"/>
        <v>1.2166192699498555</v>
      </c>
      <c r="Y25">
        <v>24</v>
      </c>
      <c r="Z25">
        <f t="shared" si="12"/>
        <v>-3.2288055749583333</v>
      </c>
      <c r="AA25">
        <f t="shared" si="12"/>
        <v>73.067924375416652</v>
      </c>
      <c r="AB25">
        <f t="shared" si="12"/>
        <v>135.93667777625004</v>
      </c>
      <c r="AC25">
        <f t="shared" si="12"/>
        <v>-1172.8880512083338</v>
      </c>
      <c r="AD25">
        <f t="shared" si="12"/>
        <v>7.8940689650833349</v>
      </c>
      <c r="AE25">
        <f t="shared" si="12"/>
        <v>35.92995479166666</v>
      </c>
      <c r="AF25">
        <f t="shared" si="12"/>
        <v>-8.3797319416666627E-2</v>
      </c>
      <c r="AG25">
        <f t="shared" si="12"/>
        <v>0.33095119916666604</v>
      </c>
      <c r="AH25">
        <f t="shared" si="12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L26" si="13">AVERAGE(C2:C25)</f>
        <v>129.73095622458334</v>
      </c>
      <c r="D26">
        <f t="shared" si="13"/>
        <v>225.26236692374997</v>
      </c>
      <c r="E26">
        <f t="shared" si="13"/>
        <v>3965.8155662083336</v>
      </c>
      <c r="F26">
        <f t="shared" si="13"/>
        <v>9.894680054916666</v>
      </c>
      <c r="G26">
        <f t="shared" si="13"/>
        <v>1034.5833322083333</v>
      </c>
      <c r="H26">
        <f t="shared" si="13"/>
        <v>0.39081322741666663</v>
      </c>
      <c r="I26">
        <f t="shared" si="13"/>
        <v>19.606658000833335</v>
      </c>
      <c r="J26">
        <f t="shared" si="13"/>
        <v>100.3238168475</v>
      </c>
      <c r="K26">
        <f t="shared" si="13"/>
        <v>1149.4982277500001</v>
      </c>
      <c r="L26">
        <f t="shared" si="13"/>
        <v>221.20562838333342</v>
      </c>
      <c r="N26">
        <f>AVERAGE(N2:N25)</f>
        <v>0</v>
      </c>
      <c r="O26">
        <f t="shared" ref="O26:W26" si="14">AVERAGE(O2:O25)</f>
        <v>-1.0177044392397268E-16</v>
      </c>
      <c r="P26">
        <f t="shared" si="14"/>
        <v>3.5157062446463289E-16</v>
      </c>
      <c r="Q26">
        <f t="shared" si="14"/>
        <v>-2.0354088784794536E-16</v>
      </c>
      <c r="R26">
        <f t="shared" si="14"/>
        <v>2.6830389761774615E-16</v>
      </c>
      <c r="S26">
        <f t="shared" si="14"/>
        <v>-1.295260195396016E-16</v>
      </c>
      <c r="T26">
        <f t="shared" si="14"/>
        <v>1.2490009027033011E-16</v>
      </c>
      <c r="U26">
        <f t="shared" si="14"/>
        <v>-1.0153914746050912E-15</v>
      </c>
      <c r="V26">
        <f t="shared" si="14"/>
        <v>2.2435756955966707E-16</v>
      </c>
      <c r="W26">
        <f t="shared" si="14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5">O2-O$26</f>
        <v>-1.6242283037479095</v>
      </c>
      <c r="D28">
        <f t="shared" si="15"/>
        <v>-1.1832962684276398</v>
      </c>
      <c r="E28">
        <f t="shared" si="15"/>
        <v>0.68966303166541854</v>
      </c>
      <c r="F28">
        <f t="shared" si="15"/>
        <v>-1.7166714757637243</v>
      </c>
      <c r="G28">
        <f t="shared" si="15"/>
        <v>0.90984236441932986</v>
      </c>
      <c r="H28">
        <f t="shared" si="15"/>
        <v>1.9171459463366363</v>
      </c>
      <c r="I28">
        <f t="shared" si="15"/>
        <v>0.6705467474324992</v>
      </c>
      <c r="J28">
        <f t="shared" si="15"/>
        <v>8.7443756292125523E-3</v>
      </c>
      <c r="K28">
        <f t="shared" si="15"/>
        <v>-0.26278780495728488</v>
      </c>
      <c r="N28">
        <f>(1/(24-1))*SUMPRODUCT($B$28:$B$51,B$28:B$51)</f>
        <v>1.0000000000000002</v>
      </c>
      <c r="O28">
        <f t="shared" ref="O28:W28" si="16">(1/(24-1))*SUMPRODUCT($B$28:$B$51,C$28:C$51)</f>
        <v>-0.40208849900840454</v>
      </c>
      <c r="P28">
        <f t="shared" si="16"/>
        <v>-0.40234947150697681</v>
      </c>
      <c r="Q28">
        <f t="shared" si="16"/>
        <v>-0.25420808115965637</v>
      </c>
      <c r="R28">
        <f t="shared" si="16"/>
        <v>-0.39922572515965277</v>
      </c>
      <c r="S28">
        <f t="shared" si="16"/>
        <v>0.45966213243978277</v>
      </c>
      <c r="T28">
        <f t="shared" si="16"/>
        <v>-1.3131344106833275E-2</v>
      </c>
      <c r="U28">
        <f t="shared" si="16"/>
        <v>0.49539216338846959</v>
      </c>
      <c r="V28">
        <f t="shared" si="16"/>
        <v>0.11172036480018675</v>
      </c>
      <c r="W28">
        <f t="shared" si="16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7">N3-N$26</f>
        <v>1.1366608377907941</v>
      </c>
      <c r="C29">
        <f t="shared" si="15"/>
        <v>-1.4559834835710261</v>
      </c>
      <c r="D29">
        <f t="shared" si="15"/>
        <v>-1.9068712262883349</v>
      </c>
      <c r="E29">
        <f t="shared" si="15"/>
        <v>-1.7014185601492453</v>
      </c>
      <c r="F29">
        <f t="shared" si="15"/>
        <v>-1.4172646370631288</v>
      </c>
      <c r="G29">
        <f t="shared" si="15"/>
        <v>-0.54748157987828705</v>
      </c>
      <c r="H29">
        <f t="shared" si="15"/>
        <v>-0.53137036660071646</v>
      </c>
      <c r="I29">
        <f t="shared" si="15"/>
        <v>-0.35668692839572952</v>
      </c>
      <c r="J29">
        <f t="shared" si="15"/>
        <v>-5.5118905926231414E-2</v>
      </c>
      <c r="K29">
        <f t="shared" si="15"/>
        <v>1.452134430303752</v>
      </c>
      <c r="N29">
        <f>(1/(24-1))*SUMPRODUCT($C$28:$C$51,B$28:B$51)</f>
        <v>-0.40208849900840454</v>
      </c>
      <c r="O29">
        <f t="shared" ref="O29:W29" si="18">(1/(24-1))*SUMPRODUCT($C$28:$C$51,C$28:C$51)</f>
        <v>1.0000000000000007</v>
      </c>
      <c r="P29">
        <f t="shared" si="18"/>
        <v>0.9483742743878002</v>
      </c>
      <c r="Q29">
        <f t="shared" si="18"/>
        <v>9.9362915873121391E-2</v>
      </c>
      <c r="R29">
        <f t="shared" si="18"/>
        <v>0.997913049696869</v>
      </c>
      <c r="S29">
        <f t="shared" si="18"/>
        <v>-3.7080286597139453E-2</v>
      </c>
      <c r="T29">
        <f t="shared" si="18"/>
        <v>0.14047359705570392</v>
      </c>
      <c r="U29">
        <f t="shared" si="18"/>
        <v>-9.0726405414593772E-2</v>
      </c>
      <c r="V29">
        <f t="shared" si="18"/>
        <v>0.33549609097920935</v>
      </c>
      <c r="W29">
        <f t="shared" si="18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7"/>
        <v>1.3478101854366904</v>
      </c>
      <c r="C30">
        <f t="shared" si="15"/>
        <v>-1.3382961813940024</v>
      </c>
      <c r="D30">
        <f t="shared" si="15"/>
        <v>-1.7718884636314174</v>
      </c>
      <c r="E30">
        <f t="shared" si="15"/>
        <v>-1.8912510950846262</v>
      </c>
      <c r="F30">
        <f t="shared" si="15"/>
        <v>-1.2911942298088348</v>
      </c>
      <c r="G30">
        <f t="shared" si="15"/>
        <v>0.98345065150155575</v>
      </c>
      <c r="H30">
        <f t="shared" si="15"/>
        <v>-0.11970841375148385</v>
      </c>
      <c r="I30">
        <f t="shared" si="15"/>
        <v>1.3302561756156466</v>
      </c>
      <c r="J30">
        <f t="shared" si="15"/>
        <v>0.62486933575384729</v>
      </c>
      <c r="K30">
        <f t="shared" si="15"/>
        <v>1.0531523610630384</v>
      </c>
      <c r="N30">
        <f>(1/(24-1))*SUMPRODUCT($D$28:$D$51,B$28:B$51)</f>
        <v>-0.40234947150697681</v>
      </c>
      <c r="O30">
        <f t="shared" ref="O30:W30" si="19">(1/(24-1))*SUMPRODUCT($D$28:$D$51,C$28:C$51)</f>
        <v>0.9483742743878002</v>
      </c>
      <c r="P30">
        <f t="shared" si="19"/>
        <v>0.99999999999999822</v>
      </c>
      <c r="Q30">
        <f t="shared" si="19"/>
        <v>0.24298308722814629</v>
      </c>
      <c r="R30">
        <f t="shared" si="19"/>
        <v>0.94643060069703677</v>
      </c>
      <c r="S30">
        <f t="shared" si="19"/>
        <v>-2.3039920110677854E-2</v>
      </c>
      <c r="T30">
        <f t="shared" si="19"/>
        <v>4.6997925313160355E-2</v>
      </c>
      <c r="U30">
        <f t="shared" si="19"/>
        <v>-9.7873494734486657E-2</v>
      </c>
      <c r="V30">
        <f t="shared" si="19"/>
        <v>0.31212312910690765</v>
      </c>
      <c r="W30">
        <f t="shared" si="19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7"/>
        <v>1.2284512598614998</v>
      </c>
      <c r="C31">
        <f t="shared" si="15"/>
        <v>-1.2187111637686596</v>
      </c>
      <c r="D31">
        <f t="shared" si="15"/>
        <v>-0.82315168299619479</v>
      </c>
      <c r="E31">
        <f t="shared" si="15"/>
        <v>1.0286926545590576</v>
      </c>
      <c r="F31">
        <f t="shared" si="15"/>
        <v>-1.2858130352651231</v>
      </c>
      <c r="G31">
        <f t="shared" si="15"/>
        <v>1.2386023772209473</v>
      </c>
      <c r="H31">
        <f t="shared" si="15"/>
        <v>-0.99019575469702881</v>
      </c>
      <c r="I31">
        <f t="shared" si="15"/>
        <v>1.3935284270539974</v>
      </c>
      <c r="J31">
        <f t="shared" si="15"/>
        <v>-0.14341377059642202</v>
      </c>
      <c r="K31">
        <f t="shared" si="15"/>
        <v>-2.4673851575881912E-2</v>
      </c>
      <c r="N31">
        <f>(1/(24-1))*SUMPRODUCT($E$28:$E$51,B$28:B$51)</f>
        <v>-0.25420808115965637</v>
      </c>
      <c r="O31">
        <f t="shared" ref="O31:W31" si="20">(1/(24-1))*SUMPRODUCT($E$28:$E$51,C$28:C$51)</f>
        <v>9.9362915873121391E-2</v>
      </c>
      <c r="P31">
        <f t="shared" si="20"/>
        <v>0.24298308722814629</v>
      </c>
      <c r="Q31">
        <f t="shared" si="20"/>
        <v>1.0000000000000024</v>
      </c>
      <c r="R31">
        <f t="shared" si="20"/>
        <v>8.5763975258117922E-2</v>
      </c>
      <c r="S31">
        <f t="shared" si="20"/>
        <v>0.19727492302504654</v>
      </c>
      <c r="T31">
        <f t="shared" si="20"/>
        <v>5.9134612242267771E-2</v>
      </c>
      <c r="U31">
        <f t="shared" si="20"/>
        <v>0.12249335505328843</v>
      </c>
      <c r="V31">
        <f t="shared" si="20"/>
        <v>0.22283916376721935</v>
      </c>
      <c r="W31">
        <f t="shared" si="20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7"/>
        <v>0.80780728908945587</v>
      </c>
      <c r="C32">
        <f t="shared" si="15"/>
        <v>-1.075973229911612</v>
      </c>
      <c r="D32">
        <f t="shared" si="15"/>
        <v>-1.4989744211634499</v>
      </c>
      <c r="E32">
        <f t="shared" si="15"/>
        <v>0.67814650856376646</v>
      </c>
      <c r="F32">
        <f t="shared" si="15"/>
        <v>-1.0936446422358861</v>
      </c>
      <c r="G32">
        <f t="shared" si="15"/>
        <v>1.0441612889438685</v>
      </c>
      <c r="H32">
        <f t="shared" si="15"/>
        <v>1.4979141793707029</v>
      </c>
      <c r="I32">
        <f t="shared" si="15"/>
        <v>1.0366838262439231</v>
      </c>
      <c r="J32">
        <f t="shared" si="15"/>
        <v>-0.51675500296998056</v>
      </c>
      <c r="K32">
        <f t="shared" si="15"/>
        <v>-1.4021883876270116</v>
      </c>
      <c r="N32">
        <f>(1/(24-1))*SUMPRODUCT($F$28:$F$51,B$28:B$51)</f>
        <v>-0.39922572515965277</v>
      </c>
      <c r="O32">
        <f t="shared" ref="O32:W32" si="21">(1/(24-1))*SUMPRODUCT($F$28:$F$51,C$28:C$51)</f>
        <v>0.997913049696869</v>
      </c>
      <c r="P32">
        <f t="shared" si="21"/>
        <v>0.94643060069703677</v>
      </c>
      <c r="Q32">
        <f t="shared" si="21"/>
        <v>8.5763975258117922E-2</v>
      </c>
      <c r="R32">
        <f t="shared" si="21"/>
        <v>0.99999999999999889</v>
      </c>
      <c r="S32">
        <f t="shared" si="21"/>
        <v>-4.8742352823826766E-2</v>
      </c>
      <c r="T32">
        <f t="shared" si="21"/>
        <v>0.13071754690045018</v>
      </c>
      <c r="U32">
        <f t="shared" si="21"/>
        <v>-0.1002377090764764</v>
      </c>
      <c r="V32">
        <f t="shared" si="21"/>
        <v>0.32113207117151565</v>
      </c>
      <c r="W32">
        <f t="shared" si="21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7"/>
        <v>0.18886658726586336</v>
      </c>
      <c r="C33">
        <f t="shared" si="15"/>
        <v>-0.9371921328361994</v>
      </c>
      <c r="D33">
        <f t="shared" si="15"/>
        <v>-0.74062679977686408</v>
      </c>
      <c r="E33">
        <f t="shared" si="15"/>
        <v>-1.573831077827319</v>
      </c>
      <c r="F33">
        <f t="shared" si="15"/>
        <v>-0.83569268654316331</v>
      </c>
      <c r="G33">
        <f t="shared" si="15"/>
        <v>-1.7749323589562753</v>
      </c>
      <c r="H33">
        <f t="shared" si="15"/>
        <v>-1.3484185505869772</v>
      </c>
      <c r="I33">
        <f t="shared" si="15"/>
        <v>-1.81303207664959</v>
      </c>
      <c r="J33">
        <f t="shared" si="15"/>
        <v>-4.0470633269033343</v>
      </c>
      <c r="K33">
        <f t="shared" si="15"/>
        <v>2.4858232516955302E-2</v>
      </c>
      <c r="N33">
        <f>(1/(24-1))*SUMPRODUCT($G$28:$G$51,B$28:B$51)</f>
        <v>0.45966213243978277</v>
      </c>
      <c r="O33">
        <f t="shared" ref="O33:W33" si="22">(1/(24-1))*SUMPRODUCT($G$28:$G$51,C$28:C$51)</f>
        <v>-3.7080286597139453E-2</v>
      </c>
      <c r="P33">
        <f t="shared" si="22"/>
        <v>-2.3039920110677854E-2</v>
      </c>
      <c r="Q33">
        <f t="shared" si="22"/>
        <v>0.19727492302504654</v>
      </c>
      <c r="R33">
        <f t="shared" si="22"/>
        <v>-4.8742352823826766E-2</v>
      </c>
      <c r="S33">
        <f t="shared" si="22"/>
        <v>0.99999999999999967</v>
      </c>
      <c r="T33">
        <f t="shared" si="22"/>
        <v>-6.8977936236466475E-3</v>
      </c>
      <c r="U33">
        <f t="shared" si="22"/>
        <v>0.98205640841977426</v>
      </c>
      <c r="V33">
        <f t="shared" si="22"/>
        <v>0.6490275859522906</v>
      </c>
      <c r="W33">
        <f t="shared" si="22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7"/>
        <v>-0.47683257501348991</v>
      </c>
      <c r="C34">
        <f t="shared" si="15"/>
        <v>-0.73928753366903066</v>
      </c>
      <c r="D34">
        <f t="shared" si="15"/>
        <v>-0.7019457933219061</v>
      </c>
      <c r="E34">
        <f t="shared" si="15"/>
        <v>-0.10297571216774086</v>
      </c>
      <c r="F34">
        <f t="shared" si="15"/>
        <v>-0.65164992883522255</v>
      </c>
      <c r="G34">
        <f t="shared" si="15"/>
        <v>-0.42954215859964889</v>
      </c>
      <c r="H34">
        <f t="shared" si="15"/>
        <v>3.731405721790293E-2</v>
      </c>
      <c r="I34">
        <f t="shared" si="15"/>
        <v>-0.45987169508260856</v>
      </c>
      <c r="J34">
        <f t="shared" si="15"/>
        <v>1.4864566184573366E-2</v>
      </c>
      <c r="K34">
        <f t="shared" si="15"/>
        <v>0.2655819741868744</v>
      </c>
      <c r="N34">
        <f>(1/(24-1))*SUMPRODUCT($H$28:$H$51,B$28:B$51)</f>
        <v>-1.3131344106833275E-2</v>
      </c>
      <c r="O34">
        <f t="shared" ref="O34:W34" si="23">(1/(24-1))*SUMPRODUCT($H$28:$H$51,C$28:C$51)</f>
        <v>0.14047359705570392</v>
      </c>
      <c r="P34">
        <f t="shared" si="23"/>
        <v>4.6997925313160355E-2</v>
      </c>
      <c r="Q34">
        <f t="shared" si="23"/>
        <v>5.9134612242267771E-2</v>
      </c>
      <c r="R34">
        <f t="shared" si="23"/>
        <v>0.13071754690045018</v>
      </c>
      <c r="S34">
        <f t="shared" si="23"/>
        <v>-6.8977936236466475E-3</v>
      </c>
      <c r="T34">
        <f t="shared" si="23"/>
        <v>1.0000000000000002</v>
      </c>
      <c r="U34">
        <f t="shared" si="23"/>
        <v>-3.7445527298461834E-3</v>
      </c>
      <c r="V34">
        <f t="shared" si="23"/>
        <v>0.11651953044842359</v>
      </c>
      <c r="W34">
        <f t="shared" si="23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7"/>
        <v>-1.0263038261807287</v>
      </c>
      <c r="C35">
        <f t="shared" si="15"/>
        <v>-0.64792674407894602</v>
      </c>
      <c r="D35">
        <f t="shared" si="15"/>
        <v>-0.52239588376831414</v>
      </c>
      <c r="E35">
        <f t="shared" si="15"/>
        <v>0.12887500769404656</v>
      </c>
      <c r="F35">
        <f t="shared" si="15"/>
        <v>-0.64392046586443374</v>
      </c>
      <c r="G35">
        <f t="shared" si="15"/>
        <v>-1.7770358781730946</v>
      </c>
      <c r="H35">
        <f t="shared" si="15"/>
        <v>-0.86851038961919014</v>
      </c>
      <c r="I35">
        <f t="shared" si="15"/>
        <v>-1.4987952861440084</v>
      </c>
      <c r="J35">
        <f t="shared" si="15"/>
        <v>-0.81320557495823786</v>
      </c>
      <c r="K35">
        <f t="shared" si="15"/>
        <v>-0.48322372116746909</v>
      </c>
      <c r="N35">
        <f>(1/(24-1))*SUMPRODUCT($I$28:$I$51,B$28:B$51)</f>
        <v>0.49539216338846959</v>
      </c>
      <c r="O35">
        <f t="shared" ref="O35:W35" si="24">(1/(24-1))*SUMPRODUCT($I$28:$I$51,C$28:C$51)</f>
        <v>-9.0726405414593772E-2</v>
      </c>
      <c r="P35">
        <f t="shared" si="24"/>
        <v>-9.7873494734486657E-2</v>
      </c>
      <c r="Q35">
        <f t="shared" si="24"/>
        <v>0.12249335505328843</v>
      </c>
      <c r="R35">
        <f t="shared" si="24"/>
        <v>-0.1002377090764764</v>
      </c>
      <c r="S35">
        <f t="shared" si="24"/>
        <v>0.98205640841977426</v>
      </c>
      <c r="T35">
        <f t="shared" si="24"/>
        <v>-3.7445527298461834E-3</v>
      </c>
      <c r="U35">
        <f t="shared" si="24"/>
        <v>1.0000000000000002</v>
      </c>
      <c r="V35">
        <f t="shared" si="24"/>
        <v>0.64908637960851234</v>
      </c>
      <c r="W35">
        <f t="shared" si="24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7"/>
        <v>-1.3250174402110797</v>
      </c>
      <c r="C36">
        <f t="shared" si="15"/>
        <v>-0.43414940865999246</v>
      </c>
      <c r="D36">
        <f t="shared" si="15"/>
        <v>-0.7990711769768547</v>
      </c>
      <c r="E36">
        <f t="shared" si="15"/>
        <v>-2.8308885084309138E-2</v>
      </c>
      <c r="F36">
        <f t="shared" si="15"/>
        <v>-0.49625076445181243</v>
      </c>
      <c r="G36">
        <f t="shared" si="15"/>
        <v>-0.39947610827210228</v>
      </c>
      <c r="H36">
        <f t="shared" si="15"/>
        <v>-0.38167858060115406</v>
      </c>
      <c r="I36">
        <f t="shared" si="15"/>
        <v>-0.42232069749859535</v>
      </c>
      <c r="J36">
        <f t="shared" si="15"/>
        <v>-0.43561251650337823</v>
      </c>
      <c r="K36">
        <f t="shared" si="15"/>
        <v>0.20362751982039448</v>
      </c>
      <c r="N36">
        <f>(1/(24-1))*SUMPRODUCT($J$28:$J$51,B$28:B$51)</f>
        <v>0.11172036480018675</v>
      </c>
      <c r="O36">
        <f t="shared" ref="O36:W36" si="25">(1/(24-1))*SUMPRODUCT($J$28:$J$51,C$28:C$51)</f>
        <v>0.33549609097920935</v>
      </c>
      <c r="P36">
        <f t="shared" si="25"/>
        <v>0.31212312910690765</v>
      </c>
      <c r="Q36">
        <f t="shared" si="25"/>
        <v>0.22283916376721935</v>
      </c>
      <c r="R36">
        <f t="shared" si="25"/>
        <v>0.32113207117151565</v>
      </c>
      <c r="S36">
        <f t="shared" si="25"/>
        <v>0.6490275859522906</v>
      </c>
      <c r="T36">
        <f t="shared" si="25"/>
        <v>0.11651953044842359</v>
      </c>
      <c r="U36">
        <f t="shared" si="25"/>
        <v>0.64908637960851234</v>
      </c>
      <c r="V36">
        <f t="shared" si="25"/>
        <v>0.9999999999999919</v>
      </c>
      <c r="W36">
        <f t="shared" si="25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7"/>
        <v>-1.2998379065131263</v>
      </c>
      <c r="C37">
        <f t="shared" si="15"/>
        <v>-0.32418070199793414</v>
      </c>
      <c r="D37">
        <f t="shared" si="15"/>
        <v>0.20191357875524962</v>
      </c>
      <c r="E37">
        <f t="shared" si="15"/>
        <v>1.304348619823366</v>
      </c>
      <c r="F37">
        <f t="shared" si="15"/>
        <v>-0.36230991458381934</v>
      </c>
      <c r="G37">
        <f t="shared" si="15"/>
        <v>0.29833465666981307</v>
      </c>
      <c r="H37">
        <f t="shared" si="15"/>
        <v>-0.41366430790582481</v>
      </c>
      <c r="I37">
        <f t="shared" si="15"/>
        <v>1.9406724692687994E-2</v>
      </c>
      <c r="J37">
        <f t="shared" si="15"/>
        <v>0.34824817073600473</v>
      </c>
      <c r="K37">
        <f t="shared" si="15"/>
        <v>0.29233231345535393</v>
      </c>
      <c r="N37">
        <f>(1/(24-1))*SUMPRODUCT($K$28:$K$51,B$28:B$51)</f>
        <v>-0.44712317091453835</v>
      </c>
      <c r="O37">
        <f t="shared" ref="O37:W37" si="26">(1/(24-1))*SUMPRODUCT($K$28:$K$51,C$28:C$51)</f>
        <v>0.13198975484267375</v>
      </c>
      <c r="P37">
        <f t="shared" si="26"/>
        <v>1.719868276877903E-2</v>
      </c>
      <c r="Q37">
        <f t="shared" si="26"/>
        <v>-0.33473678534720513</v>
      </c>
      <c r="R37">
        <f t="shared" si="26"/>
        <v>0.13147082459376028</v>
      </c>
      <c r="S37">
        <f t="shared" si="26"/>
        <v>-0.27227281621090732</v>
      </c>
      <c r="T37">
        <f t="shared" si="26"/>
        <v>4.6911850298547199E-2</v>
      </c>
      <c r="U37">
        <f t="shared" si="26"/>
        <v>-0.27459436213431043</v>
      </c>
      <c r="V37">
        <f t="shared" si="26"/>
        <v>-7.6926901403579648E-2</v>
      </c>
      <c r="W37">
        <f t="shared" si="26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7"/>
        <v>-0.95693005296611933</v>
      </c>
      <c r="C38">
        <f t="shared" si="15"/>
        <v>-0.10525256210887141</v>
      </c>
      <c r="D38">
        <f t="shared" si="15"/>
        <v>0.20707649626145622</v>
      </c>
      <c r="E38">
        <f t="shared" si="15"/>
        <v>-0.18484801904219031</v>
      </c>
      <c r="F38">
        <f t="shared" si="15"/>
        <v>-0.1454374553642768</v>
      </c>
      <c r="G38">
        <f t="shared" si="15"/>
        <v>-0.43314887051088685</v>
      </c>
      <c r="H38">
        <f t="shared" si="15"/>
        <v>-1.2183643437692995</v>
      </c>
      <c r="I38">
        <f t="shared" si="15"/>
        <v>-0.25322910732060144</v>
      </c>
      <c r="J38">
        <f t="shared" si="15"/>
        <v>0.29822167873432903</v>
      </c>
      <c r="K38">
        <f t="shared" si="15"/>
        <v>-0.46967674075024102</v>
      </c>
    </row>
    <row r="39" spans="1:69" x14ac:dyDescent="0.25">
      <c r="A39">
        <v>12</v>
      </c>
      <c r="B39">
        <f t="shared" si="17"/>
        <v>-0.38024968167768797</v>
      </c>
      <c r="C39">
        <f t="shared" si="15"/>
        <v>-0.13910663699230691</v>
      </c>
      <c r="D39">
        <f t="shared" si="15"/>
        <v>-3.7098355530397559E-2</v>
      </c>
      <c r="E39">
        <f t="shared" si="15"/>
        <v>1.8590849103878686</v>
      </c>
      <c r="F39">
        <f t="shared" si="15"/>
        <v>-5.6161923087482954E-2</v>
      </c>
      <c r="G39">
        <f t="shared" si="15"/>
        <v>-0.17457916787094493</v>
      </c>
      <c r="H39">
        <f t="shared" si="15"/>
        <v>0.20521856645214342</v>
      </c>
      <c r="I39">
        <f t="shared" si="15"/>
        <v>7.5165863433220076E-3</v>
      </c>
      <c r="J39">
        <f t="shared" si="15"/>
        <v>0.20089465102459103</v>
      </c>
      <c r="K39">
        <f t="shared" si="15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7"/>
        <v>0.28901174028335741</v>
      </c>
      <c r="C40">
        <f t="shared" si="15"/>
        <v>-1.1449802828681428E-2</v>
      </c>
      <c r="D40">
        <f t="shared" si="15"/>
        <v>-4.0783016452629875E-3</v>
      </c>
      <c r="E40">
        <f t="shared" si="15"/>
        <v>-0.6758437959632182</v>
      </c>
      <c r="F40">
        <f t="shared" si="15"/>
        <v>-9.1596578037127743E-2</v>
      </c>
      <c r="G40">
        <f t="shared" si="15"/>
        <v>-1.406997499802114</v>
      </c>
      <c r="H40">
        <f t="shared" si="15"/>
        <v>0.29532160991525125</v>
      </c>
      <c r="I40">
        <f t="shared" si="15"/>
        <v>-1.5086281227168539</v>
      </c>
      <c r="J40">
        <f t="shared" si="15"/>
        <v>-0.33566031709477645</v>
      </c>
      <c r="K40">
        <f t="shared" si="15"/>
        <v>0.88806715270103553</v>
      </c>
    </row>
    <row r="41" spans="1:69" x14ac:dyDescent="0.25">
      <c r="A41">
        <v>14</v>
      </c>
      <c r="B41">
        <f t="shared" si="17"/>
        <v>0.88699567517333899</v>
      </c>
      <c r="C41">
        <f t="shared" si="15"/>
        <v>0.23392909406741549</v>
      </c>
      <c r="D41">
        <f t="shared" si="15"/>
        <v>0.39202071224643531</v>
      </c>
      <c r="E41">
        <f t="shared" si="15"/>
        <v>1.1684782348390235</v>
      </c>
      <c r="F41">
        <f t="shared" si="15"/>
        <v>0.19003659918937346</v>
      </c>
      <c r="G41">
        <f t="shared" si="15"/>
        <v>1.4170104253927038</v>
      </c>
      <c r="H41">
        <f t="shared" si="15"/>
        <v>-1.3798578188926198</v>
      </c>
      <c r="I41">
        <f t="shared" si="15"/>
        <v>1.2066674457931259</v>
      </c>
      <c r="J41">
        <f t="shared" si="15"/>
        <v>1.0565909624497518</v>
      </c>
      <c r="K41">
        <f t="shared" si="15"/>
        <v>-0.81764147326336967</v>
      </c>
    </row>
    <row r="42" spans="1:69" x14ac:dyDescent="0.25">
      <c r="A42">
        <v>15</v>
      </c>
      <c r="B42">
        <f t="shared" si="17"/>
        <v>1.2672948008363534</v>
      </c>
      <c r="C42">
        <f t="shared" si="15"/>
        <v>0.26978569464836866</v>
      </c>
      <c r="D42">
        <f t="shared" si="15"/>
        <v>0.79195213100326645</v>
      </c>
      <c r="E42">
        <f t="shared" si="15"/>
        <v>-0.30026266957907011</v>
      </c>
      <c r="F42">
        <f t="shared" si="15"/>
        <v>0.37601064926854444</v>
      </c>
      <c r="G42">
        <f t="shared" si="15"/>
        <v>1.4909536429866603</v>
      </c>
      <c r="H42">
        <f t="shared" si="15"/>
        <v>-0.45618041191508157</v>
      </c>
      <c r="I42">
        <f t="shared" si="15"/>
        <v>1.5464596145554044</v>
      </c>
      <c r="J42">
        <f t="shared" si="15"/>
        <v>1.1043160422896947</v>
      </c>
      <c r="K42">
        <f t="shared" si="15"/>
        <v>-1.6797409047384784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17"/>
        <v>1.3367986274534545</v>
      </c>
      <c r="C43">
        <f t="shared" si="15"/>
        <v>0.63803412205203192</v>
      </c>
      <c r="D43">
        <f t="shared" si="15"/>
        <v>0.61058271374577466</v>
      </c>
      <c r="E43">
        <f t="shared" si="15"/>
        <v>0.12396748667595393</v>
      </c>
      <c r="F43">
        <f t="shared" si="15"/>
        <v>0.58659845446314862</v>
      </c>
      <c r="G43">
        <f t="shared" si="15"/>
        <v>-1.022004229960118</v>
      </c>
      <c r="H43">
        <f t="shared" si="15"/>
        <v>1.4942372148086394</v>
      </c>
      <c r="I43">
        <f t="shared" si="15"/>
        <v>-0.97104588713617757</v>
      </c>
      <c r="J43">
        <f t="shared" si="15"/>
        <v>-0.2059260752199506</v>
      </c>
      <c r="K43">
        <f t="shared" si="15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7"/>
        <v>1.0784901944241321</v>
      </c>
      <c r="C44">
        <f t="shared" si="17"/>
        <v>0.5546717253412099</v>
      </c>
      <c r="D44">
        <f t="shared" si="17"/>
        <v>0.55558351836234188</v>
      </c>
      <c r="E44">
        <f t="shared" si="17"/>
        <v>-0.94266429312717204</v>
      </c>
      <c r="F44">
        <f t="shared" si="17"/>
        <v>0.60641088766557638</v>
      </c>
      <c r="G44">
        <f t="shared" si="17"/>
        <v>0.46910448174286934</v>
      </c>
      <c r="H44">
        <f t="shared" si="17"/>
        <v>0.45528710502614317</v>
      </c>
      <c r="I44">
        <f t="shared" si="17"/>
        <v>0.47699554588754284</v>
      </c>
      <c r="J44">
        <f t="shared" si="17"/>
        <v>0.56253913646409737</v>
      </c>
      <c r="K44">
        <f t="shared" si="17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7"/>
        <v>0.55561241479499768</v>
      </c>
      <c r="C45">
        <f t="shared" si="17"/>
        <v>0.78213495228180907</v>
      </c>
      <c r="D45">
        <f t="shared" si="17"/>
        <v>0.55123580803850858</v>
      </c>
      <c r="E45">
        <f t="shared" si="17"/>
        <v>0.32930798077040585</v>
      </c>
      <c r="F45">
        <f t="shared" si="17"/>
        <v>0.82304441235850279</v>
      </c>
      <c r="G45">
        <f t="shared" si="17"/>
        <v>0.85095863511178826</v>
      </c>
      <c r="H45">
        <f t="shared" si="17"/>
        <v>-1.219559386084005</v>
      </c>
      <c r="I45">
        <f t="shared" si="17"/>
        <v>0.65444550269724655</v>
      </c>
      <c r="J45">
        <f t="shared" si="17"/>
        <v>0.76427194168991752</v>
      </c>
      <c r="K45">
        <f t="shared" si="17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7"/>
        <v>-0.103815994649945</v>
      </c>
      <c r="C46">
        <f t="shared" si="17"/>
        <v>0.94072114364053505</v>
      </c>
      <c r="D46">
        <f t="shared" si="17"/>
        <v>0.64849794016056461</v>
      </c>
      <c r="E46">
        <f t="shared" si="17"/>
        <v>-0.8851288802563545</v>
      </c>
      <c r="F46">
        <f t="shared" si="17"/>
        <v>0.84142181357986778</v>
      </c>
      <c r="G46">
        <f t="shared" si="17"/>
        <v>0.89593730339508415</v>
      </c>
      <c r="H46">
        <f t="shared" si="17"/>
        <v>0.33120014749872151</v>
      </c>
      <c r="I46">
        <f t="shared" si="17"/>
        <v>1.0906896887033593</v>
      </c>
      <c r="J46">
        <f t="shared" si="17"/>
        <v>0.96848411131235457</v>
      </c>
      <c r="K46">
        <f t="shared" si="17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7"/>
        <v>-0.73834396102896216</v>
      </c>
      <c r="C47">
        <f t="shared" si="17"/>
        <v>1.1759160444296017</v>
      </c>
      <c r="D47">
        <f t="shared" si="17"/>
        <v>1.2730796654094574</v>
      </c>
      <c r="E47">
        <f t="shared" si="17"/>
        <v>1.4406567248063766</v>
      </c>
      <c r="F47">
        <f t="shared" si="17"/>
        <v>1.141478024581414</v>
      </c>
      <c r="G47">
        <f t="shared" si="17"/>
        <v>5.3958621869660647E-2</v>
      </c>
      <c r="H47">
        <f t="shared" si="17"/>
        <v>-0.32118940023103426</v>
      </c>
      <c r="I47">
        <f t="shared" si="17"/>
        <v>-0.18369851581875157</v>
      </c>
      <c r="J47">
        <f t="shared" si="17"/>
        <v>0.25148104570713803</v>
      </c>
      <c r="K47">
        <f t="shared" si="17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7"/>
        <v>-1.1926169085240466</v>
      </c>
      <c r="C48">
        <f t="shared" si="17"/>
        <v>0.9535573010775239</v>
      </c>
      <c r="D48">
        <f t="shared" si="17"/>
        <v>0.86393859881141322</v>
      </c>
      <c r="E48">
        <f t="shared" si="17"/>
        <v>0.38113459986568599</v>
      </c>
      <c r="F48">
        <f t="shared" si="17"/>
        <v>0.9841225736701692</v>
      </c>
      <c r="G48">
        <f t="shared" si="17"/>
        <v>-1.1140831296237024</v>
      </c>
      <c r="H48">
        <f t="shared" si="17"/>
        <v>0.70417119147924156</v>
      </c>
      <c r="I48">
        <f t="shared" si="17"/>
        <v>-1.1571755862510986</v>
      </c>
      <c r="J48">
        <f t="shared" si="17"/>
        <v>-0.20150059389578731</v>
      </c>
      <c r="K48">
        <f t="shared" si="17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7"/>
        <v>-1.355412975830613</v>
      </c>
      <c r="C49">
        <f t="shared" si="17"/>
        <v>1.1355533543301819</v>
      </c>
      <c r="D49">
        <f t="shared" si="17"/>
        <v>1.3165138425610414</v>
      </c>
      <c r="E49">
        <f t="shared" si="17"/>
        <v>0.34560726968477529</v>
      </c>
      <c r="F49">
        <f t="shared" si="17"/>
        <v>1.2102783072639789</v>
      </c>
      <c r="G49">
        <f t="shared" si="17"/>
        <v>-0.91140761997265063</v>
      </c>
      <c r="H49">
        <f t="shared" si="17"/>
        <v>0.57869070584022841</v>
      </c>
      <c r="I49">
        <f t="shared" si="17"/>
        <v>-1.1405149506741004</v>
      </c>
      <c r="J49">
        <f t="shared" si="17"/>
        <v>-0.26188947489577796</v>
      </c>
      <c r="K49">
        <f t="shared" si="17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7"/>
        <v>-1.1868740083017451</v>
      </c>
      <c r="C50">
        <f t="shared" si="17"/>
        <v>1.5273938573947135</v>
      </c>
      <c r="D50">
        <f t="shared" si="17"/>
        <v>0.93193285341917287</v>
      </c>
      <c r="E50">
        <f t="shared" si="17"/>
        <v>-0.39587588255405332</v>
      </c>
      <c r="F50">
        <f t="shared" si="17"/>
        <v>1.5405966506897439</v>
      </c>
      <c r="G50">
        <f t="shared" si="17"/>
        <v>-0.1370352477363507</v>
      </c>
      <c r="H50">
        <f t="shared" si="17"/>
        <v>2.0313978951377973</v>
      </c>
      <c r="I50">
        <f t="shared" si="17"/>
        <v>0.10057082631841466</v>
      </c>
      <c r="J50">
        <f t="shared" si="17"/>
        <v>0.35088821359159011</v>
      </c>
      <c r="K50">
        <f t="shared" si="17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7"/>
        <v>-0.72826422304365446</v>
      </c>
      <c r="C51">
        <f t="shared" si="17"/>
        <v>1.8400405963017799</v>
      </c>
      <c r="D51">
        <f t="shared" si="17"/>
        <v>1.6450705147519549</v>
      </c>
      <c r="E51">
        <f t="shared" si="17"/>
        <v>-0.79555415850044597</v>
      </c>
      <c r="F51">
        <f t="shared" si="17"/>
        <v>1.7876093641737154</v>
      </c>
      <c r="G51">
        <f t="shared" si="17"/>
        <v>0.47540940010189497</v>
      </c>
      <c r="H51">
        <f t="shared" si="17"/>
        <v>-0.29920089442899278</v>
      </c>
      <c r="I51">
        <f t="shared" si="17"/>
        <v>0.23123174235094587</v>
      </c>
      <c r="J51">
        <f t="shared" si="17"/>
        <v>0.46173132739677525</v>
      </c>
      <c r="K51">
        <f t="shared" si="17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7">_xlfn.VAR.S(AM43:AM66)</f>
        <v>1.0000000000000016</v>
      </c>
      <c r="AN67" s="1">
        <f t="shared" si="27"/>
        <v>1.0000000000000007</v>
      </c>
      <c r="AO67" s="1">
        <f t="shared" si="27"/>
        <v>0.99999999999999956</v>
      </c>
      <c r="AP67" s="1">
        <f t="shared" si="27"/>
        <v>1</v>
      </c>
      <c r="AQ67" s="1">
        <f t="shared" si="27"/>
        <v>1.0000000000000013</v>
      </c>
      <c r="AR67" s="1">
        <f t="shared" si="27"/>
        <v>1.0000000000000013</v>
      </c>
      <c r="AS67" s="1">
        <f t="shared" si="27"/>
        <v>0.99999999999999967</v>
      </c>
      <c r="AT67" s="1">
        <f t="shared" si="27"/>
        <v>1.0000000000000098</v>
      </c>
      <c r="AU67" s="1">
        <f t="shared" si="27"/>
        <v>0.99999999999993572</v>
      </c>
    </row>
    <row r="68" spans="12:58" x14ac:dyDescent="0.25">
      <c r="AK68" t="s">
        <v>49</v>
      </c>
      <c r="AL68">
        <f>AVERAGE(AL43:AL66)</f>
        <v>1.1102230246251565E-16</v>
      </c>
      <c r="AM68">
        <f t="shared" ref="AM68:AU68" si="28">AVERAGE(AM43:AM66)</f>
        <v>-7.6327832942979512E-17</v>
      </c>
      <c r="AN68">
        <f t="shared" si="28"/>
        <v>-1.4617936490897894E-15</v>
      </c>
      <c r="AO68">
        <f t="shared" si="28"/>
        <v>1.8272420613622367E-15</v>
      </c>
      <c r="AP68">
        <f t="shared" si="28"/>
        <v>3.2381504884900397E-16</v>
      </c>
      <c r="AQ68">
        <f t="shared" si="28"/>
        <v>2.5211314517529595E-15</v>
      </c>
      <c r="AR68">
        <f t="shared" si="28"/>
        <v>-1.9243865760169379E-15</v>
      </c>
      <c r="AS68">
        <f t="shared" si="28"/>
        <v>-1.6514567491299204E-15</v>
      </c>
      <c r="AT68">
        <f t="shared" si="28"/>
        <v>-6.5734454916347813E-15</v>
      </c>
      <c r="AU68">
        <f t="shared" si="28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29">AM43-AM$68</f>
        <v>-0.39517697881051989</v>
      </c>
      <c r="AN71">
        <f t="shared" si="29"/>
        <v>-0.33349530986609727</v>
      </c>
      <c r="AO71">
        <f t="shared" si="29"/>
        <v>-0.2776066418199058</v>
      </c>
      <c r="AP71">
        <f t="shared" si="29"/>
        <v>-2.2922572458946986</v>
      </c>
      <c r="AQ71">
        <f t="shared" si="29"/>
        <v>-7.2801359522624828E-2</v>
      </c>
      <c r="AR71">
        <f t="shared" si="29"/>
        <v>0.50682726993841376</v>
      </c>
      <c r="AS71">
        <f t="shared" si="29"/>
        <v>-2.2023399245197455</v>
      </c>
      <c r="AT71">
        <f t="shared" si="29"/>
        <v>-1.0597870571382488</v>
      </c>
      <c r="AU71">
        <f t="shared" si="29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0">(1/(24-1))*SUMPRODUCT($AL$71:$AL$94,AM$71:AM$94)</f>
        <v>-2.7996928447069166E-16</v>
      </c>
      <c r="AY71" s="1">
        <f t="shared" si="30"/>
        <v>1.1584935909132068E-16</v>
      </c>
      <c r="AZ71" s="1">
        <f t="shared" si="30"/>
        <v>-1.5446581212176091E-16</v>
      </c>
      <c r="BA71" s="1">
        <f t="shared" si="30"/>
        <v>-3.8616453030440226E-17</v>
      </c>
      <c r="BB71" s="1">
        <f t="shared" si="30"/>
        <v>-1.0112683637346534E-15</v>
      </c>
      <c r="BC71" s="1">
        <f t="shared" si="30"/>
        <v>4.4408920985006262E-16</v>
      </c>
      <c r="BD71" s="1">
        <f t="shared" si="30"/>
        <v>-6.7096087140389897E-16</v>
      </c>
      <c r="BE71" s="1">
        <f t="shared" si="30"/>
        <v>2.4135283144025141E-16</v>
      </c>
      <c r="BF71" s="1">
        <f t="shared" si="30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1">AL44-AL$68</f>
        <v>1.4658551866488465</v>
      </c>
      <c r="AM72">
        <f t="shared" si="31"/>
        <v>0.92670499928676586</v>
      </c>
      <c r="AN72">
        <f t="shared" si="31"/>
        <v>1.7869560212113109</v>
      </c>
      <c r="AO72">
        <f t="shared" si="31"/>
        <v>-0.37668521032343877</v>
      </c>
      <c r="AP72">
        <f t="shared" si="31"/>
        <v>0.24471636225672375</v>
      </c>
      <c r="AQ72">
        <f t="shared" si="31"/>
        <v>-1.3325604929666268</v>
      </c>
      <c r="AR72">
        <f t="shared" si="31"/>
        <v>-1.318841940414343</v>
      </c>
      <c r="AS72">
        <f t="shared" si="31"/>
        <v>0.84194711689779389</v>
      </c>
      <c r="AT72">
        <f t="shared" si="31"/>
        <v>-0.34488569292542121</v>
      </c>
      <c r="AU72">
        <f t="shared" si="31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2">(1/(24-1))*SUMPRODUCT($AM$71:$AM$94,AM$71:AM$94)</f>
        <v>1.0000000000000016</v>
      </c>
      <c r="AY72" s="1">
        <f t="shared" si="32"/>
        <v>-1.2550347234893073E-16</v>
      </c>
      <c r="AZ72" s="1">
        <f t="shared" si="32"/>
        <v>-8.3266726846886741E-16</v>
      </c>
      <c r="BA72" s="1">
        <f t="shared" si="32"/>
        <v>-2.7272869952748409E-16</v>
      </c>
      <c r="BB72" s="1">
        <f t="shared" si="32"/>
        <v>9.8230602396182326E-16</v>
      </c>
      <c r="BC72" s="1">
        <f t="shared" si="32"/>
        <v>3.6926983210358469E-16</v>
      </c>
      <c r="BD72" s="1">
        <f t="shared" si="32"/>
        <v>6.2751736174465365E-17</v>
      </c>
      <c r="BE72" s="1">
        <f t="shared" si="32"/>
        <v>-3.2751579226442118E-15</v>
      </c>
      <c r="BF72" s="1">
        <f t="shared" si="32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1"/>
        <v>1.6559057113145634</v>
      </c>
      <c r="AM73">
        <f t="shared" si="31"/>
        <v>-0.37144134004318313</v>
      </c>
      <c r="AN73">
        <f t="shared" si="31"/>
        <v>2.2871319003386876</v>
      </c>
      <c r="AO73">
        <f t="shared" si="31"/>
        <v>-0.45130902379736271</v>
      </c>
      <c r="AP73">
        <f t="shared" si="31"/>
        <v>2.8632583301647217E-2</v>
      </c>
      <c r="AQ73">
        <f t="shared" si="31"/>
        <v>6.5398712638218462E-2</v>
      </c>
      <c r="AR73">
        <f t="shared" si="31"/>
        <v>-0.35649384001930212</v>
      </c>
      <c r="AS73">
        <f t="shared" si="31"/>
        <v>0.44490182894834995</v>
      </c>
      <c r="AT73">
        <f t="shared" si="31"/>
        <v>0.69854106346600298</v>
      </c>
      <c r="AU73">
        <f t="shared" si="31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3">(1/(24-1))*SUMPRODUCT($AN$71:$AN$94,AM$71:AM$94)</f>
        <v>-1.2550347234893073E-16</v>
      </c>
      <c r="AY73" s="1">
        <f t="shared" si="33"/>
        <v>1.0000000000000007</v>
      </c>
      <c r="AZ73" s="1">
        <f t="shared" si="33"/>
        <v>2.8962339772830171E-16</v>
      </c>
      <c r="BA73" s="1">
        <f t="shared" si="33"/>
        <v>2.5100694469786146E-16</v>
      </c>
      <c r="BB73" s="1">
        <f t="shared" si="33"/>
        <v>-1.3950193657246532E-15</v>
      </c>
      <c r="BC73" s="1">
        <f t="shared" si="33"/>
        <v>-9.0748664621534523E-16</v>
      </c>
      <c r="BD73" s="1">
        <f t="shared" si="33"/>
        <v>-5.8407385208540847E-16</v>
      </c>
      <c r="BE73" s="1">
        <f t="shared" si="33"/>
        <v>-3.3789396401635196E-16</v>
      </c>
      <c r="BF73" s="1">
        <f t="shared" si="33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1"/>
        <v>1.3777886251342912</v>
      </c>
      <c r="AM74">
        <f t="shared" si="31"/>
        <v>-0.7794050270052385</v>
      </c>
      <c r="AN74">
        <f t="shared" si="31"/>
        <v>-0.47301761927291919</v>
      </c>
      <c r="AO74">
        <f t="shared" si="31"/>
        <v>-0.96821543091544282</v>
      </c>
      <c r="AP74">
        <f t="shared" si="31"/>
        <v>0.57229299828695057</v>
      </c>
      <c r="AQ74">
        <f t="shared" si="31"/>
        <v>-1.6549914479263306</v>
      </c>
      <c r="AR74">
        <f t="shared" si="31"/>
        <v>1.3365487548188324</v>
      </c>
      <c r="AS74">
        <f t="shared" si="31"/>
        <v>-0.37114021164227867</v>
      </c>
      <c r="AT74">
        <f t="shared" si="31"/>
        <v>2.0600322021025597</v>
      </c>
      <c r="AU74">
        <f t="shared" si="31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4">(1/(24-1))*SUMPRODUCT($AO$71:$AO$94,AM$71:AM$94)</f>
        <v>-8.3266726846886741E-16</v>
      </c>
      <c r="AY74" s="1">
        <f t="shared" si="34"/>
        <v>2.8962339772830171E-16</v>
      </c>
      <c r="AZ74" s="1">
        <f t="shared" si="34"/>
        <v>0.99999999999999922</v>
      </c>
      <c r="BA74" s="1">
        <f t="shared" si="34"/>
        <v>-7.843967021808171E-16</v>
      </c>
      <c r="BB74" s="1">
        <f t="shared" si="34"/>
        <v>-1.9075924414958872E-15</v>
      </c>
      <c r="BC74" s="1">
        <f t="shared" si="34"/>
        <v>4.2719451164924499E-16</v>
      </c>
      <c r="BD74" s="1">
        <f t="shared" si="34"/>
        <v>2.280784257110376E-16</v>
      </c>
      <c r="BE74" s="1">
        <f t="shared" si="34"/>
        <v>8.3025374015446483E-16</v>
      </c>
      <c r="BF74" s="1">
        <f t="shared" si="34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1"/>
        <v>1.3810220405936677</v>
      </c>
      <c r="AM75">
        <f t="shared" si="31"/>
        <v>-0.63513214551058772</v>
      </c>
      <c r="AN75">
        <f t="shared" si="31"/>
        <v>-0.84457015425179272</v>
      </c>
      <c r="AO75">
        <f t="shared" si="31"/>
        <v>0.57221024990485247</v>
      </c>
      <c r="AP75">
        <f t="shared" si="31"/>
        <v>-1.6386680842610633</v>
      </c>
      <c r="AQ75">
        <f t="shared" si="31"/>
        <v>1.0603073766658635</v>
      </c>
      <c r="AR75">
        <f t="shared" si="31"/>
        <v>1.2593220080128369</v>
      </c>
      <c r="AS75">
        <f t="shared" si="31"/>
        <v>1.7491550227316399</v>
      </c>
      <c r="AT75">
        <f t="shared" si="31"/>
        <v>-0.96657455858585162</v>
      </c>
      <c r="AU75">
        <f t="shared" si="31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5">(1/(24-1))*SUMPRODUCT($AP$71:$AP$94,AM$71:AM$94)</f>
        <v>-2.7272869952748409E-16</v>
      </c>
      <c r="AY75" s="1">
        <f t="shared" si="35"/>
        <v>2.5100694469786146E-16</v>
      </c>
      <c r="AZ75" s="1">
        <f t="shared" si="35"/>
        <v>-7.843967021808171E-16</v>
      </c>
      <c r="BA75" s="1">
        <f t="shared" si="35"/>
        <v>0.99999999999999978</v>
      </c>
      <c r="BB75" s="1">
        <f t="shared" si="35"/>
        <v>-5.6476562557018827E-16</v>
      </c>
      <c r="BC75" s="1">
        <f t="shared" si="35"/>
        <v>2.0756343503861621E-16</v>
      </c>
      <c r="BD75" s="1">
        <f t="shared" si="35"/>
        <v>-1.9790932178100616E-16</v>
      </c>
      <c r="BE75" s="1">
        <f t="shared" si="35"/>
        <v>9.1231370284415038E-16</v>
      </c>
      <c r="BF75" s="1">
        <f t="shared" si="35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1"/>
        <v>0.82174112736058447</v>
      </c>
      <c r="AM76">
        <f t="shared" si="31"/>
        <v>2.6369469109546317</v>
      </c>
      <c r="AN76">
        <f t="shared" si="31"/>
        <v>-0.20027527118039706</v>
      </c>
      <c r="AO76">
        <f t="shared" si="31"/>
        <v>1.4081048396797415</v>
      </c>
      <c r="AP76">
        <f t="shared" si="31"/>
        <v>1.5933070500439634</v>
      </c>
      <c r="AQ76">
        <f t="shared" si="31"/>
        <v>0.35657138352067647</v>
      </c>
      <c r="AR76">
        <f t="shared" si="31"/>
        <v>2.7661842260088614</v>
      </c>
      <c r="AS76">
        <f t="shared" si="31"/>
        <v>-0.35357178549420432</v>
      </c>
      <c r="AT76">
        <f t="shared" si="31"/>
        <v>4.4596683555722917E-2</v>
      </c>
      <c r="AU76">
        <f t="shared" si="31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6">(1/(24-1))*SUMPRODUCT($AQ$71:$AQ$94,AM$71:AM$94)</f>
        <v>9.8230602396182326E-16</v>
      </c>
      <c r="AY76" s="1">
        <f t="shared" si="36"/>
        <v>-1.3950193657246532E-15</v>
      </c>
      <c r="AZ76" s="1">
        <f t="shared" si="36"/>
        <v>-1.9075924414958872E-15</v>
      </c>
      <c r="BA76" s="1">
        <f t="shared" si="36"/>
        <v>-5.6476562557018827E-16</v>
      </c>
      <c r="BB76" s="1">
        <f t="shared" si="36"/>
        <v>1.0000000000000009</v>
      </c>
      <c r="BC76" s="1">
        <f t="shared" si="36"/>
        <v>-1.356402912694213E-15</v>
      </c>
      <c r="BD76" s="1">
        <f t="shared" si="36"/>
        <v>-1.2459839923102979E-16</v>
      </c>
      <c r="BE76" s="1">
        <f t="shared" si="36"/>
        <v>3.893021171131255E-15</v>
      </c>
      <c r="BF76" s="1">
        <f t="shared" si="36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1"/>
        <v>0.3941113385615661</v>
      </c>
      <c r="AM77">
        <f t="shared" si="31"/>
        <v>0.55345999195457596</v>
      </c>
      <c r="AN77">
        <f t="shared" si="31"/>
        <v>-2.7290640711485067E-2</v>
      </c>
      <c r="AO77">
        <f t="shared" si="31"/>
        <v>-0.608865729596476</v>
      </c>
      <c r="AP77">
        <f t="shared" si="31"/>
        <v>-0.34298745834232081</v>
      </c>
      <c r="AQ77">
        <f t="shared" si="31"/>
        <v>0.45479503567716345</v>
      </c>
      <c r="AR77">
        <f t="shared" si="31"/>
        <v>-0.88318208501755835</v>
      </c>
      <c r="AS77">
        <f t="shared" si="31"/>
        <v>-0.18198801390041064</v>
      </c>
      <c r="AT77">
        <f t="shared" si="31"/>
        <v>-0.71716536572034884</v>
      </c>
      <c r="AU77">
        <f t="shared" si="31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7">(1/(24-1))*SUMPRODUCT($AR$71:$AR$94,AM$71:AM$94)</f>
        <v>3.6926983210358469E-16</v>
      </c>
      <c r="AY77" s="1">
        <f t="shared" si="37"/>
        <v>-9.0748664621534523E-16</v>
      </c>
      <c r="AZ77" s="1">
        <f t="shared" si="37"/>
        <v>4.2719451164924499E-16</v>
      </c>
      <c r="BA77" s="1">
        <f t="shared" si="37"/>
        <v>2.0756343503861621E-16</v>
      </c>
      <c r="BB77" s="1">
        <f t="shared" si="37"/>
        <v>-1.356402912694213E-15</v>
      </c>
      <c r="BC77" s="1">
        <f t="shared" si="37"/>
        <v>1.0000000000000011</v>
      </c>
      <c r="BD77" s="1">
        <f t="shared" si="37"/>
        <v>1.3491623277510055E-15</v>
      </c>
      <c r="BE77" s="1">
        <f t="shared" si="37"/>
        <v>4.4167568153566008E-15</v>
      </c>
      <c r="BF77" s="1">
        <f t="shared" si="37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1"/>
        <v>0.15203313814033467</v>
      </c>
      <c r="AM78">
        <f t="shared" si="31"/>
        <v>1.4772635696105083</v>
      </c>
      <c r="AN78">
        <f t="shared" si="31"/>
        <v>-1.1626452682188293</v>
      </c>
      <c r="AO78">
        <f t="shared" si="31"/>
        <v>-0.20637960378447751</v>
      </c>
      <c r="AP78">
        <f t="shared" si="31"/>
        <v>0.53707183520880108</v>
      </c>
      <c r="AQ78">
        <f t="shared" si="31"/>
        <v>0.87639667514872888</v>
      </c>
      <c r="AR78">
        <f t="shared" si="31"/>
        <v>-1.4752871887984151</v>
      </c>
      <c r="AS78">
        <f t="shared" si="31"/>
        <v>0.29305854455486247</v>
      </c>
      <c r="AT78">
        <f t="shared" si="31"/>
        <v>1.190110397084398</v>
      </c>
      <c r="AU78">
        <f t="shared" si="31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38">(1/(24-1))*SUMPRODUCT($AS$71:$AS$94,AM$71:AM$94)</f>
        <v>6.2751736174465365E-17</v>
      </c>
      <c r="AY78" s="1">
        <f t="shared" si="38"/>
        <v>-5.8407385208540847E-16</v>
      </c>
      <c r="AZ78" s="1">
        <f t="shared" si="38"/>
        <v>2.280784257110376E-16</v>
      </c>
      <c r="BA78" s="1">
        <f t="shared" si="38"/>
        <v>-1.9790932178100616E-16</v>
      </c>
      <c r="BB78" s="1">
        <f t="shared" si="38"/>
        <v>-1.2459839923102979E-16</v>
      </c>
      <c r="BC78" s="1">
        <f t="shared" si="38"/>
        <v>1.3491623277510055E-15</v>
      </c>
      <c r="BD78" s="1">
        <f t="shared" si="38"/>
        <v>0.99999999999999933</v>
      </c>
      <c r="BE78" s="1">
        <f t="shared" si="38"/>
        <v>-4.2236745502043999E-16</v>
      </c>
      <c r="BF78" s="1">
        <f t="shared" si="38"/>
        <v>-2.2194806379245521E-14</v>
      </c>
    </row>
    <row r="79" spans="12:58" x14ac:dyDescent="0.25">
      <c r="AK79">
        <v>9</v>
      </c>
      <c r="AL79">
        <f t="shared" si="31"/>
        <v>0.18356811808311913</v>
      </c>
      <c r="AM79">
        <f t="shared" si="31"/>
        <v>0.74487707220286159</v>
      </c>
      <c r="AN79">
        <f t="shared" si="31"/>
        <v>-0.28054990139889802</v>
      </c>
      <c r="AO79">
        <f t="shared" si="31"/>
        <v>-1.0358778920567104</v>
      </c>
      <c r="AP79">
        <f t="shared" si="31"/>
        <v>2.1465304836314276E-2</v>
      </c>
      <c r="AQ79">
        <f t="shared" si="31"/>
        <v>1.7150560414302558</v>
      </c>
      <c r="AR79">
        <f t="shared" si="31"/>
        <v>-0.17053624770973486</v>
      </c>
      <c r="AS79">
        <f t="shared" si="31"/>
        <v>1.1897539900749257</v>
      </c>
      <c r="AT79">
        <f t="shared" si="31"/>
        <v>-1.2153619079170253</v>
      </c>
      <c r="AU79">
        <f t="shared" si="31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39">(1/(24-1))*SUMPRODUCT($AT$71:$AT$94,AM$71:AM$94)</f>
        <v>-3.2751579226442118E-15</v>
      </c>
      <c r="AY79" s="1">
        <f t="shared" si="39"/>
        <v>-3.3789396401635196E-16</v>
      </c>
      <c r="AZ79" s="1">
        <f t="shared" si="39"/>
        <v>8.3025374015446483E-16</v>
      </c>
      <c r="BA79" s="1">
        <f t="shared" si="39"/>
        <v>9.1231370284415038E-16</v>
      </c>
      <c r="BB79" s="1">
        <f t="shared" si="39"/>
        <v>3.893021171131255E-15</v>
      </c>
      <c r="BC79" s="1">
        <f t="shared" si="39"/>
        <v>4.4167568153566008E-15</v>
      </c>
      <c r="BD79" s="1">
        <f t="shared" si="39"/>
        <v>-4.2236745502043999E-16</v>
      </c>
      <c r="BE79" s="1">
        <f t="shared" si="39"/>
        <v>1.0000000000000098</v>
      </c>
      <c r="BF79" s="1">
        <f t="shared" si="39"/>
        <v>1.1024997340190685E-14</v>
      </c>
    </row>
    <row r="80" spans="12:58" x14ac:dyDescent="0.25">
      <c r="AK80">
        <v>10</v>
      </c>
      <c r="AL80">
        <f t="shared" si="31"/>
        <v>-0.18455755732363277</v>
      </c>
      <c r="AM80">
        <f t="shared" si="31"/>
        <v>-7.1552634801332143E-2</v>
      </c>
      <c r="AN80">
        <f t="shared" si="31"/>
        <v>-0.91562910697082922</v>
      </c>
      <c r="AO80">
        <f t="shared" si="31"/>
        <v>-1.763869828652046</v>
      </c>
      <c r="AP80">
        <f t="shared" si="31"/>
        <v>-9.7582210725033577E-2</v>
      </c>
      <c r="AQ80">
        <f t="shared" si="31"/>
        <v>0.36456070562129039</v>
      </c>
      <c r="AR80">
        <f t="shared" si="31"/>
        <v>-3.4301881903308448E-2</v>
      </c>
      <c r="AS80">
        <f t="shared" si="31"/>
        <v>-1.4936031981026643</v>
      </c>
      <c r="AT80">
        <f t="shared" si="31"/>
        <v>-0.83390570824896471</v>
      </c>
      <c r="AU80">
        <f t="shared" si="31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0">(1/(24-1))*SUMPRODUCT($AU$71:$AU$94,AM$71:AM$94)</f>
        <v>2.4569718240617594E-15</v>
      </c>
      <c r="AY80" s="1">
        <f t="shared" si="40"/>
        <v>7.7232906060880453E-16</v>
      </c>
      <c r="AZ80" s="1">
        <f t="shared" si="40"/>
        <v>1.0329901185642761E-15</v>
      </c>
      <c r="BA80" s="1">
        <f t="shared" si="40"/>
        <v>2.6066105795547151E-16</v>
      </c>
      <c r="BB80" s="1">
        <f t="shared" si="40"/>
        <v>-7.0849123669285801E-15</v>
      </c>
      <c r="BC80" s="1">
        <f t="shared" si="40"/>
        <v>-5.623520972557858E-15</v>
      </c>
      <c r="BD80" s="1">
        <f t="shared" si="40"/>
        <v>-2.2194806379245521E-14</v>
      </c>
      <c r="BE80" s="1">
        <f t="shared" si="40"/>
        <v>1.1024997340190685E-14</v>
      </c>
      <c r="BF80" s="1">
        <f t="shared" si="40"/>
        <v>0.99999999999993561</v>
      </c>
    </row>
    <row r="81" spans="1:47" x14ac:dyDescent="0.25">
      <c r="AK81">
        <v>11</v>
      </c>
      <c r="AL81">
        <f t="shared" si="31"/>
        <v>-0.14289327933223364</v>
      </c>
      <c r="AM81">
        <f t="shared" si="31"/>
        <v>0.2535756494089757</v>
      </c>
      <c r="AN81">
        <f t="shared" si="31"/>
        <v>-0.44455950069072286</v>
      </c>
      <c r="AO81">
        <f t="shared" si="31"/>
        <v>-0.52993082763843069</v>
      </c>
      <c r="AP81">
        <f t="shared" si="31"/>
        <v>1.1133505092466425</v>
      </c>
      <c r="AQ81">
        <f t="shared" si="31"/>
        <v>1.590361959345846</v>
      </c>
      <c r="AR81">
        <f t="shared" si="31"/>
        <v>-1.255920010312755</v>
      </c>
      <c r="AS81">
        <f t="shared" si="31"/>
        <v>-0.91785891920854579</v>
      </c>
      <c r="AT81">
        <f t="shared" si="31"/>
        <v>0.89282009602922907</v>
      </c>
      <c r="AU81">
        <f t="shared" si="31"/>
        <v>-0.87470240045910652</v>
      </c>
    </row>
    <row r="82" spans="1:47" x14ac:dyDescent="0.25">
      <c r="M82" s="2"/>
      <c r="N82" s="1"/>
      <c r="O82" s="1"/>
      <c r="P82" s="1"/>
      <c r="AK82">
        <v>12</v>
      </c>
      <c r="AL82">
        <f t="shared" si="31"/>
        <v>-9.7769068627920314E-2</v>
      </c>
      <c r="AM82">
        <f t="shared" si="31"/>
        <v>-0.22301337318124123</v>
      </c>
      <c r="AN82">
        <f t="shared" si="31"/>
        <v>-1.578094183446229</v>
      </c>
      <c r="AO82">
        <f t="shared" si="31"/>
        <v>-0.60355029566783314</v>
      </c>
      <c r="AP82">
        <f t="shared" si="31"/>
        <v>-0.60012500617098041</v>
      </c>
      <c r="AQ82">
        <f t="shared" si="31"/>
        <v>-0.64014347300537611</v>
      </c>
      <c r="AR82">
        <f t="shared" si="31"/>
        <v>-0.23726887790317663</v>
      </c>
      <c r="AS82">
        <f t="shared" si="31"/>
        <v>1.1227624157264158</v>
      </c>
      <c r="AT82">
        <f t="shared" si="31"/>
        <v>1.6864794362288162</v>
      </c>
      <c r="AU82">
        <f t="shared" si="31"/>
        <v>1.3979110410993292</v>
      </c>
    </row>
    <row r="83" spans="1:47" x14ac:dyDescent="0.25">
      <c r="M83" s="2"/>
      <c r="N83" s="1"/>
      <c r="O83" s="1"/>
      <c r="P83" s="1"/>
      <c r="AK83">
        <v>13</v>
      </c>
      <c r="AL83">
        <f t="shared" si="31"/>
        <v>-0.18763630151267885</v>
      </c>
      <c r="AM83">
        <f t="shared" si="31"/>
        <v>1.1603137358794944</v>
      </c>
      <c r="AN83">
        <f t="shared" si="31"/>
        <v>0.56782815559150501</v>
      </c>
      <c r="AO83">
        <f t="shared" si="31"/>
        <v>0.53096574135084251</v>
      </c>
      <c r="AP83">
        <f t="shared" si="31"/>
        <v>-0.26299814895978879</v>
      </c>
      <c r="AQ83">
        <f t="shared" si="31"/>
        <v>-1.6567779615881657</v>
      </c>
      <c r="AR83">
        <f t="shared" si="31"/>
        <v>-1.1550400270048609</v>
      </c>
      <c r="AS83">
        <f t="shared" si="31"/>
        <v>-0.72694369306645568</v>
      </c>
      <c r="AT83">
        <f t="shared" si="31"/>
        <v>-0.67882068553641617</v>
      </c>
      <c r="AU83">
        <f t="shared" si="31"/>
        <v>-1.3327819688152369</v>
      </c>
    </row>
    <row r="84" spans="1:47" x14ac:dyDescent="0.25">
      <c r="M84" s="2"/>
      <c r="N84" s="1"/>
      <c r="O84" s="1"/>
      <c r="P84" s="1"/>
      <c r="AK84">
        <v>14</v>
      </c>
      <c r="AL84">
        <f t="shared" si="31"/>
        <v>0.16056255226525579</v>
      </c>
      <c r="AM84">
        <f t="shared" si="31"/>
        <v>-1.5097623311949668</v>
      </c>
      <c r="AN84">
        <f t="shared" si="31"/>
        <v>-0.73731333338795424</v>
      </c>
      <c r="AO84">
        <f t="shared" si="31"/>
        <v>-0.41426942142448381</v>
      </c>
      <c r="AP84">
        <f t="shared" si="31"/>
        <v>1.3116055317344282</v>
      </c>
      <c r="AQ84">
        <f t="shared" si="31"/>
        <v>-1.1300397710981627</v>
      </c>
      <c r="AR84">
        <f t="shared" si="31"/>
        <v>3.2932723517625564E-2</v>
      </c>
      <c r="AS84">
        <f t="shared" si="31"/>
        <v>0.49967268978976798</v>
      </c>
      <c r="AT84">
        <f t="shared" si="31"/>
        <v>-0.81936052461739417</v>
      </c>
      <c r="AU84">
        <f t="shared" si="31"/>
        <v>-0.47444640198412225</v>
      </c>
    </row>
    <row r="85" spans="1:47" x14ac:dyDescent="0.25">
      <c r="M85" s="2"/>
      <c r="N85" s="1"/>
      <c r="O85" s="1"/>
      <c r="P85" s="1"/>
      <c r="AK85">
        <v>15</v>
      </c>
      <c r="AL85">
        <f t="shared" si="31"/>
        <v>0.20371495409007007</v>
      </c>
      <c r="AM85">
        <f t="shared" si="31"/>
        <v>-1.7400091503126056</v>
      </c>
      <c r="AN85">
        <f t="shared" si="31"/>
        <v>-1.9800994012142362E-2</v>
      </c>
      <c r="AO85">
        <f t="shared" si="31"/>
        <v>1.1584353271267509</v>
      </c>
      <c r="AP85">
        <f t="shared" si="31"/>
        <v>0.97477277264948381</v>
      </c>
      <c r="AQ85">
        <f t="shared" si="31"/>
        <v>0.79325973233054392</v>
      </c>
      <c r="AR85">
        <f t="shared" si="31"/>
        <v>-0.16933559982261498</v>
      </c>
      <c r="AS85">
        <f t="shared" si="31"/>
        <v>-1.5992636946476413</v>
      </c>
      <c r="AT85">
        <f t="shared" si="31"/>
        <v>0.74345715515957678</v>
      </c>
      <c r="AU85">
        <f t="shared" si="31"/>
        <v>1.7453166546653929</v>
      </c>
    </row>
    <row r="86" spans="1:47" x14ac:dyDescent="0.25">
      <c r="M86" s="2"/>
      <c r="N86" s="1"/>
      <c r="O86" s="1"/>
      <c r="P86" s="1"/>
      <c r="AK86">
        <v>16</v>
      </c>
      <c r="AL86">
        <f t="shared" si="31"/>
        <v>-0.3367779007358791</v>
      </c>
      <c r="AM86">
        <f t="shared" si="31"/>
        <v>3.577184034855975E-2</v>
      </c>
      <c r="AN86">
        <f t="shared" si="31"/>
        <v>-0.94275457023630171</v>
      </c>
      <c r="AO86">
        <f t="shared" si="31"/>
        <v>2.8890315828818673</v>
      </c>
      <c r="AP86">
        <f t="shared" si="31"/>
        <v>-0.92407968329420342</v>
      </c>
      <c r="AQ86">
        <f t="shared" si="31"/>
        <v>-0.93283747711193299</v>
      </c>
      <c r="AR86">
        <f t="shared" si="31"/>
        <v>-1.0488132552305836</v>
      </c>
      <c r="AS86">
        <f t="shared" si="31"/>
        <v>0.22098546035081157</v>
      </c>
      <c r="AT86">
        <f t="shared" si="31"/>
        <v>0.20907270690409943</v>
      </c>
      <c r="AU86">
        <f t="shared" si="31"/>
        <v>-1.1086302856132668</v>
      </c>
    </row>
    <row r="87" spans="1:47" x14ac:dyDescent="0.25">
      <c r="M87" s="2"/>
      <c r="N87" s="1"/>
      <c r="O87" s="1"/>
      <c r="P87" s="1"/>
      <c r="AK87">
        <v>17</v>
      </c>
      <c r="AL87">
        <f t="shared" si="31"/>
        <v>-0.10637540180442703</v>
      </c>
      <c r="AM87">
        <f t="shared" si="31"/>
        <v>-0.80169050872439607</v>
      </c>
      <c r="AN87">
        <f t="shared" si="31"/>
        <v>0.49884540099982094</v>
      </c>
      <c r="AO87">
        <f t="shared" si="31"/>
        <v>1.7549380444707494</v>
      </c>
      <c r="AP87">
        <f t="shared" si="31"/>
        <v>0.16679766446462752</v>
      </c>
      <c r="AQ87">
        <f t="shared" si="31"/>
        <v>0.56921091562454629</v>
      </c>
      <c r="AR87">
        <f t="shared" si="31"/>
        <v>-0.45319862344680045</v>
      </c>
      <c r="AS87">
        <f t="shared" si="31"/>
        <v>-0.4965378525737501</v>
      </c>
      <c r="AT87">
        <f t="shared" si="31"/>
        <v>-0.35414830271944348</v>
      </c>
      <c r="AU87">
        <f t="shared" si="31"/>
        <v>0.75922521114443176</v>
      </c>
    </row>
    <row r="88" spans="1:47" x14ac:dyDescent="0.25">
      <c r="M88" s="2"/>
      <c r="N88" s="1"/>
      <c r="O88" s="1"/>
      <c r="P88" s="1"/>
      <c r="AK88">
        <v>18</v>
      </c>
      <c r="AL88">
        <f t="shared" ref="AL88:AU94" si="41">AL60-AL$68</f>
        <v>-0.31649644642907121</v>
      </c>
      <c r="AM88">
        <f t="shared" si="41"/>
        <v>-1.0414883649429543</v>
      </c>
      <c r="AN88">
        <f t="shared" si="41"/>
        <v>-0.2746201761262782</v>
      </c>
      <c r="AO88">
        <f t="shared" si="41"/>
        <v>0.23934749409744499</v>
      </c>
      <c r="AP88">
        <f t="shared" si="41"/>
        <v>1.4229759371239974</v>
      </c>
      <c r="AQ88">
        <f t="shared" si="41"/>
        <v>-0.32529914669176951</v>
      </c>
      <c r="AR88">
        <f t="shared" si="41"/>
        <v>-0.1441513320956283</v>
      </c>
      <c r="AS88">
        <f t="shared" si="41"/>
        <v>1.5413525444541607</v>
      </c>
      <c r="AT88">
        <f t="shared" si="41"/>
        <v>-1.5386356096807436</v>
      </c>
      <c r="AU88">
        <f t="shared" si="41"/>
        <v>0.66632147448612733</v>
      </c>
    </row>
    <row r="89" spans="1:47" x14ac:dyDescent="0.25">
      <c r="M89" s="2"/>
      <c r="N89" s="1"/>
      <c r="O89" s="1"/>
      <c r="P89" s="1"/>
      <c r="AK89">
        <v>19</v>
      </c>
      <c r="AL89">
        <f t="shared" si="41"/>
        <v>-0.53847599726283135</v>
      </c>
      <c r="AM89">
        <f t="shared" si="41"/>
        <v>-0.9979169350435747</v>
      </c>
      <c r="AN89">
        <f t="shared" si="41"/>
        <v>1.0359538765577991</v>
      </c>
      <c r="AO89">
        <f t="shared" si="41"/>
        <v>0.34679404404415576</v>
      </c>
      <c r="AP89">
        <f t="shared" si="41"/>
        <v>0.10372685777415724</v>
      </c>
      <c r="AQ89">
        <f t="shared" si="41"/>
        <v>1.5956568098349428</v>
      </c>
      <c r="AR89">
        <f t="shared" si="41"/>
        <v>5.2305274238237283E-2</v>
      </c>
      <c r="AS89">
        <f t="shared" si="41"/>
        <v>6.9395843321489487E-2</v>
      </c>
      <c r="AT89">
        <f t="shared" si="41"/>
        <v>0.7039729758230302</v>
      </c>
      <c r="AU89">
        <f t="shared" si="41"/>
        <v>-1.7821316473796913</v>
      </c>
    </row>
    <row r="90" spans="1:47" x14ac:dyDescent="0.25">
      <c r="M90" s="2"/>
      <c r="N90" s="1"/>
      <c r="O90" s="1"/>
      <c r="P90" s="1"/>
      <c r="AK90">
        <v>20</v>
      </c>
      <c r="AL90">
        <f t="shared" si="41"/>
        <v>-1.2364286546251875</v>
      </c>
      <c r="AM90">
        <f t="shared" si="41"/>
        <v>-0.34276214531240329</v>
      </c>
      <c r="AN90">
        <f t="shared" si="41"/>
        <v>-0.89336370859556935</v>
      </c>
      <c r="AO90">
        <f t="shared" si="41"/>
        <v>-0.54614369374159621</v>
      </c>
      <c r="AP90">
        <f t="shared" si="41"/>
        <v>0.28312770716739938</v>
      </c>
      <c r="AQ90">
        <f t="shared" si="41"/>
        <v>-0.98149145547636341</v>
      </c>
      <c r="AR90">
        <f t="shared" si="41"/>
        <v>0.53787309632410096</v>
      </c>
      <c r="AS90">
        <f t="shared" si="41"/>
        <v>0.41861814698573957</v>
      </c>
      <c r="AT90">
        <f t="shared" si="41"/>
        <v>-0.34186329244821895</v>
      </c>
      <c r="AU90">
        <f t="shared" si="41"/>
        <v>-0.36526013145386049</v>
      </c>
    </row>
    <row r="91" spans="1:47" x14ac:dyDescent="0.25">
      <c r="M91" s="2"/>
      <c r="N91" s="1"/>
      <c r="O91" s="1"/>
      <c r="P91" s="1"/>
      <c r="AK91">
        <v>21</v>
      </c>
      <c r="AL91">
        <f t="shared" si="41"/>
        <v>-1.2863503744627534</v>
      </c>
      <c r="AM91">
        <f t="shared" si="41"/>
        <v>0.74218509035329217</v>
      </c>
      <c r="AN91">
        <f t="shared" si="41"/>
        <v>-0.20203620303798192</v>
      </c>
      <c r="AO91">
        <f t="shared" si="41"/>
        <v>-8.2348029821223148E-2</v>
      </c>
      <c r="AP91">
        <f t="shared" si="41"/>
        <v>-0.67709930427746523</v>
      </c>
      <c r="AQ91">
        <f t="shared" si="41"/>
        <v>-0.25133670330422453</v>
      </c>
      <c r="AR91">
        <f t="shared" si="41"/>
        <v>-0.20903456194303266</v>
      </c>
      <c r="AS91">
        <f t="shared" si="41"/>
        <v>0.25924142177667642</v>
      </c>
      <c r="AT91">
        <f t="shared" si="41"/>
        <v>0.1389283422215965</v>
      </c>
      <c r="AU91">
        <f t="shared" si="41"/>
        <v>0.53057908676524679</v>
      </c>
    </row>
    <row r="92" spans="1:47" x14ac:dyDescent="0.25">
      <c r="AK92">
        <v>22</v>
      </c>
      <c r="AL92">
        <f t="shared" si="41"/>
        <v>-1.5776223786370864</v>
      </c>
      <c r="AM92">
        <f t="shared" si="41"/>
        <v>0.74238728109359209</v>
      </c>
      <c r="AN92">
        <f t="shared" si="41"/>
        <v>0.15242086799030599</v>
      </c>
      <c r="AO92">
        <f t="shared" si="41"/>
        <v>-0.44508421930684694</v>
      </c>
      <c r="AP92">
        <f t="shared" si="41"/>
        <v>-0.5266460353494089</v>
      </c>
      <c r="AQ92">
        <f t="shared" si="41"/>
        <v>-0.71599161038949222</v>
      </c>
      <c r="AR92">
        <f t="shared" si="41"/>
        <v>0.40373002702144828</v>
      </c>
      <c r="AS92">
        <f t="shared" si="41"/>
        <v>-0.88120671300445397</v>
      </c>
      <c r="AT92">
        <f t="shared" si="41"/>
        <v>-0.2478903977680986</v>
      </c>
      <c r="AU92">
        <f t="shared" si="41"/>
        <v>1.4721814224022378</v>
      </c>
    </row>
    <row r="93" spans="1:47" x14ac:dyDescent="0.25">
      <c r="AK93">
        <v>23</v>
      </c>
      <c r="AL93">
        <f t="shared" si="41"/>
        <v>-1.5549504305112691</v>
      </c>
      <c r="AM93">
        <f t="shared" si="41"/>
        <v>-1.4018300735194783E-2</v>
      </c>
      <c r="AN93">
        <f t="shared" si="41"/>
        <v>1.4218155043652221</v>
      </c>
      <c r="AO93">
        <f t="shared" si="41"/>
        <v>-0.22188701440613678</v>
      </c>
      <c r="AP93">
        <f t="shared" si="41"/>
        <v>-1.7573454472266266</v>
      </c>
      <c r="AQ93">
        <f t="shared" si="41"/>
        <v>0.41590732858595947</v>
      </c>
      <c r="AR93">
        <f t="shared" si="41"/>
        <v>0.93034083400293099</v>
      </c>
      <c r="AS93">
        <f t="shared" si="41"/>
        <v>0.94137997534507833</v>
      </c>
      <c r="AT93">
        <f t="shared" si="41"/>
        <v>1.6300396097452166</v>
      </c>
      <c r="AU93">
        <f t="shared" si="41"/>
        <v>0.15273292188443363</v>
      </c>
    </row>
    <row r="94" spans="1:47" x14ac:dyDescent="0.25">
      <c r="AK94">
        <v>24</v>
      </c>
      <c r="AL94">
        <f t="shared" si="41"/>
        <v>-1.6345701319087316</v>
      </c>
      <c r="AM94">
        <f t="shared" si="41"/>
        <v>-0.35011690547506091</v>
      </c>
      <c r="AN94">
        <f t="shared" si="41"/>
        <v>1.579064214349776</v>
      </c>
      <c r="AO94">
        <f t="shared" si="41"/>
        <v>-0.36780446060399263</v>
      </c>
      <c r="AP94">
        <f t="shared" si="41"/>
        <v>0.74594551040645329</v>
      </c>
      <c r="AQ94">
        <f t="shared" si="41"/>
        <v>-0.16321177734296596</v>
      </c>
      <c r="AR94">
        <f t="shared" si="41"/>
        <v>1.0853412577388275</v>
      </c>
      <c r="AS94">
        <f t="shared" si="41"/>
        <v>-0.36777099479756203</v>
      </c>
      <c r="AT94">
        <f t="shared" si="41"/>
        <v>-0.87965156501407249</v>
      </c>
      <c r="AU94">
        <f t="shared" si="41"/>
        <v>-0.81485092859448471</v>
      </c>
    </row>
    <row r="95" spans="1:47" s="7" customFormat="1" x14ac:dyDescent="0.25">
      <c r="M95" s="5"/>
      <c r="N95" s="6"/>
      <c r="O95" s="6"/>
      <c r="P95" s="6"/>
    </row>
    <row r="96" spans="1:47" x14ac:dyDescent="0.25">
      <c r="A96" t="s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</row>
    <row r="97" spans="1:25" x14ac:dyDescent="0.25">
      <c r="A97">
        <v>1</v>
      </c>
      <c r="B97">
        <f t="array" ref="B97:Y106">TRANSPOSE(N2:W25)</f>
        <v>0.64669994153126031</v>
      </c>
      <c r="C97">
        <v>1.1366608377907941</v>
      </c>
      <c r="D97">
        <v>1.3478101854366904</v>
      </c>
      <c r="E97">
        <v>1.2284512598614998</v>
      </c>
      <c r="F97">
        <v>0.80780728908945587</v>
      </c>
      <c r="G97">
        <v>0.18886658726586336</v>
      </c>
      <c r="H97">
        <v>-0.47683257501348991</v>
      </c>
      <c r="I97">
        <v>-1.0263038261807287</v>
      </c>
      <c r="J97">
        <v>-1.3250174402110797</v>
      </c>
      <c r="K97">
        <v>-1.2998379065131263</v>
      </c>
      <c r="L97">
        <v>-0.95693005296611933</v>
      </c>
      <c r="M97" s="2">
        <v>-0.38024968167768797</v>
      </c>
      <c r="N97" s="1">
        <v>0.28901174028335741</v>
      </c>
      <c r="O97" s="1">
        <v>0.88699567517333899</v>
      </c>
      <c r="P97" s="1">
        <v>1.2672948008363534</v>
      </c>
      <c r="Q97">
        <v>1.3367986274534545</v>
      </c>
      <c r="R97">
        <v>1.0784901944241321</v>
      </c>
      <c r="S97">
        <v>0.55561241479499768</v>
      </c>
      <c r="T97">
        <v>-0.103815994649945</v>
      </c>
      <c r="U97">
        <v>-0.73834396102896216</v>
      </c>
      <c r="V97">
        <v>-1.1926169085240466</v>
      </c>
      <c r="W97">
        <v>-1.355412975830613</v>
      </c>
      <c r="X97">
        <v>-1.1868740083017451</v>
      </c>
      <c r="Y97">
        <v>-0.72826422304365446</v>
      </c>
    </row>
    <row r="98" spans="1:25" x14ac:dyDescent="0.25">
      <c r="A98">
        <v>2</v>
      </c>
      <c r="B98">
        <v>-1.6242283037479095</v>
      </c>
      <c r="C98">
        <v>-1.4559834835710261</v>
      </c>
      <c r="D98">
        <v>-1.3382961813940024</v>
      </c>
      <c r="E98">
        <v>-1.2187111637686596</v>
      </c>
      <c r="F98">
        <v>-1.075973229911612</v>
      </c>
      <c r="G98">
        <v>-0.93719213283619951</v>
      </c>
      <c r="H98">
        <v>-0.73928753366903077</v>
      </c>
      <c r="I98">
        <v>-0.64792674407894613</v>
      </c>
      <c r="J98">
        <v>-0.43414940865999258</v>
      </c>
      <c r="K98">
        <v>-0.32418070199793425</v>
      </c>
      <c r="L98">
        <v>-0.1052525621088715</v>
      </c>
      <c r="M98" s="2">
        <v>-0.13910663699230702</v>
      </c>
      <c r="N98" s="1">
        <v>-1.144980282868153E-2</v>
      </c>
      <c r="O98" s="1">
        <v>0.23392909406741538</v>
      </c>
      <c r="P98" s="1">
        <v>0.26978569464836855</v>
      </c>
      <c r="Q98">
        <v>0.6380341220520318</v>
      </c>
      <c r="R98">
        <v>0.55467172534120979</v>
      </c>
      <c r="S98">
        <v>0.78213495228180896</v>
      </c>
      <c r="T98">
        <v>0.94072114364053494</v>
      </c>
      <c r="U98">
        <v>1.1759160444296017</v>
      </c>
      <c r="V98">
        <v>0.95355730107752379</v>
      </c>
      <c r="W98">
        <v>1.1355533543301819</v>
      </c>
      <c r="X98">
        <v>1.5273938573947135</v>
      </c>
      <c r="Y98">
        <v>1.8400405963017799</v>
      </c>
    </row>
    <row r="99" spans="1:25" x14ac:dyDescent="0.25">
      <c r="A99">
        <v>3</v>
      </c>
      <c r="B99">
        <v>-1.1832962684276394</v>
      </c>
      <c r="C99">
        <v>-1.9068712262883345</v>
      </c>
      <c r="D99">
        <v>-1.7718884636314169</v>
      </c>
      <c r="E99">
        <v>-0.82315168299619446</v>
      </c>
      <c r="F99">
        <v>-1.4989744211634495</v>
      </c>
      <c r="G99">
        <v>-0.74062679977686374</v>
      </c>
      <c r="H99">
        <v>-0.70194579332190576</v>
      </c>
      <c r="I99">
        <v>-0.52239588376831381</v>
      </c>
      <c r="J99">
        <v>-0.79907117697685437</v>
      </c>
      <c r="K99">
        <v>0.20191357875524998</v>
      </c>
      <c r="L99">
        <v>0.20707649626145658</v>
      </c>
      <c r="M99" s="2">
        <v>-3.7098355530397205E-2</v>
      </c>
      <c r="N99" s="1">
        <v>-4.0783016452626362E-3</v>
      </c>
      <c r="O99" s="1">
        <v>0.39202071224643564</v>
      </c>
      <c r="P99" s="1">
        <v>0.79195213100326678</v>
      </c>
      <c r="Q99">
        <v>0.610582713745775</v>
      </c>
      <c r="R99">
        <v>0.55558351836234221</v>
      </c>
      <c r="S99">
        <v>0.55123580803850891</v>
      </c>
      <c r="T99">
        <v>0.64849794016056495</v>
      </c>
      <c r="U99">
        <v>1.2730796654094578</v>
      </c>
      <c r="V99">
        <v>0.86393859881141355</v>
      </c>
      <c r="W99">
        <v>1.3165138425610419</v>
      </c>
      <c r="X99">
        <v>0.9319328534191732</v>
      </c>
      <c r="Y99">
        <v>1.6450705147519553</v>
      </c>
    </row>
    <row r="100" spans="1:25" x14ac:dyDescent="0.25">
      <c r="A100">
        <v>4</v>
      </c>
      <c r="B100">
        <v>0.68966303166541831</v>
      </c>
      <c r="C100">
        <v>-1.7014185601492455</v>
      </c>
      <c r="D100">
        <v>-1.8912510950846264</v>
      </c>
      <c r="E100">
        <v>1.0286926545590573</v>
      </c>
      <c r="F100">
        <v>0.67814650856376624</v>
      </c>
      <c r="G100">
        <v>-1.5738310778273192</v>
      </c>
      <c r="H100">
        <v>-0.10297571216774107</v>
      </c>
      <c r="I100">
        <v>0.12887500769404636</v>
      </c>
      <c r="J100">
        <v>-2.8308885084309343E-2</v>
      </c>
      <c r="K100">
        <v>1.3043486198233658</v>
      </c>
      <c r="L100">
        <v>-0.1848480190421905</v>
      </c>
      <c r="M100" s="2">
        <v>1.8590849103878684</v>
      </c>
      <c r="N100" s="1">
        <v>-0.67584379596321842</v>
      </c>
      <c r="O100" s="1">
        <v>1.1684782348390232</v>
      </c>
      <c r="P100" s="1">
        <v>-0.30026266957907033</v>
      </c>
      <c r="Q100">
        <v>0.12396748667595373</v>
      </c>
      <c r="R100">
        <v>-0.94266429312717226</v>
      </c>
      <c r="S100">
        <v>0.32930798077040563</v>
      </c>
      <c r="T100">
        <v>-0.88512888025635472</v>
      </c>
      <c r="U100">
        <v>1.4406567248063764</v>
      </c>
      <c r="V100">
        <v>0.38113459986568576</v>
      </c>
      <c r="W100">
        <v>0.34560726968477506</v>
      </c>
      <c r="X100">
        <v>-0.39587588255405354</v>
      </c>
      <c r="Y100">
        <v>-0.7955541585004462</v>
      </c>
    </row>
    <row r="101" spans="1:25" x14ac:dyDescent="0.25">
      <c r="A101">
        <v>5</v>
      </c>
      <c r="B101">
        <v>-1.716671475763724</v>
      </c>
      <c r="C101">
        <v>-1.4172646370631286</v>
      </c>
      <c r="D101">
        <v>-1.2911942298088346</v>
      </c>
      <c r="E101">
        <v>-1.2858130352651229</v>
      </c>
      <c r="F101">
        <v>-1.0936446422358859</v>
      </c>
      <c r="G101">
        <v>-0.83569268654316309</v>
      </c>
      <c r="H101">
        <v>-0.65164992883522233</v>
      </c>
      <c r="I101">
        <v>-0.64392046586443352</v>
      </c>
      <c r="J101">
        <v>-0.49625076445181215</v>
      </c>
      <c r="K101">
        <v>-0.36230991458381906</v>
      </c>
      <c r="L101">
        <v>-0.14543745536427652</v>
      </c>
      <c r="M101" s="2">
        <v>-5.6161923087482683E-2</v>
      </c>
      <c r="N101" s="1">
        <v>-9.159657803712748E-2</v>
      </c>
      <c r="O101" s="1">
        <v>0.19003659918937374</v>
      </c>
      <c r="P101" s="1">
        <v>0.37601064926854472</v>
      </c>
      <c r="Q101">
        <v>0.58659845446314884</v>
      </c>
      <c r="R101">
        <v>0.6064108876655766</v>
      </c>
      <c r="S101">
        <v>0.82304441235850301</v>
      </c>
      <c r="T101">
        <v>0.84142181357986801</v>
      </c>
      <c r="U101">
        <v>1.1414780245814142</v>
      </c>
      <c r="V101">
        <v>0.98412257367016942</v>
      </c>
      <c r="W101">
        <v>1.2102783072639791</v>
      </c>
      <c r="X101">
        <v>1.5405966506897442</v>
      </c>
      <c r="Y101">
        <v>1.7876093641737156</v>
      </c>
    </row>
    <row r="102" spans="1:25" x14ac:dyDescent="0.25">
      <c r="A102">
        <v>6</v>
      </c>
      <c r="B102">
        <v>0.90984236441932975</v>
      </c>
      <c r="C102">
        <v>-0.54748157987828716</v>
      </c>
      <c r="D102">
        <v>0.98345065150155564</v>
      </c>
      <c r="E102">
        <v>1.2386023772209471</v>
      </c>
      <c r="F102">
        <v>1.0441612889438683</v>
      </c>
      <c r="G102">
        <v>-1.7749323589562755</v>
      </c>
      <c r="H102">
        <v>-0.429542158599649</v>
      </c>
      <c r="I102">
        <v>-1.7770358781730948</v>
      </c>
      <c r="J102">
        <v>-0.39947610827210239</v>
      </c>
      <c r="K102">
        <v>0.29833465666981296</v>
      </c>
      <c r="L102">
        <v>-0.43314887051088696</v>
      </c>
      <c r="M102" s="2">
        <v>-0.17457916787094507</v>
      </c>
      <c r="N102" s="1">
        <v>-1.4069974998021142</v>
      </c>
      <c r="O102" s="1">
        <v>1.4170104253927036</v>
      </c>
      <c r="P102" s="1">
        <v>1.4909536429866601</v>
      </c>
      <c r="Q102">
        <v>-1.0220042299601182</v>
      </c>
      <c r="R102">
        <v>0.46910448174286923</v>
      </c>
      <c r="S102">
        <v>0.85095863511178815</v>
      </c>
      <c r="T102">
        <v>0.89593730339508404</v>
      </c>
      <c r="U102">
        <v>5.3958621869660515E-2</v>
      </c>
      <c r="V102">
        <v>-1.1140831296237026</v>
      </c>
      <c r="W102">
        <v>-0.91140761997265074</v>
      </c>
      <c r="X102">
        <v>-0.13703524773635084</v>
      </c>
      <c r="Y102">
        <v>0.47540940010189486</v>
      </c>
    </row>
    <row r="103" spans="1:25" x14ac:dyDescent="0.25">
      <c r="A103">
        <v>7</v>
      </c>
      <c r="B103">
        <v>1.9171459463366365</v>
      </c>
      <c r="C103">
        <v>-0.53137036660071635</v>
      </c>
      <c r="D103">
        <v>-0.11970841375148372</v>
      </c>
      <c r="E103">
        <v>-0.9901957546970287</v>
      </c>
      <c r="F103">
        <v>1.4979141793707031</v>
      </c>
      <c r="G103">
        <v>-1.348418550586977</v>
      </c>
      <c r="H103">
        <v>3.7314057217903054E-2</v>
      </c>
      <c r="I103">
        <v>-0.86851038961919003</v>
      </c>
      <c r="J103">
        <v>-0.38167858060115395</v>
      </c>
      <c r="K103">
        <v>-0.4136643079058247</v>
      </c>
      <c r="L103">
        <v>-1.2183643437692993</v>
      </c>
      <c r="M103" s="2">
        <v>0.20521856645214354</v>
      </c>
      <c r="N103" s="1">
        <v>0.29532160991525136</v>
      </c>
      <c r="O103" s="1">
        <v>-1.3798578188926196</v>
      </c>
      <c r="P103" s="1">
        <v>-0.45618041191508146</v>
      </c>
      <c r="Q103">
        <v>1.4942372148086396</v>
      </c>
      <c r="R103">
        <v>0.45528710502614328</v>
      </c>
      <c r="S103">
        <v>-1.2195593860840048</v>
      </c>
      <c r="T103">
        <v>0.33120014749872162</v>
      </c>
      <c r="U103">
        <v>-0.32118940023103415</v>
      </c>
      <c r="V103">
        <v>0.70417119147924168</v>
      </c>
      <c r="W103">
        <v>0.57869070584022853</v>
      </c>
      <c r="X103">
        <v>2.0313978951377973</v>
      </c>
      <c r="Y103">
        <v>-0.29920089442899267</v>
      </c>
    </row>
    <row r="104" spans="1:25" x14ac:dyDescent="0.25">
      <c r="A104">
        <v>8</v>
      </c>
      <c r="B104">
        <v>0.6705467474324982</v>
      </c>
      <c r="C104">
        <v>-0.35668692839573052</v>
      </c>
      <c r="D104">
        <v>1.3302561756156455</v>
      </c>
      <c r="E104">
        <v>1.3935284270539963</v>
      </c>
      <c r="F104">
        <v>1.036683826243922</v>
      </c>
      <c r="G104">
        <v>-1.8130320766495911</v>
      </c>
      <c r="H104">
        <v>-0.45987169508260956</v>
      </c>
      <c r="I104">
        <v>-1.4987952861440095</v>
      </c>
      <c r="J104">
        <v>-0.42232069749859635</v>
      </c>
      <c r="K104">
        <v>1.9406724692686977E-2</v>
      </c>
      <c r="L104">
        <v>-0.25322910732060244</v>
      </c>
      <c r="M104" s="2">
        <v>7.5165863433209919E-3</v>
      </c>
      <c r="N104" s="1">
        <v>-1.508628122716855</v>
      </c>
      <c r="O104" s="1">
        <v>1.2066674457931248</v>
      </c>
      <c r="P104" s="1">
        <v>1.5464596145554033</v>
      </c>
      <c r="Q104">
        <v>-0.97104588713617856</v>
      </c>
      <c r="R104">
        <v>0.47699554588754184</v>
      </c>
      <c r="S104">
        <v>0.65444550269724555</v>
      </c>
      <c r="T104">
        <v>1.0906896887033581</v>
      </c>
      <c r="U104">
        <v>-0.1836985158187526</v>
      </c>
      <c r="V104">
        <v>-1.1571755862510997</v>
      </c>
      <c r="W104">
        <v>-1.1405149506741015</v>
      </c>
      <c r="X104">
        <v>0.10057082631841364</v>
      </c>
      <c r="Y104">
        <v>0.23123174235094485</v>
      </c>
    </row>
    <row r="105" spans="1:25" x14ac:dyDescent="0.25">
      <c r="A105">
        <v>9</v>
      </c>
      <c r="B105">
        <v>8.744375629212776E-3</v>
      </c>
      <c r="C105">
        <v>-5.5118905926231192E-2</v>
      </c>
      <c r="D105">
        <v>0.62486933575384751</v>
      </c>
      <c r="E105">
        <v>-0.1434137705964218</v>
      </c>
      <c r="F105">
        <v>-0.51675500296998034</v>
      </c>
      <c r="G105">
        <v>-4.0470633269033343</v>
      </c>
      <c r="H105">
        <v>1.486456618457359E-2</v>
      </c>
      <c r="I105">
        <v>-0.81320557495823764</v>
      </c>
      <c r="J105">
        <v>-0.43561251650337801</v>
      </c>
      <c r="K105">
        <v>0.34824817073600495</v>
      </c>
      <c r="L105">
        <v>0.29822167873432925</v>
      </c>
      <c r="M105">
        <v>0.20089465102459125</v>
      </c>
      <c r="N105">
        <v>-0.33566031709477623</v>
      </c>
      <c r="O105">
        <v>1.056590962449752</v>
      </c>
      <c r="P105">
        <v>1.1043160422896949</v>
      </c>
      <c r="Q105">
        <v>-0.20592607521995038</v>
      </c>
      <c r="R105">
        <v>0.56253913646409759</v>
      </c>
      <c r="S105">
        <v>0.76427194168991774</v>
      </c>
      <c r="T105">
        <v>0.96848411131235479</v>
      </c>
      <c r="U105">
        <v>0.25148104570713825</v>
      </c>
      <c r="V105">
        <v>-0.20150059389578709</v>
      </c>
      <c r="W105">
        <v>-0.26188947489577774</v>
      </c>
      <c r="X105">
        <v>0.35088821359159034</v>
      </c>
      <c r="Y105">
        <v>0.46173132739677547</v>
      </c>
    </row>
    <row r="106" spans="1:25" x14ac:dyDescent="0.25">
      <c r="A106">
        <v>10</v>
      </c>
      <c r="B106">
        <v>-0.26278780495728771</v>
      </c>
      <c r="C106">
        <v>1.4521344303037491</v>
      </c>
      <c r="D106">
        <v>1.0531523610630356</v>
      </c>
      <c r="E106">
        <v>-2.4673851575884743E-2</v>
      </c>
      <c r="F106">
        <v>-1.4021883876270145</v>
      </c>
      <c r="G106">
        <v>2.4858232516952471E-2</v>
      </c>
      <c r="H106">
        <v>0.26558197418687157</v>
      </c>
      <c r="I106">
        <v>-0.48322372116747192</v>
      </c>
      <c r="J106">
        <v>0.20362751982039165</v>
      </c>
      <c r="K106">
        <v>0.2923323134553511</v>
      </c>
      <c r="L106">
        <v>-0.46967674075024385</v>
      </c>
      <c r="M106">
        <v>-0.57294194888115646</v>
      </c>
      <c r="N106">
        <v>0.88806715270103265</v>
      </c>
      <c r="O106">
        <v>-0.81764147326337244</v>
      </c>
      <c r="P106">
        <v>-1.6797409047384813</v>
      </c>
      <c r="Q106">
        <v>-1.8158836127513074</v>
      </c>
      <c r="R106">
        <v>-1.094135936890519</v>
      </c>
      <c r="S106">
        <v>-0.76644640381165341</v>
      </c>
      <c r="T106">
        <v>-0.14146298552297262</v>
      </c>
      <c r="U106">
        <v>0.14369918871311504</v>
      </c>
      <c r="V106">
        <v>0.67169603454487603</v>
      </c>
      <c r="W106">
        <v>1.3247483365068522</v>
      </c>
      <c r="X106">
        <v>1.6469724393389504</v>
      </c>
      <c r="Y106">
        <v>1.5639337887861195</v>
      </c>
    </row>
    <row r="108" spans="1:25" x14ac:dyDescent="0.25">
      <c r="B108" t="s">
        <v>54</v>
      </c>
      <c r="N108" t="s">
        <v>55</v>
      </c>
      <c r="O108" t="s">
        <v>56</v>
      </c>
      <c r="R108" t="s">
        <v>59</v>
      </c>
    </row>
    <row r="109" spans="1:25" x14ac:dyDescent="0.25">
      <c r="B109">
        <f t="array" ref="B109:K118">(1/(24-1))*MMULT(B97:Y106,N2:W25)</f>
        <v>1.0000000000000002</v>
      </c>
      <c r="C109">
        <v>-0.40208849900840454</v>
      </c>
      <c r="D109">
        <v>-0.40234947150697681</v>
      </c>
      <c r="E109">
        <v>-0.25420808115965626</v>
      </c>
      <c r="F109">
        <v>-0.39922572515965277</v>
      </c>
      <c r="G109">
        <v>0.45966213243978266</v>
      </c>
      <c r="H109">
        <v>-1.3131344106833306E-2</v>
      </c>
      <c r="I109">
        <v>0.49539216338846936</v>
      </c>
      <c r="J109">
        <v>0.11172036480018671</v>
      </c>
      <c r="K109">
        <v>-0.4471231709145384</v>
      </c>
      <c r="N109">
        <f>-(24-1-(1/6)*(2*10+5))*LN(MDETERM(B109:K118))</f>
        <v>269.05376572761497</v>
      </c>
      <c r="O109">
        <f>10*(10-1)/2</f>
        <v>45</v>
      </c>
      <c r="P109">
        <f>_xlfn.CHISQ.INV.RT(R109,O109)</f>
        <v>30.612259145595473</v>
      </c>
      <c r="R109">
        <v>0.95</v>
      </c>
    </row>
    <row r="110" spans="1:25" x14ac:dyDescent="0.25">
      <c r="B110">
        <v>-0.40208849900840454</v>
      </c>
      <c r="C110">
        <v>1.0000000000000007</v>
      </c>
      <c r="D110">
        <v>0.94837427438779986</v>
      </c>
      <c r="E110">
        <v>9.9362915873121391E-2</v>
      </c>
      <c r="F110">
        <v>0.997913049696869</v>
      </c>
      <c r="G110">
        <v>-3.7080286597139453E-2</v>
      </c>
      <c r="H110">
        <v>0.14047359705570392</v>
      </c>
      <c r="I110">
        <v>-9.0726405414593786E-2</v>
      </c>
      <c r="J110">
        <v>0.33549609097920935</v>
      </c>
      <c r="K110">
        <v>0.13198975484267378</v>
      </c>
    </row>
    <row r="111" spans="1:25" x14ac:dyDescent="0.25">
      <c r="B111">
        <v>-0.40234947150697681</v>
      </c>
      <c r="C111">
        <v>0.94837427438779986</v>
      </c>
      <c r="D111">
        <v>0.99999999999999822</v>
      </c>
      <c r="E111">
        <v>0.24298308722814629</v>
      </c>
      <c r="F111">
        <v>0.94643060069703711</v>
      </c>
      <c r="G111">
        <v>-2.3039920110677865E-2</v>
      </c>
      <c r="H111">
        <v>4.6997925313160403E-2</v>
      </c>
      <c r="I111">
        <v>-9.787349473448663E-2</v>
      </c>
      <c r="J111">
        <v>0.31212312910690776</v>
      </c>
      <c r="K111">
        <v>1.7198682768779127E-2</v>
      </c>
    </row>
    <row r="112" spans="1:25" x14ac:dyDescent="0.25">
      <c r="B112">
        <v>-0.25420808115965626</v>
      </c>
      <c r="C112">
        <v>9.9362915873121391E-2</v>
      </c>
      <c r="D112">
        <v>0.24298308722814629</v>
      </c>
      <c r="E112">
        <v>1.0000000000000022</v>
      </c>
      <c r="F112">
        <v>8.5763975258117922E-2</v>
      </c>
      <c r="G112">
        <v>0.19727492302504648</v>
      </c>
      <c r="H112">
        <v>5.9134612242267778E-2</v>
      </c>
      <c r="I112">
        <v>0.12249335505328841</v>
      </c>
      <c r="J112">
        <v>0.22283916376721943</v>
      </c>
      <c r="K112">
        <v>-0.33473678534720508</v>
      </c>
    </row>
    <row r="113" spans="2:11" x14ac:dyDescent="0.25">
      <c r="B113">
        <v>-0.39922572515965277</v>
      </c>
      <c r="C113">
        <v>0.997913049696869</v>
      </c>
      <c r="D113">
        <v>0.94643060069703711</v>
      </c>
      <c r="E113">
        <v>8.5763975258117922E-2</v>
      </c>
      <c r="F113">
        <v>0.99999999999999889</v>
      </c>
      <c r="G113">
        <v>-4.8742352823826732E-2</v>
      </c>
      <c r="H113">
        <v>0.13071754690045012</v>
      </c>
      <c r="I113">
        <v>-0.10023770907647642</v>
      </c>
      <c r="J113">
        <v>0.3211320711715156</v>
      </c>
      <c r="K113">
        <v>0.13147082459376025</v>
      </c>
    </row>
    <row r="114" spans="2:11" x14ac:dyDescent="0.25">
      <c r="B114">
        <v>0.45966213243978266</v>
      </c>
      <c r="C114">
        <v>-3.7080286597139453E-2</v>
      </c>
      <c r="D114">
        <v>-2.3039920110677865E-2</v>
      </c>
      <c r="E114">
        <v>0.19727492302504648</v>
      </c>
      <c r="F114">
        <v>-4.8742352823826732E-2</v>
      </c>
      <c r="G114">
        <v>0.99999999999999956</v>
      </c>
      <c r="H114">
        <v>-6.8977936236466119E-3</v>
      </c>
      <c r="I114">
        <v>0.98205640841977404</v>
      </c>
      <c r="J114">
        <v>0.6490275859522906</v>
      </c>
      <c r="K114">
        <v>-0.27227281621090726</v>
      </c>
    </row>
    <row r="115" spans="2:11" x14ac:dyDescent="0.25">
      <c r="B115">
        <v>-1.3131344106833306E-2</v>
      </c>
      <c r="C115">
        <v>0.14047359705570392</v>
      </c>
      <c r="D115">
        <v>4.6997925313160403E-2</v>
      </c>
      <c r="E115">
        <v>5.9134612242267778E-2</v>
      </c>
      <c r="F115">
        <v>0.13071754690045012</v>
      </c>
      <c r="G115">
        <v>-6.8977936236466119E-3</v>
      </c>
      <c r="H115">
        <v>1.0000000000000002</v>
      </c>
      <c r="I115">
        <v>-3.7445527298461618E-3</v>
      </c>
      <c r="J115">
        <v>0.11651953044842354</v>
      </c>
      <c r="K115">
        <v>4.6911850298547185E-2</v>
      </c>
    </row>
    <row r="116" spans="2:11" x14ac:dyDescent="0.25">
      <c r="B116">
        <v>0.49539216338846936</v>
      </c>
      <c r="C116">
        <v>-9.0726405414593786E-2</v>
      </c>
      <c r="D116">
        <v>-9.787349473448663E-2</v>
      </c>
      <c r="E116">
        <v>0.12249335505328841</v>
      </c>
      <c r="F116">
        <v>-0.10023770907647642</v>
      </c>
      <c r="G116">
        <v>0.98205640841977404</v>
      </c>
      <c r="H116">
        <v>-3.7445527298461618E-3</v>
      </c>
      <c r="I116">
        <v>1.0000000000000002</v>
      </c>
      <c r="J116">
        <v>0.64908637960851256</v>
      </c>
      <c r="K116">
        <v>-0.27459436213431043</v>
      </c>
    </row>
    <row r="117" spans="2:11" x14ac:dyDescent="0.25">
      <c r="B117">
        <v>0.11172036480018671</v>
      </c>
      <c r="C117">
        <v>0.33549609097920935</v>
      </c>
      <c r="D117">
        <v>0.31212312910690776</v>
      </c>
      <c r="E117">
        <v>0.22283916376721943</v>
      </c>
      <c r="F117">
        <v>0.3211320711715156</v>
      </c>
      <c r="G117">
        <v>0.6490275859522906</v>
      </c>
      <c r="H117">
        <v>0.11651953044842354</v>
      </c>
      <c r="I117">
        <v>0.64908637960851256</v>
      </c>
      <c r="J117">
        <v>0.99999999999999212</v>
      </c>
      <c r="K117">
        <v>-7.6926901403579676E-2</v>
      </c>
    </row>
    <row r="118" spans="2:11" x14ac:dyDescent="0.25">
      <c r="B118">
        <v>-0.4471231709145384</v>
      </c>
      <c r="C118">
        <v>0.13198975484267378</v>
      </c>
      <c r="D118">
        <v>1.7198682768779127E-2</v>
      </c>
      <c r="E118">
        <v>-0.33473678534720508</v>
      </c>
      <c r="F118">
        <v>0.13147082459376025</v>
      </c>
      <c r="G118">
        <v>-0.27227281621090726</v>
      </c>
      <c r="H118">
        <v>4.6911850298547185E-2</v>
      </c>
      <c r="I118">
        <v>-0.27459436213431043</v>
      </c>
      <c r="J118">
        <v>-7.6926901403579676E-2</v>
      </c>
      <c r="K118">
        <v>1.0000000000000002</v>
      </c>
    </row>
    <row r="119" spans="2:11" x14ac:dyDescent="0.25">
      <c r="B119" t="s">
        <v>58</v>
      </c>
    </row>
    <row r="120" spans="2:11" x14ac:dyDescent="0.25">
      <c r="B120">
        <f t="array" ref="B120:K129">MINVERSE(B109:K118)</f>
        <v>2.7259453037143615</v>
      </c>
      <c r="C120">
        <v>2.0793443404861875</v>
      </c>
      <c r="D120">
        <v>0.19764546003210848</v>
      </c>
      <c r="E120">
        <v>1.3127434445692507</v>
      </c>
      <c r="F120">
        <v>-1.3927541814648889</v>
      </c>
      <c r="G120">
        <v>-2.1835943881949729</v>
      </c>
      <c r="H120">
        <v>-0.22185167137144723</v>
      </c>
      <c r="I120">
        <v>1.1077655208776946</v>
      </c>
      <c r="J120">
        <v>-8.6863102173905707E-2</v>
      </c>
      <c r="K120">
        <v>1.2768901141115612</v>
      </c>
    </row>
    <row r="121" spans="2:11" x14ac:dyDescent="0.25">
      <c r="B121">
        <v>2.0793443404861902</v>
      </c>
      <c r="C121">
        <v>287.07285861187813</v>
      </c>
      <c r="D121">
        <v>-10.213972137479699</v>
      </c>
      <c r="E121">
        <v>-9.0251959817753941E-2</v>
      </c>
      <c r="F121">
        <v>-273.19143821261474</v>
      </c>
      <c r="G121">
        <v>-14.278012555517543</v>
      </c>
      <c r="H121">
        <v>-3.5445041508164845</v>
      </c>
      <c r="I121">
        <v>13.322130686522904</v>
      </c>
      <c r="J121">
        <v>-4.6745060419207771</v>
      </c>
      <c r="K121">
        <v>-1.3214420532987365</v>
      </c>
    </row>
    <row r="122" spans="2:11" x14ac:dyDescent="0.25">
      <c r="B122">
        <v>0.19764546003210523</v>
      </c>
      <c r="C122">
        <v>-10.213972137480134</v>
      </c>
      <c r="D122">
        <v>17.306870742649792</v>
      </c>
      <c r="E122">
        <v>-1.5970513791821914</v>
      </c>
      <c r="F122">
        <v>-5.7039558279252462</v>
      </c>
      <c r="G122">
        <v>-8.6845811989483437</v>
      </c>
      <c r="H122">
        <v>1.413498593909013</v>
      </c>
      <c r="I122">
        <v>9.4845825635451195</v>
      </c>
      <c r="J122">
        <v>-0.37880073083939675</v>
      </c>
      <c r="K122">
        <v>1.4985558126105121</v>
      </c>
    </row>
    <row r="123" spans="2:11" x14ac:dyDescent="0.25">
      <c r="B123">
        <v>1.3127434445692507</v>
      </c>
      <c r="C123">
        <v>-9.0251959817683289E-2</v>
      </c>
      <c r="D123">
        <v>-1.5970513791821939</v>
      </c>
      <c r="E123">
        <v>2.2998539551864532</v>
      </c>
      <c r="F123">
        <v>2.1171948282012938</v>
      </c>
      <c r="G123">
        <v>-3.3397603893069214</v>
      </c>
      <c r="H123">
        <v>-0.31402499212697499</v>
      </c>
      <c r="I123">
        <v>2.9631308269491994</v>
      </c>
      <c r="J123">
        <v>-0.45235373973349563</v>
      </c>
      <c r="K123">
        <v>1.0021002700224235</v>
      </c>
    </row>
    <row r="124" spans="2:11" x14ac:dyDescent="0.25">
      <c r="B124">
        <v>-1.3927541814648816</v>
      </c>
      <c r="C124">
        <v>-273.19143821261412</v>
      </c>
      <c r="D124">
        <v>-5.7039558279256655</v>
      </c>
      <c r="E124">
        <v>2.1171948282013586</v>
      </c>
      <c r="F124">
        <v>275.77312361147989</v>
      </c>
      <c r="G124">
        <v>19.229163615575704</v>
      </c>
      <c r="H124">
        <v>2.0393483871962452</v>
      </c>
      <c r="I124">
        <v>-18.629111049897826</v>
      </c>
      <c r="J124">
        <v>3.9574840660671646</v>
      </c>
      <c r="K124">
        <v>0.31531888986577894</v>
      </c>
    </row>
    <row r="125" spans="2:11" x14ac:dyDescent="0.25">
      <c r="B125">
        <v>-2.1835943881949746</v>
      </c>
      <c r="C125">
        <v>-14.278012555518048</v>
      </c>
      <c r="D125">
        <v>-8.6845811989484645</v>
      </c>
      <c r="E125">
        <v>-3.3397603893068983</v>
      </c>
      <c r="F125">
        <v>19.229163615576333</v>
      </c>
      <c r="G125">
        <v>44.693804459230336</v>
      </c>
      <c r="H125">
        <v>8.3882996810264732E-2</v>
      </c>
      <c r="I125">
        <v>-44.677359301020871</v>
      </c>
      <c r="J125">
        <v>2.1015144054329244</v>
      </c>
      <c r="K125">
        <v>-2.5299506532507343</v>
      </c>
    </row>
    <row r="126" spans="2:11" x14ac:dyDescent="0.25">
      <c r="B126">
        <v>-0.22185167137144732</v>
      </c>
      <c r="C126">
        <v>-3.5445041508165085</v>
      </c>
      <c r="D126">
        <v>1.4134985939090079</v>
      </c>
      <c r="E126">
        <v>-0.31402499212697438</v>
      </c>
      <c r="F126">
        <v>2.039348387196275</v>
      </c>
      <c r="G126">
        <v>8.38829968102697E-2</v>
      </c>
      <c r="H126">
        <v>1.1956265725505248</v>
      </c>
      <c r="I126">
        <v>0.15408175388836226</v>
      </c>
      <c r="J126">
        <v>-0.10809036602536909</v>
      </c>
      <c r="K126">
        <v>-2.8152704278963887E-2</v>
      </c>
    </row>
    <row r="127" spans="2:11" x14ac:dyDescent="0.25">
      <c r="B127">
        <v>1.1077655208776931</v>
      </c>
      <c r="C127">
        <v>13.322130686522831</v>
      </c>
      <c r="D127">
        <v>9.4845825635451728</v>
      </c>
      <c r="E127">
        <v>2.9631308269491932</v>
      </c>
      <c r="F127">
        <v>-18.629111049897812</v>
      </c>
      <c r="G127">
        <v>-44.677359301020871</v>
      </c>
      <c r="H127">
        <v>0.15408175388836723</v>
      </c>
      <c r="I127">
        <v>47.436541840075115</v>
      </c>
      <c r="J127">
        <v>-3.8451159619324025</v>
      </c>
      <c r="K127">
        <v>2.5732094150950666</v>
      </c>
    </row>
    <row r="128" spans="2:11" x14ac:dyDescent="0.25">
      <c r="B128">
        <v>-8.6863102173905693E-2</v>
      </c>
      <c r="C128">
        <v>-4.6745060419208393</v>
      </c>
      <c r="D128">
        <v>-0.37880073083941279</v>
      </c>
      <c r="E128">
        <v>-0.45235373973349241</v>
      </c>
      <c r="F128">
        <v>3.9574840660672428</v>
      </c>
      <c r="G128">
        <v>2.101514405432924</v>
      </c>
      <c r="H128">
        <v>-0.10809036602536952</v>
      </c>
      <c r="I128">
        <v>-3.845115961932402</v>
      </c>
      <c r="J128">
        <v>2.6427346661807047</v>
      </c>
      <c r="K128">
        <v>-0.36234366700762405</v>
      </c>
    </row>
    <row r="129" spans="2:14" x14ac:dyDescent="0.25">
      <c r="B129">
        <v>1.2768901141115598</v>
      </c>
      <c r="C129">
        <v>-1.3214420532987945</v>
      </c>
      <c r="D129">
        <v>1.4985558126105096</v>
      </c>
      <c r="E129">
        <v>1.002100270022424</v>
      </c>
      <c r="F129">
        <v>0.31531888986583861</v>
      </c>
      <c r="G129">
        <v>-2.5299506532507281</v>
      </c>
      <c r="H129">
        <v>-2.8152704278963533E-2</v>
      </c>
      <c r="I129">
        <v>2.5732094150950608</v>
      </c>
      <c r="J129">
        <v>-0.36234366700762327</v>
      </c>
      <c r="K129">
        <v>2.0047541005178751</v>
      </c>
    </row>
    <row r="130" spans="2:14" x14ac:dyDescent="0.25">
      <c r="B130" t="s">
        <v>57</v>
      </c>
    </row>
    <row r="131" spans="2:14" x14ac:dyDescent="0.25">
      <c r="B131">
        <f>((24-10)/(10-1))*ABS(B120-1)</f>
        <v>2.6848038057778956</v>
      </c>
      <c r="C131">
        <f>((24-10)/(10-1))*ABS(C121-1)</f>
        <v>445.00222450736601</v>
      </c>
      <c r="D131">
        <f>((24-10)/(10-1))*ABS(D122-1)</f>
        <v>25.366243377455234</v>
      </c>
      <c r="E131">
        <f>((24-10)/(10-1))*ABS(E123-1)</f>
        <v>2.0219950414011496</v>
      </c>
      <c r="F131">
        <f>((24-10)/(10-1))*ABS(F124-1)</f>
        <v>427.42485895119097</v>
      </c>
      <c r="G131">
        <f>((24-10)/(10-1))*ABS(G125-1)</f>
        <v>67.96814026991386</v>
      </c>
      <c r="H131">
        <f>((24-10)/(10-1))*ABS(H126-1)</f>
        <v>0.3043080017452609</v>
      </c>
      <c r="I131">
        <f>((24-10)/(10-1))*ABS(I127-1)</f>
        <v>72.234620640116844</v>
      </c>
      <c r="J131">
        <f>((24-10)/(10-1))*ABS(J128-1)</f>
        <v>2.5553650362810965</v>
      </c>
      <c r="K131">
        <f>((24-10)/(10-1))*ABS(K129-1)</f>
        <v>1.5629508230278057</v>
      </c>
      <c r="N131">
        <f>FINV(0.05,24-10,10-1)</f>
        <v>3.0254727242822126</v>
      </c>
    </row>
    <row r="134" spans="2:14" x14ac:dyDescent="0.25">
      <c r="B134" t="str">
        <f>IF(B131&gt;$N$131,"мультиколінеарна","нет")</f>
        <v>нет</v>
      </c>
      <c r="C134" t="str">
        <f t="shared" ref="C134:K134" si="42">IF(C131&gt;$N$131,"мультиколінеарна","нет")</f>
        <v>мультиколінеарна</v>
      </c>
      <c r="D134" t="str">
        <f t="shared" si="42"/>
        <v>мультиколінеарна</v>
      </c>
      <c r="E134" t="str">
        <f t="shared" si="42"/>
        <v>нет</v>
      </c>
      <c r="F134" t="str">
        <f t="shared" si="42"/>
        <v>мультиколінеарна</v>
      </c>
      <c r="G134" t="str">
        <f t="shared" si="42"/>
        <v>мультиколінеарна</v>
      </c>
      <c r="H134" t="str">
        <f t="shared" si="42"/>
        <v>нет</v>
      </c>
      <c r="I134" t="str">
        <f t="shared" si="42"/>
        <v>мультиколінеарна</v>
      </c>
      <c r="J134" t="str">
        <f t="shared" si="42"/>
        <v>нет</v>
      </c>
      <c r="K134" t="str">
        <f t="shared" si="42"/>
        <v>нет</v>
      </c>
    </row>
    <row r="136" spans="2:14" x14ac:dyDescent="0.25">
      <c r="B136" t="s">
        <v>60</v>
      </c>
    </row>
    <row r="137" spans="2:14" x14ac:dyDescent="0.25">
      <c r="B137">
        <f>B120/(($B$120*$B$120)^(1/2))</f>
        <v>1</v>
      </c>
      <c r="C137">
        <f>-C120/(($C$121*$B$120)^(1/2))</f>
        <v>-7.4331308664947388E-2</v>
      </c>
      <c r="D137">
        <f>D120/(($D$122*$B$120)^(1/2))</f>
        <v>2.8775242954906272E-2</v>
      </c>
      <c r="E137">
        <f>E120/(($E$123*$B$120)^(1/2))</f>
        <v>0.52428950019801512</v>
      </c>
      <c r="F137">
        <f>F120/(($F$124*$B$120)^(1/2))</f>
        <v>-5.0797218599854865E-2</v>
      </c>
      <c r="G137">
        <f>G120/(($G$125*$B$120)^(1/2))</f>
        <v>-0.19782890106287493</v>
      </c>
      <c r="H137">
        <f>H120/(($H$126*$B$120)^(1/2))</f>
        <v>-0.12288711738532219</v>
      </c>
      <c r="I137">
        <f>I120/(($I$127*$B$120)^(1/2))</f>
        <v>9.7416554342890732E-2</v>
      </c>
      <c r="J137">
        <f>J120/(($J$128*$B$120)^(1/2))</f>
        <v>-3.2363090365915226E-2</v>
      </c>
      <c r="K137">
        <f>K120/(($K$129*$B$120)^(1/2))</f>
        <v>0.54621597877174832</v>
      </c>
    </row>
    <row r="138" spans="2:14" x14ac:dyDescent="0.25">
      <c r="B138">
        <f>B121/(($C$121*$B$120)^(1/2))</f>
        <v>7.4331308664947471E-2</v>
      </c>
      <c r="C138">
        <f>C121/(($C$121*$C$121)^(1/2))</f>
        <v>1</v>
      </c>
      <c r="D138">
        <f>D121/(($D$122*$C$121)^(1/2))</f>
        <v>-0.14490698712246552</v>
      </c>
      <c r="E138">
        <f>E121/(($E$123*$C$121)^(1/2))</f>
        <v>-3.5124523814023547E-3</v>
      </c>
      <c r="F138">
        <f>F121/(($F$124*$C$121)^(1/2))</f>
        <v>-0.97094593618435909</v>
      </c>
      <c r="G138">
        <f>G121/(($G$125*$C$121)^(1/2))</f>
        <v>-0.12605150353120953</v>
      </c>
      <c r="H138">
        <f>H121/(($H$126*$C$121)^(1/2))</f>
        <v>-0.19132055983325372</v>
      </c>
      <c r="I138">
        <f>I121/(($I$127*$C$121)^(1/2))</f>
        <v>0.11416188001832808</v>
      </c>
      <c r="J138">
        <f>J121/(($J$128*$C$121)^(1/2))</f>
        <v>-0.16971212745887509</v>
      </c>
      <c r="K138">
        <f>K121/(($K$129*$C$121)^(1/2))</f>
        <v>-5.5083496690318312E-2</v>
      </c>
    </row>
    <row r="139" spans="2:14" x14ac:dyDescent="0.25">
      <c r="B139">
        <f>B122/(($D$122*$B$120)^(1/2))</f>
        <v>2.87752429549058E-2</v>
      </c>
      <c r="C139">
        <f>C122/(($D$122*$C$121)^(1/2))</f>
        <v>-0.14490698712247171</v>
      </c>
      <c r="D139">
        <f>D122/(($D$122*$D$122)^(1/2))</f>
        <v>1</v>
      </c>
      <c r="E139">
        <f>E122/(($E$123*$D$122)^(1/2))</f>
        <v>-0.25313924699853552</v>
      </c>
      <c r="F139">
        <f>F122/(($F$124*$D$122)^(1/2))</f>
        <v>-8.256403502734519E-2</v>
      </c>
      <c r="G139">
        <f>G122/(($G$125*$D$122)^(1/2))</f>
        <v>-0.31225970330462011</v>
      </c>
      <c r="H139">
        <f>H122/(($H$126*$D$122)^(1/2))</f>
        <v>0.31073367860940454</v>
      </c>
      <c r="I139">
        <f>I122/(($I$127*$D$122)^(1/2))</f>
        <v>0.33101862915585917</v>
      </c>
      <c r="J139">
        <f>J122/(($J$128*$D$122)^(1/2))</f>
        <v>-5.6011183897072318E-2</v>
      </c>
      <c r="K139">
        <f>K122/(($K$129*$D$122)^(1/2))</f>
        <v>0.25440936399801956</v>
      </c>
    </row>
    <row r="140" spans="2:14" x14ac:dyDescent="0.25">
      <c r="B140">
        <f>B123/(($E$123*$B$120)^(1/2))</f>
        <v>0.52428950019801512</v>
      </c>
      <c r="C140">
        <f>C123/(($E$123*$C$121)^(1/2))</f>
        <v>-3.5124523813996051E-3</v>
      </c>
      <c r="D140">
        <f>D123/(($E$123*$D$122)^(1/2))</f>
        <v>-0.25313924699853591</v>
      </c>
      <c r="E140">
        <f>E123/(($E$123*$E$123)^(1/2))</f>
        <v>1</v>
      </c>
      <c r="F140">
        <f>F123/(($F$124*$E$123)^(1/2))</f>
        <v>8.4068776336803583E-2</v>
      </c>
      <c r="G140">
        <f>G123/(($G$125*$E$123)^(1/2))</f>
        <v>-0.32941359451395541</v>
      </c>
      <c r="H140">
        <f>H123/(($H$126*$E$123)^(1/2))</f>
        <v>-0.18937223503508271</v>
      </c>
      <c r="I140">
        <f>I123/(($I$127*$E$123)^(1/2))</f>
        <v>0.28369010427596497</v>
      </c>
      <c r="J140">
        <f>J123/(($J$128*$E$123)^(1/2))</f>
        <v>-0.18348529948388942</v>
      </c>
      <c r="K140">
        <f>K123/(($K$129*$E$123)^(1/2))</f>
        <v>0.46669214873741671</v>
      </c>
    </row>
    <row r="141" spans="2:14" x14ac:dyDescent="0.25">
      <c r="B141">
        <f>B124/(($F$124*$B$120)^(1/2))</f>
        <v>-5.0797218599854602E-2</v>
      </c>
      <c r="C141">
        <f>C124/(($F$124*$C$121)^(1/2))</f>
        <v>-0.97094593618435687</v>
      </c>
      <c r="D141">
        <f>D124/(($F$124*$D$122)^(1/2))</f>
        <v>-8.2564035027351254E-2</v>
      </c>
      <c r="E141">
        <f>E124/(($F$124*$E$123)^(1/2))</f>
        <v>8.406877633680615E-2</v>
      </c>
      <c r="F141">
        <f>F124/(($F$124*$F$124)^(1/2))</f>
        <v>1</v>
      </c>
      <c r="G141">
        <f>G124/(($G$125*$F$124)^(1/2))</f>
        <v>0.17320513497719595</v>
      </c>
      <c r="H141">
        <f>H124/(($H$126*$F$124)^(1/2))</f>
        <v>0.11230980555522832</v>
      </c>
      <c r="I141">
        <f>I124/(($I$127*$F$124)^(1/2))</f>
        <v>-0.16287695887284456</v>
      </c>
      <c r="J141">
        <f>J124/(($J$128*$F$124)^(1/2))</f>
        <v>0.14659407754261625</v>
      </c>
      <c r="K141">
        <f>K124/(($K$129*$F$124)^(1/2))</f>
        <v>1.341045349756232E-2</v>
      </c>
    </row>
    <row r="142" spans="2:14" x14ac:dyDescent="0.25">
      <c r="B142">
        <f>B125/(($G$125*$B$120)^(1/2))</f>
        <v>-0.1978289010628751</v>
      </c>
      <c r="C142">
        <f>C125/(($G$125*$C$121)^(1/2))</f>
        <v>-0.12605150353121397</v>
      </c>
      <c r="D142">
        <f>D125/(($G$125*$D$122)^(1/2))</f>
        <v>-0.31225970330462444</v>
      </c>
      <c r="E142">
        <f>E125/(($G$125*$E$123)^(1/2))</f>
        <v>-0.32941359451395313</v>
      </c>
      <c r="F142">
        <f>F125/(($G$125*$F$124)^(1/2))</f>
        <v>0.17320513497720161</v>
      </c>
      <c r="G142">
        <f>G125/(($G$125*$G$125)^(1/2))</f>
        <v>1</v>
      </c>
      <c r="H142">
        <f>H125/(($H$126*$G$125)^(1/2))</f>
        <v>1.1474994766393255E-2</v>
      </c>
      <c r="I142">
        <f>I125/(($I$127*$G$125)^(1/2))</f>
        <v>-0.97030288564938239</v>
      </c>
      <c r="J142">
        <f>J125/(($J$128*$G$125)^(1/2))</f>
        <v>0.19336680803345768</v>
      </c>
      <c r="K142">
        <f>K125/(($K$129*$G$125)^(1/2))</f>
        <v>-0.26727468896693052</v>
      </c>
    </row>
    <row r="143" spans="2:14" x14ac:dyDescent="0.25">
      <c r="B143">
        <f>B126/(($H$126*$B$120)^(1/2))</f>
        <v>-0.12288711738532224</v>
      </c>
      <c r="C143">
        <f>C126/(($H$126*$C$121)^(1/2))</f>
        <v>-0.19132055983325502</v>
      </c>
      <c r="D143">
        <f>D126/(($H$126*$D$122)^(1/2))</f>
        <v>0.31073367860940343</v>
      </c>
      <c r="E143">
        <f>E126/(($H$126*$E$123)^(1/2))</f>
        <v>-0.18937223503508235</v>
      </c>
      <c r="F143">
        <f>F126/(($H$126*$F$124)^(1/2))</f>
        <v>0.11230980555522997</v>
      </c>
      <c r="G143">
        <f>G126/(($H$126*$G$125)^(1/2))</f>
        <v>1.1474994766393935E-2</v>
      </c>
      <c r="H143">
        <f>H126/(($H$126*$H$126)^(1/2))</f>
        <v>1</v>
      </c>
      <c r="I143">
        <f>I126/(($I$127*$H$126)^(1/2))</f>
        <v>2.0459589861057476E-2</v>
      </c>
      <c r="J143">
        <f>J126/(($J$128*$H$126)^(1/2))</f>
        <v>-6.0808239128740033E-2</v>
      </c>
      <c r="K143">
        <f>K126/(($K$129*$H$126)^(1/2))</f>
        <v>-1.818409886458314E-2</v>
      </c>
    </row>
    <row r="144" spans="2:14" x14ac:dyDescent="0.25">
      <c r="B144">
        <f>B127/(($I$127*$B$120)^(1/2))</f>
        <v>9.7416554342890593E-2</v>
      </c>
      <c r="C144">
        <f>C127/(($I$127*$C$121)^(1/2))</f>
        <v>0.11416188001832746</v>
      </c>
      <c r="D144">
        <f>D127/(($I$127*$D$122)^(1/2))</f>
        <v>0.331018629155861</v>
      </c>
      <c r="E144">
        <f>E127/(($I$127*$E$123)^(1/2))</f>
        <v>0.28369010427596436</v>
      </c>
      <c r="F144">
        <f>F127/(($I$127*$F$124)^(1/2))</f>
        <v>-0.16287695887284442</v>
      </c>
      <c r="G144">
        <f>G127/(($I$127*$G$125)^(1/2))</f>
        <v>-0.97030288564938239</v>
      </c>
      <c r="H144">
        <f>H127/(($I$127*$H$126)^(1/2))</f>
        <v>2.0459589861058135E-2</v>
      </c>
      <c r="I144">
        <f>I127/(($I$127*$I$127)^(1/2))</f>
        <v>1</v>
      </c>
      <c r="J144">
        <f>J127/(($J$128*$I$127)^(1/2))</f>
        <v>-0.34342044807459932</v>
      </c>
      <c r="K144">
        <f>K127/(($K$129*$I$127)^(1/2))</f>
        <v>0.26386881455786876</v>
      </c>
    </row>
    <row r="145" spans="2:14" x14ac:dyDescent="0.25">
      <c r="B145">
        <f>B128/(($J$128*$B$120)^(1/2))</f>
        <v>-3.2363090365915226E-2</v>
      </c>
      <c r="C145">
        <f>C128/(($J$128*$C$121)^(1/2))</f>
        <v>-0.16971212745887734</v>
      </c>
      <c r="D145">
        <f>D128/(($J$128*$D$122)^(1/2))</f>
        <v>-5.6011183897074684E-2</v>
      </c>
      <c r="E145">
        <f>E128/(($J$128*$E$123)^(1/2))</f>
        <v>-0.18348529948388811</v>
      </c>
      <c r="F145">
        <f>F128/(($J$128*$F$124)^(1/2))</f>
        <v>0.14659407754261916</v>
      </c>
      <c r="G145">
        <f>G128/(($J$128*$G$125)^(1/2))</f>
        <v>0.19336680803345765</v>
      </c>
      <c r="H145">
        <f>H128/(($J$128*$H$126)^(1/2))</f>
        <v>-6.0808239128740268E-2</v>
      </c>
      <c r="I145">
        <f>I128/(($J$128*$I$127)^(1/2))</f>
        <v>-0.34342044807459926</v>
      </c>
      <c r="J145">
        <f>J128/(($J$128*$J$128)^(1/2))</f>
        <v>1</v>
      </c>
      <c r="K145">
        <f>K128/(($K$129*$J$128)^(1/2))</f>
        <v>-0.15742124368051363</v>
      </c>
    </row>
    <row r="146" spans="2:14" x14ac:dyDescent="0.25">
      <c r="B146">
        <f>B129/(($K$129*$B$120)^(1/2))</f>
        <v>0.54621597877174766</v>
      </c>
      <c r="C146">
        <f>C129/(($K$129*$C$121)^(1/2))</f>
        <v>-5.5083496690320727E-2</v>
      </c>
      <c r="D146">
        <f>D129/(($K$129*$D$122)^(1/2))</f>
        <v>0.25440936399801911</v>
      </c>
      <c r="E146">
        <f>E129/(($K$129*$E$123)^(1/2))</f>
        <v>0.46669214873741688</v>
      </c>
      <c r="F146">
        <f>F129/(($K$129*$F$124)^(1/2))</f>
        <v>1.3410453497564858E-2</v>
      </c>
      <c r="G146">
        <f>G129/(($K$129*$G$125)^(1/2))</f>
        <v>-0.26727468896692985</v>
      </c>
      <c r="H146">
        <f>H129/(($K$129*$H$126)^(1/2))</f>
        <v>-1.8184098864582911E-2</v>
      </c>
      <c r="I146">
        <f>I129/(($K$129*$I$127)^(1/2))</f>
        <v>0.26386881455786815</v>
      </c>
      <c r="J146">
        <f>J129/(($K$129*$J$128)^(1/2))</f>
        <v>-0.1574212436805133</v>
      </c>
      <c r="K146">
        <f>K129/(($K$129*$K$129)^(1/2))</f>
        <v>1</v>
      </c>
    </row>
    <row r="147" spans="2:14" x14ac:dyDescent="0.25">
      <c r="B147" t="s">
        <v>56</v>
      </c>
    </row>
    <row r="148" spans="2:14" x14ac:dyDescent="0.25">
      <c r="B148" t="e">
        <f t="shared" ref="B148" si="43">(B137*SQRT(24-10))/((1-B137^2)^(1/2))</f>
        <v>#DIV/0!</v>
      </c>
      <c r="C148">
        <f>(C137*SQRT(24-10))/((1-C137^2)^(1/2))</f>
        <v>-0.27889382150152431</v>
      </c>
      <c r="D148">
        <f t="shared" ref="D148:K148" si="44">(D137*SQRT(24-10))/((1-D137^2)^(1/2))</f>
        <v>0.10771170302499766</v>
      </c>
      <c r="E148">
        <f t="shared" si="44"/>
        <v>2.3037220571088008</v>
      </c>
      <c r="F148">
        <f t="shared" si="44"/>
        <v>-0.19031148262185552</v>
      </c>
      <c r="G148">
        <f t="shared" si="44"/>
        <v>-0.75513196959801243</v>
      </c>
      <c r="H148">
        <f t="shared" si="44"/>
        <v>-0.46331310035574869</v>
      </c>
      <c r="I148">
        <f t="shared" si="44"/>
        <v>0.36624132513660879</v>
      </c>
      <c r="J148">
        <f t="shared" si="44"/>
        <v>-0.12115505981265626</v>
      </c>
      <c r="K148">
        <f t="shared" si="44"/>
        <v>2.4398815352159753</v>
      </c>
    </row>
    <row r="149" spans="2:14" x14ac:dyDescent="0.25">
      <c r="B149">
        <f t="shared" ref="B149" si="45">(B138*SQRT(24-10))/((1-B138^2)^(1/2))</f>
        <v>0.27889382150152464</v>
      </c>
      <c r="C149" t="e">
        <f t="shared" ref="B149:K157" si="46">(C138*SQRT(24-10))/((1-C138^2)^(1/2))</f>
        <v>#DIV/0!</v>
      </c>
      <c r="D149">
        <f t="shared" si="46"/>
        <v>-0.54797603151923047</v>
      </c>
      <c r="E149">
        <f t="shared" si="46"/>
        <v>-1.3142474470283839E-2</v>
      </c>
      <c r="F149">
        <f t="shared" si="46"/>
        <v>-15.181625266469341</v>
      </c>
      <c r="G149">
        <f t="shared" si="46"/>
        <v>-0.47543374215498319</v>
      </c>
      <c r="H149">
        <f t="shared" si="46"/>
        <v>-0.72932842724552649</v>
      </c>
      <c r="I149">
        <f t="shared" si="46"/>
        <v>0.42996568814389302</v>
      </c>
      <c r="J149">
        <f t="shared" si="46"/>
        <v>-0.64435180870651998</v>
      </c>
      <c r="K149">
        <f t="shared" si="46"/>
        <v>-0.20641696449494421</v>
      </c>
    </row>
    <row r="150" spans="2:14" x14ac:dyDescent="0.25">
      <c r="B150">
        <f t="shared" ref="B150" si="47">(B139*SQRT(24-10))/((1-B139^2)^(1/2))</f>
        <v>0.1077117030249959</v>
      </c>
      <c r="C150">
        <f t="shared" si="46"/>
        <v>-0.54797603151925434</v>
      </c>
      <c r="D150" t="e">
        <f t="shared" si="46"/>
        <v>#DIV/0!</v>
      </c>
      <c r="E150">
        <f t="shared" si="46"/>
        <v>-0.97904807247128789</v>
      </c>
      <c r="F150">
        <f t="shared" si="46"/>
        <v>-0.30998469320101862</v>
      </c>
      <c r="G150">
        <f t="shared" si="46"/>
        <v>-1.2298660930795786</v>
      </c>
      <c r="H150">
        <f t="shared" si="46"/>
        <v>1.2232115851294081</v>
      </c>
      <c r="I150">
        <f t="shared" si="46"/>
        <v>1.3125545886556222</v>
      </c>
      <c r="J150">
        <f t="shared" si="46"/>
        <v>-0.20990417984999057</v>
      </c>
      <c r="K150">
        <f t="shared" si="46"/>
        <v>0.98429945344321068</v>
      </c>
    </row>
    <row r="151" spans="2:14" x14ac:dyDescent="0.25">
      <c r="B151">
        <f t="shared" ref="B151" si="48">(B140*SQRT(24-10))/((1-B140^2)^(1/2))</f>
        <v>2.3037220571088008</v>
      </c>
      <c r="C151">
        <f t="shared" si="46"/>
        <v>-1.314247447027355E-2</v>
      </c>
      <c r="D151">
        <f t="shared" si="46"/>
        <v>-0.97904807247128955</v>
      </c>
      <c r="E151" t="e">
        <f t="shared" si="46"/>
        <v>#DIV/0!</v>
      </c>
      <c r="F151">
        <f t="shared" si="46"/>
        <v>0.31567405852016084</v>
      </c>
      <c r="G151">
        <f t="shared" si="46"/>
        <v>-1.305413517983373</v>
      </c>
      <c r="H151">
        <f t="shared" si="46"/>
        <v>-0.72162353253557476</v>
      </c>
      <c r="I151">
        <f t="shared" si="46"/>
        <v>1.1069490519377769</v>
      </c>
      <c r="J151">
        <f t="shared" si="46"/>
        <v>-0.69839617951142841</v>
      </c>
      <c r="K151">
        <f t="shared" si="46"/>
        <v>1.9744040822330482</v>
      </c>
    </row>
    <row r="152" spans="2:14" x14ac:dyDescent="0.25">
      <c r="B152">
        <f t="shared" ref="B152" si="49">(B141*SQRT(24-10))/((1-B141^2)^(1/2))</f>
        <v>-0.19031148262185454</v>
      </c>
      <c r="C152">
        <f t="shared" si="46"/>
        <v>-15.18162526646875</v>
      </c>
      <c r="D152">
        <f t="shared" si="46"/>
        <v>-0.30998469320104155</v>
      </c>
      <c r="E152">
        <f t="shared" si="46"/>
        <v>0.31567405852017055</v>
      </c>
      <c r="F152" t="e">
        <f t="shared" si="46"/>
        <v>#DIV/0!</v>
      </c>
      <c r="G152">
        <f t="shared" si="46"/>
        <v>0.65801973389327084</v>
      </c>
      <c r="H152">
        <f t="shared" si="46"/>
        <v>0.42290040298367931</v>
      </c>
      <c r="I152">
        <f t="shared" si="46"/>
        <v>-0.61767800835477216</v>
      </c>
      <c r="J152">
        <f t="shared" si="46"/>
        <v>0.55449517253535774</v>
      </c>
      <c r="K152">
        <f t="shared" si="46"/>
        <v>5.0181834949234422E-2</v>
      </c>
    </row>
    <row r="153" spans="2:14" x14ac:dyDescent="0.25">
      <c r="B153">
        <f t="shared" ref="B153" si="50">(B142*SQRT(24-10))/((1-B142^2)^(1/2))</f>
        <v>-0.7551319695980131</v>
      </c>
      <c r="C153">
        <f t="shared" si="46"/>
        <v>-0.47543374215500017</v>
      </c>
      <c r="D153">
        <f t="shared" si="46"/>
        <v>-1.2298660930795977</v>
      </c>
      <c r="E153">
        <f t="shared" si="46"/>
        <v>-1.3054135179833628</v>
      </c>
      <c r="F153">
        <f t="shared" si="46"/>
        <v>0.65801973389329305</v>
      </c>
      <c r="G153" t="e">
        <f t="shared" si="46"/>
        <v>#DIV/0!</v>
      </c>
      <c r="H153">
        <f t="shared" si="46"/>
        <v>4.293832598681091E-2</v>
      </c>
      <c r="I153">
        <f t="shared" si="46"/>
        <v>-15.008860410364802</v>
      </c>
      <c r="J153">
        <f t="shared" si="46"/>
        <v>0.73743020892223521</v>
      </c>
      <c r="K153">
        <f t="shared" si="46"/>
        <v>-1.0378052736681287</v>
      </c>
    </row>
    <row r="154" spans="2:14" x14ac:dyDescent="0.25">
      <c r="B154">
        <f t="shared" ref="B154" si="51">(B143*SQRT(24-10))/((1-B143^2)^(1/2))</f>
        <v>-0.46331310035574885</v>
      </c>
      <c r="C154">
        <f t="shared" si="46"/>
        <v>-0.7293284272455316</v>
      </c>
      <c r="D154">
        <f t="shared" si="46"/>
        <v>1.2232115851294034</v>
      </c>
      <c r="E154">
        <f t="shared" si="46"/>
        <v>-0.72162353253557332</v>
      </c>
      <c r="F154">
        <f t="shared" si="46"/>
        <v>0.42290040298368564</v>
      </c>
      <c r="G154">
        <f t="shared" si="46"/>
        <v>4.293832598681345E-2</v>
      </c>
      <c r="H154" t="e">
        <f t="shared" si="46"/>
        <v>#DIV/0!</v>
      </c>
      <c r="I154">
        <f t="shared" si="46"/>
        <v>7.6568802863427848E-2</v>
      </c>
      <c r="J154">
        <f t="shared" si="46"/>
        <v>-0.22794541767814425</v>
      </c>
      <c r="K154">
        <f t="shared" si="46"/>
        <v>-6.8049919511276258E-2</v>
      </c>
    </row>
    <row r="155" spans="2:14" x14ac:dyDescent="0.25">
      <c r="B155">
        <f t="shared" ref="B155" si="52">(B144*SQRT(24-10))/((1-B144^2)^(1/2))</f>
        <v>0.36624132513660823</v>
      </c>
      <c r="C155">
        <f t="shared" si="46"/>
        <v>0.42996568814389063</v>
      </c>
      <c r="D155">
        <f t="shared" si="46"/>
        <v>1.3125545886556305</v>
      </c>
      <c r="E155">
        <f t="shared" si="46"/>
        <v>1.1069490519377743</v>
      </c>
      <c r="F155">
        <f t="shared" si="46"/>
        <v>-0.6176780083547716</v>
      </c>
      <c r="G155">
        <f t="shared" si="46"/>
        <v>-15.008860410364802</v>
      </c>
      <c r="H155">
        <f t="shared" si="46"/>
        <v>7.6568802863430319E-2</v>
      </c>
      <c r="I155" t="e">
        <f t="shared" si="46"/>
        <v>#DIV/0!</v>
      </c>
      <c r="J155">
        <f t="shared" si="46"/>
        <v>-1.3681714214091476</v>
      </c>
      <c r="K155">
        <f t="shared" si="46"/>
        <v>1.0235839715130364</v>
      </c>
    </row>
    <row r="156" spans="2:14" x14ac:dyDescent="0.25">
      <c r="B156">
        <f t="shared" ref="B156" si="53">(B145*SQRT(24-10))/((1-B145^2)^(1/2))</f>
        <v>-0.12115505981265626</v>
      </c>
      <c r="C156">
        <f t="shared" si="46"/>
        <v>-0.64435180870652886</v>
      </c>
      <c r="D156">
        <f t="shared" si="46"/>
        <v>-0.20990417984999946</v>
      </c>
      <c r="E156">
        <f t="shared" si="46"/>
        <v>-0.69839617951142319</v>
      </c>
      <c r="F156">
        <f t="shared" si="46"/>
        <v>0.55449517253536906</v>
      </c>
      <c r="G156">
        <f t="shared" si="46"/>
        <v>0.7374302089222351</v>
      </c>
      <c r="H156">
        <f t="shared" si="46"/>
        <v>-0.22794541767814513</v>
      </c>
      <c r="I156">
        <f t="shared" si="46"/>
        <v>-1.3681714214091474</v>
      </c>
      <c r="J156" t="e">
        <f t="shared" si="46"/>
        <v>#DIV/0!</v>
      </c>
      <c r="K156">
        <f t="shared" si="46"/>
        <v>-0.59645320935302149</v>
      </c>
    </row>
    <row r="157" spans="2:14" x14ac:dyDescent="0.25">
      <c r="B157">
        <f t="shared" si="46"/>
        <v>2.4398815352159708</v>
      </c>
      <c r="C157">
        <f t="shared" si="46"/>
        <v>-0.20641696449495328</v>
      </c>
      <c r="D157">
        <f t="shared" si="46"/>
        <v>0.9842994534432089</v>
      </c>
      <c r="E157">
        <f t="shared" si="46"/>
        <v>1.9744040822330491</v>
      </c>
      <c r="F157">
        <f t="shared" si="46"/>
        <v>5.0181834949243921E-2</v>
      </c>
      <c r="G157">
        <f t="shared" si="46"/>
        <v>-1.037805273668126</v>
      </c>
      <c r="H157">
        <f t="shared" si="46"/>
        <v>-6.8049919511275397E-2</v>
      </c>
      <c r="I157">
        <f t="shared" si="46"/>
        <v>1.0235839715130339</v>
      </c>
      <c r="J157">
        <f t="shared" si="46"/>
        <v>-0.59645320935302026</v>
      </c>
      <c r="K157" t="e">
        <f t="shared" si="46"/>
        <v>#DIV/0!</v>
      </c>
    </row>
    <row r="158" spans="2:14" x14ac:dyDescent="0.25">
      <c r="B158" t="s">
        <v>62</v>
      </c>
      <c r="N158" t="s">
        <v>61</v>
      </c>
    </row>
    <row r="159" spans="2:14" x14ac:dyDescent="0.25">
      <c r="B159" s="9" t="e">
        <f>ABS(B148)&gt;$N$159</f>
        <v>#DIV/0!</v>
      </c>
      <c r="C159" s="9" t="b">
        <f>ABS(C148)&gt;$N$159</f>
        <v>0</v>
      </c>
      <c r="D159" s="9" t="b">
        <f t="shared" ref="D159:K159" si="54">ABS(D148)&gt;$N$159</f>
        <v>0</v>
      </c>
      <c r="E159" s="9" t="b">
        <f t="shared" si="54"/>
        <v>1</v>
      </c>
      <c r="F159" s="9" t="b">
        <f t="shared" si="54"/>
        <v>0</v>
      </c>
      <c r="G159" s="9" t="b">
        <f t="shared" si="54"/>
        <v>0</v>
      </c>
      <c r="H159" s="9" t="b">
        <f t="shared" si="54"/>
        <v>0</v>
      </c>
      <c r="I159" s="9" t="b">
        <f t="shared" si="54"/>
        <v>0</v>
      </c>
      <c r="J159" s="9" t="b">
        <f t="shared" si="54"/>
        <v>0</v>
      </c>
      <c r="K159" s="9" t="b">
        <f t="shared" si="54"/>
        <v>1</v>
      </c>
      <c r="L159">
        <v>0</v>
      </c>
      <c r="N159">
        <f>_xlfn.T.INV(R109,24-10)</f>
        <v>1.7613101357748921</v>
      </c>
    </row>
    <row r="160" spans="2:14" x14ac:dyDescent="0.25">
      <c r="B160" s="9" t="b">
        <f t="shared" ref="B160:K160" si="55">ABS(B149)&gt;$N$159</f>
        <v>0</v>
      </c>
      <c r="C160" s="9" t="e">
        <f t="shared" si="55"/>
        <v>#DIV/0!</v>
      </c>
      <c r="D160" s="9" t="b">
        <f t="shared" si="55"/>
        <v>0</v>
      </c>
      <c r="E160" s="9" t="b">
        <f t="shared" si="55"/>
        <v>0</v>
      </c>
      <c r="F160" s="9" t="b">
        <f t="shared" si="55"/>
        <v>1</v>
      </c>
      <c r="G160" s="9" t="b">
        <f t="shared" si="55"/>
        <v>0</v>
      </c>
      <c r="H160" s="9" t="b">
        <f t="shared" si="55"/>
        <v>0</v>
      </c>
      <c r="I160" s="9" t="b">
        <f t="shared" si="55"/>
        <v>0</v>
      </c>
      <c r="J160" s="9" t="b">
        <f t="shared" si="55"/>
        <v>0</v>
      </c>
      <c r="K160" s="9" t="b">
        <f t="shared" si="55"/>
        <v>0</v>
      </c>
      <c r="L160">
        <v>0</v>
      </c>
    </row>
    <row r="161" spans="2:13" x14ac:dyDescent="0.25">
      <c r="B161" s="9" t="b">
        <f t="shared" ref="B161:K161" si="56">ABS(B150)&gt;$N$159</f>
        <v>0</v>
      </c>
      <c r="C161" s="9" t="b">
        <f t="shared" si="56"/>
        <v>0</v>
      </c>
      <c r="D161" t="e">
        <f t="shared" si="56"/>
        <v>#DIV/0!</v>
      </c>
      <c r="E161" t="b">
        <f t="shared" si="56"/>
        <v>0</v>
      </c>
      <c r="F161" t="b">
        <f t="shared" si="56"/>
        <v>0</v>
      </c>
      <c r="G161" t="b">
        <f t="shared" si="56"/>
        <v>0</v>
      </c>
      <c r="H161" t="b">
        <f t="shared" si="56"/>
        <v>0</v>
      </c>
      <c r="I161" s="9" t="b">
        <f t="shared" si="56"/>
        <v>0</v>
      </c>
      <c r="J161" t="b">
        <f t="shared" si="56"/>
        <v>0</v>
      </c>
      <c r="K161" s="9" t="b">
        <f t="shared" si="56"/>
        <v>0</v>
      </c>
      <c r="L161">
        <v>0</v>
      </c>
      <c r="M161">
        <v>1</v>
      </c>
    </row>
    <row r="162" spans="2:13" x14ac:dyDescent="0.25">
      <c r="B162" s="9" t="b">
        <f t="shared" ref="B162:K162" si="57">ABS(B151)&gt;$N$159</f>
        <v>1</v>
      </c>
      <c r="C162" s="9" t="b">
        <f t="shared" si="57"/>
        <v>0</v>
      </c>
      <c r="D162" t="b">
        <f t="shared" si="57"/>
        <v>0</v>
      </c>
      <c r="E162" t="e">
        <f t="shared" si="57"/>
        <v>#DIV/0!</v>
      </c>
      <c r="F162" t="b">
        <f t="shared" si="57"/>
        <v>0</v>
      </c>
      <c r="G162" t="b">
        <f t="shared" si="57"/>
        <v>0</v>
      </c>
      <c r="H162" t="b">
        <f t="shared" si="57"/>
        <v>0</v>
      </c>
      <c r="I162" s="9" t="b">
        <f t="shared" si="57"/>
        <v>0</v>
      </c>
      <c r="J162" t="b">
        <f t="shared" si="57"/>
        <v>0</v>
      </c>
      <c r="K162" s="9" t="b">
        <f t="shared" si="57"/>
        <v>1</v>
      </c>
      <c r="L162">
        <v>0</v>
      </c>
      <c r="M162">
        <v>2</v>
      </c>
    </row>
    <row r="163" spans="2:13" x14ac:dyDescent="0.25">
      <c r="B163" s="9" t="b">
        <f t="shared" ref="B163:K163" si="58">ABS(B152)&gt;$N$159</f>
        <v>0</v>
      </c>
      <c r="C163" s="9" t="b">
        <f t="shared" si="58"/>
        <v>1</v>
      </c>
      <c r="D163" t="b">
        <f t="shared" si="58"/>
        <v>0</v>
      </c>
      <c r="E163" t="b">
        <f t="shared" si="58"/>
        <v>0</v>
      </c>
      <c r="F163" t="e">
        <f t="shared" si="58"/>
        <v>#DIV/0!</v>
      </c>
      <c r="G163" t="b">
        <f t="shared" si="58"/>
        <v>0</v>
      </c>
      <c r="H163" t="b">
        <f t="shared" si="58"/>
        <v>0</v>
      </c>
      <c r="I163" s="9" t="b">
        <f t="shared" si="58"/>
        <v>0</v>
      </c>
      <c r="J163" t="b">
        <f t="shared" si="58"/>
        <v>0</v>
      </c>
      <c r="K163" s="9" t="b">
        <f t="shared" si="58"/>
        <v>0</v>
      </c>
      <c r="L163">
        <v>0</v>
      </c>
      <c r="M163">
        <v>3</v>
      </c>
    </row>
    <row r="164" spans="2:13" x14ac:dyDescent="0.25">
      <c r="B164" s="9" t="b">
        <f t="shared" ref="B164:K164" si="59">ABS(B153)&gt;$N$159</f>
        <v>0</v>
      </c>
      <c r="C164" s="9" t="b">
        <f t="shared" si="59"/>
        <v>0</v>
      </c>
      <c r="D164" t="b">
        <f t="shared" si="59"/>
        <v>0</v>
      </c>
      <c r="E164" t="b">
        <f t="shared" si="59"/>
        <v>0</v>
      </c>
      <c r="F164" t="b">
        <f t="shared" si="59"/>
        <v>0</v>
      </c>
      <c r="G164" t="e">
        <f t="shared" si="59"/>
        <v>#DIV/0!</v>
      </c>
      <c r="H164" t="b">
        <f t="shared" si="59"/>
        <v>0</v>
      </c>
      <c r="I164" s="9" t="b">
        <f t="shared" si="59"/>
        <v>1</v>
      </c>
      <c r="J164" t="b">
        <f t="shared" si="59"/>
        <v>0</v>
      </c>
      <c r="K164" s="9" t="b">
        <f t="shared" si="59"/>
        <v>0</v>
      </c>
      <c r="L164">
        <v>0</v>
      </c>
      <c r="M164">
        <v>4</v>
      </c>
    </row>
    <row r="165" spans="2:13" x14ac:dyDescent="0.25">
      <c r="B165" s="9" t="b">
        <f t="shared" ref="B165:K165" si="60">ABS(B154)&gt;$N$159</f>
        <v>0</v>
      </c>
      <c r="C165" s="9" t="b">
        <f t="shared" si="60"/>
        <v>0</v>
      </c>
      <c r="D165" t="b">
        <f t="shared" si="60"/>
        <v>0</v>
      </c>
      <c r="E165" t="b">
        <f t="shared" si="60"/>
        <v>0</v>
      </c>
      <c r="F165" t="b">
        <f t="shared" si="60"/>
        <v>0</v>
      </c>
      <c r="G165" t="b">
        <f t="shared" si="60"/>
        <v>0</v>
      </c>
      <c r="H165" t="e">
        <f t="shared" si="60"/>
        <v>#DIV/0!</v>
      </c>
      <c r="I165" s="9" t="b">
        <f t="shared" si="60"/>
        <v>0</v>
      </c>
      <c r="J165" t="b">
        <f t="shared" si="60"/>
        <v>0</v>
      </c>
      <c r="K165" s="9" t="b">
        <f t="shared" si="60"/>
        <v>0</v>
      </c>
      <c r="L165">
        <v>0</v>
      </c>
      <c r="M165">
        <v>5</v>
      </c>
    </row>
    <row r="166" spans="2:13" x14ac:dyDescent="0.25">
      <c r="B166" s="9" t="b">
        <f t="shared" ref="B166:K166" si="61">ABS(B155)&gt;$N$159</f>
        <v>0</v>
      </c>
      <c r="C166" s="9" t="b">
        <f t="shared" si="61"/>
        <v>0</v>
      </c>
      <c r="D166" s="9" t="b">
        <f t="shared" si="61"/>
        <v>0</v>
      </c>
      <c r="E166" s="9" t="b">
        <f t="shared" si="61"/>
        <v>0</v>
      </c>
      <c r="F166" s="9" t="b">
        <f t="shared" si="61"/>
        <v>0</v>
      </c>
      <c r="G166" s="9" t="b">
        <f t="shared" si="61"/>
        <v>1</v>
      </c>
      <c r="H166" s="9" t="b">
        <f t="shared" si="61"/>
        <v>0</v>
      </c>
      <c r="I166" s="9" t="e">
        <f t="shared" si="61"/>
        <v>#DIV/0!</v>
      </c>
      <c r="J166" s="9" t="b">
        <f t="shared" si="61"/>
        <v>0</v>
      </c>
      <c r="K166" s="9" t="b">
        <f t="shared" si="61"/>
        <v>0</v>
      </c>
      <c r="L166">
        <v>0</v>
      </c>
    </row>
    <row r="167" spans="2:13" x14ac:dyDescent="0.25">
      <c r="B167" s="9" t="b">
        <f t="shared" ref="B167:K167" si="62">ABS(B156)&gt;$N$159</f>
        <v>0</v>
      </c>
      <c r="C167" s="9" t="b">
        <f t="shared" si="62"/>
        <v>0</v>
      </c>
      <c r="D167" t="b">
        <f t="shared" si="62"/>
        <v>0</v>
      </c>
      <c r="E167" t="b">
        <f t="shared" si="62"/>
        <v>0</v>
      </c>
      <c r="F167" t="b">
        <f t="shared" si="62"/>
        <v>0</v>
      </c>
      <c r="G167" t="b">
        <f t="shared" si="62"/>
        <v>0</v>
      </c>
      <c r="H167" t="b">
        <f t="shared" si="62"/>
        <v>0</v>
      </c>
      <c r="I167" s="9" t="b">
        <f t="shared" si="62"/>
        <v>0</v>
      </c>
      <c r="J167" t="e">
        <f t="shared" si="62"/>
        <v>#DIV/0!</v>
      </c>
      <c r="K167" s="9" t="b">
        <f t="shared" si="62"/>
        <v>0</v>
      </c>
      <c r="L167">
        <v>0</v>
      </c>
      <c r="M167">
        <v>6</v>
      </c>
    </row>
    <row r="168" spans="2:13" x14ac:dyDescent="0.25">
      <c r="B168" s="9" t="b">
        <f>ABS(B157)&gt;$N$159</f>
        <v>1</v>
      </c>
      <c r="C168" s="9" t="b">
        <f t="shared" ref="C168:K168" si="63">ABS(C157)&gt;$N$159</f>
        <v>0</v>
      </c>
      <c r="D168" s="9" t="b">
        <f t="shared" si="63"/>
        <v>0</v>
      </c>
      <c r="E168" s="9" t="b">
        <f t="shared" si="63"/>
        <v>1</v>
      </c>
      <c r="F168" s="9" t="b">
        <f t="shared" si="63"/>
        <v>0</v>
      </c>
      <c r="G168" s="9" t="b">
        <f t="shared" si="63"/>
        <v>0</v>
      </c>
      <c r="H168" s="9" t="b">
        <f t="shared" si="63"/>
        <v>0</v>
      </c>
      <c r="I168" s="9" t="b">
        <f t="shared" si="63"/>
        <v>0</v>
      </c>
      <c r="J168" s="9" t="b">
        <f t="shared" si="63"/>
        <v>0</v>
      </c>
      <c r="K168" s="9" t="e">
        <f t="shared" si="63"/>
        <v>#DIV/0!</v>
      </c>
      <c r="L168">
        <v>0</v>
      </c>
    </row>
  </sheetData>
  <conditionalFormatting sqref="B109:K118">
    <cfRule type="cellIs" dxfId="2" priority="1" operator="lessThan">
      <formula>-0.5</formula>
    </cfRule>
    <cfRule type="cellIs" dxfId="1" priority="2" operator="greaterThan">
      <formula>0.5</formula>
    </cfRule>
    <cfRule type="cellIs" dxfId="0" priority="3" operator="greaterThan">
      <formula>"0,5"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"/>
  <sheetViews>
    <sheetView topLeftCell="B1" workbookViewId="0">
      <selection activeCell="M2" sqref="M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63</v>
      </c>
    </row>
    <row r="2" spans="1:20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f>6.7747*Q2+0.288*R2-143.76</f>
        <v>189.67954518007502</v>
      </c>
      <c r="O2">
        <v>127.4833586</v>
      </c>
      <c r="P2">
        <v>4982.5879889999997</v>
      </c>
      <c r="Q2">
        <v>2.3138722500000002</v>
      </c>
      <c r="R2">
        <v>1103.3463710000001</v>
      </c>
      <c r="S2">
        <v>0.92774909299999997</v>
      </c>
      <c r="T2">
        <v>100.45629529999999</v>
      </c>
    </row>
    <row r="3" spans="1:20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f t="shared" ref="M3:M25" si="0">6.7747*Q3+0.288*R3-143.76</f>
        <v>166.91659099857287</v>
      </c>
      <c r="O3">
        <v>67.692380029999995</v>
      </c>
      <c r="P3">
        <v>1457.4087179999999</v>
      </c>
      <c r="Q3">
        <v>3.6360505070000002</v>
      </c>
      <c r="R3">
        <v>993.20638759999997</v>
      </c>
      <c r="S3">
        <v>0.24199210700000001</v>
      </c>
      <c r="T3">
        <v>99.488758099999998</v>
      </c>
    </row>
    <row r="4" spans="1:20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f t="shared" si="0"/>
        <v>204.01072558129329</v>
      </c>
      <c r="O4">
        <v>78.846375039999998</v>
      </c>
      <c r="P4">
        <v>1177.538002</v>
      </c>
      <c r="Q4">
        <v>4.1927764390000002</v>
      </c>
      <c r="R4">
        <v>1108.909455</v>
      </c>
      <c r="S4">
        <v>0.35728644199999998</v>
      </c>
      <c r="T4">
        <v>109.7906703</v>
      </c>
    </row>
    <row r="5" spans="1:20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f t="shared" si="0"/>
        <v>209.72538276987433</v>
      </c>
      <c r="O5">
        <v>157.24309109999999</v>
      </c>
      <c r="P5">
        <v>5482.420451</v>
      </c>
      <c r="Q5">
        <v>4.2165397520000001</v>
      </c>
      <c r="R5">
        <v>1128.1930239999999</v>
      </c>
      <c r="S5">
        <v>0.113488689</v>
      </c>
      <c r="T5">
        <v>98.151079170000003</v>
      </c>
    </row>
    <row r="6" spans="1:20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f t="shared" si="0"/>
        <v>211.24225713663839</v>
      </c>
      <c r="O6">
        <v>101.3980091</v>
      </c>
      <c r="P6">
        <v>4965.6091420000002</v>
      </c>
      <c r="Q6">
        <v>5.0651538719999998</v>
      </c>
      <c r="R6">
        <v>1113.497775</v>
      </c>
      <c r="S6">
        <v>0.81033467699999995</v>
      </c>
      <c r="T6">
        <v>92.494909899999996</v>
      </c>
    </row>
    <row r="7" spans="1:20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f t="shared" si="0"/>
        <v>157.59862794504295</v>
      </c>
      <c r="O7">
        <v>164.06234799999999</v>
      </c>
      <c r="P7">
        <v>1645.5113530000001</v>
      </c>
      <c r="Q7">
        <v>6.20426769</v>
      </c>
      <c r="R7">
        <v>900.43949869999994</v>
      </c>
      <c r="S7">
        <v>1.3161081E-2</v>
      </c>
      <c r="T7">
        <v>39.010269780000002</v>
      </c>
    </row>
    <row r="8" spans="1:20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f t="shared" si="0"/>
        <v>192.38858902597957</v>
      </c>
      <c r="O8">
        <v>167.25866540000001</v>
      </c>
      <c r="P8">
        <v>3813.9981429999998</v>
      </c>
      <c r="Q8">
        <v>7.0169990679999996</v>
      </c>
      <c r="R8">
        <v>1002.11988</v>
      </c>
      <c r="S8">
        <v>0.40126379099999998</v>
      </c>
      <c r="T8">
        <v>100.54901700000001</v>
      </c>
    </row>
    <row r="9" spans="1:20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f t="shared" si="0"/>
        <v>163.29009623560518</v>
      </c>
      <c r="O9">
        <v>182.0953657</v>
      </c>
      <c r="P9">
        <v>4155.8164040000001</v>
      </c>
      <c r="Q9">
        <v>7.0511323160000003</v>
      </c>
      <c r="R9">
        <v>900.28052130000003</v>
      </c>
      <c r="S9">
        <v>0.14756916</v>
      </c>
      <c r="T9">
        <v>88.003644350000002</v>
      </c>
    </row>
    <row r="10" spans="1:20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f t="shared" si="0"/>
        <v>197.69209109938134</v>
      </c>
      <c r="O10">
        <v>159.2329292</v>
      </c>
      <c r="P10">
        <v>3924.079686</v>
      </c>
      <c r="Q10">
        <v>7.7032405620000004</v>
      </c>
      <c r="R10">
        <v>1004.3921779999999</v>
      </c>
      <c r="S10">
        <v>0.28391634799999999</v>
      </c>
      <c r="T10">
        <v>93.724229350000002</v>
      </c>
    </row>
    <row r="11" spans="1:20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f t="shared" si="0"/>
        <v>216.88784842923286</v>
      </c>
      <c r="O11">
        <v>241.9470384</v>
      </c>
      <c r="P11">
        <v>5888.8209260000003</v>
      </c>
      <c r="Q11">
        <v>8.2947223070000007</v>
      </c>
      <c r="R11">
        <v>1057.1305319999999</v>
      </c>
      <c r="S11">
        <v>0.27495809199999999</v>
      </c>
      <c r="T11">
        <v>105.59982290000001</v>
      </c>
    </row>
    <row r="12" spans="1:20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f t="shared" si="0"/>
        <v>207.45445463643296</v>
      </c>
      <c r="O12">
        <v>242.3736644</v>
      </c>
      <c r="P12">
        <v>3693.2935379999999</v>
      </c>
      <c r="Q12">
        <v>9.2524293899999996</v>
      </c>
      <c r="R12">
        <v>1001.847296</v>
      </c>
      <c r="S12">
        <v>4.9585417E-2</v>
      </c>
      <c r="T12">
        <v>104.84191490000001</v>
      </c>
    </row>
    <row r="13" spans="1:20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f t="shared" si="0"/>
        <v>215.75337674871741</v>
      </c>
      <c r="O13">
        <v>222.19682829999999</v>
      </c>
      <c r="P13">
        <v>6706.6704209999998</v>
      </c>
      <c r="Q13">
        <v>9.6466694420000003</v>
      </c>
      <c r="R13">
        <v>1021.389185</v>
      </c>
      <c r="S13">
        <v>0.44828887699999997</v>
      </c>
      <c r="T13">
        <v>103.3673975</v>
      </c>
    </row>
    <row r="14" spans="1:20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f t="shared" si="0"/>
        <v>187.8682889422401</v>
      </c>
      <c r="O14">
        <v>224.92536569999999</v>
      </c>
      <c r="P14">
        <v>2969.4168869999999</v>
      </c>
      <c r="Q14">
        <v>9.4901902830000004</v>
      </c>
      <c r="R14">
        <v>928.24686399999996</v>
      </c>
      <c r="S14">
        <v>0.47352407400000002</v>
      </c>
      <c r="T14">
        <v>95.238518450000001</v>
      </c>
    </row>
    <row r="15" spans="1:20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f t="shared" si="0"/>
        <v>257.76166337119292</v>
      </c>
      <c r="O15">
        <v>257.65611100000001</v>
      </c>
      <c r="P15">
        <v>5688.506781</v>
      </c>
      <c r="Q15">
        <v>10.733880190000001</v>
      </c>
      <c r="R15">
        <v>1141.6765459999999</v>
      </c>
      <c r="S15">
        <v>4.3558720000000002E-3</v>
      </c>
      <c r="T15">
        <v>116.3313103</v>
      </c>
    </row>
    <row r="16" spans="1:20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f t="shared" si="0"/>
        <v>264.93491149045798</v>
      </c>
      <c r="O16">
        <v>290.70353840000001</v>
      </c>
      <c r="P16">
        <v>3523.1373480000002</v>
      </c>
      <c r="Q16">
        <v>11.555140140000001</v>
      </c>
      <c r="R16">
        <v>1147.2649429999999</v>
      </c>
      <c r="S16">
        <v>0.263050589</v>
      </c>
      <c r="T16">
        <v>117.0543516</v>
      </c>
    </row>
    <row r="17" spans="1:20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f t="shared" si="0"/>
        <v>216.53768172052798</v>
      </c>
      <c r="O17">
        <v>275.71648720000002</v>
      </c>
      <c r="P17">
        <v>4148.5812299999998</v>
      </c>
      <c r="Q17">
        <v>12.48509424</v>
      </c>
      <c r="R17">
        <v>957.34345059999998</v>
      </c>
      <c r="S17">
        <v>0.80930486800000001</v>
      </c>
      <c r="T17">
        <v>97.204009450000001</v>
      </c>
    </row>
    <row r="18" spans="1:20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f t="shared" si="0"/>
        <v>249.586089879513</v>
      </c>
      <c r="O18">
        <v>271.17175320000001</v>
      </c>
      <c r="P18">
        <v>2576.042571</v>
      </c>
      <c r="Q18">
        <v>12.57258579</v>
      </c>
      <c r="R18">
        <v>1070.036781</v>
      </c>
      <c r="S18">
        <v>0.51832567699999998</v>
      </c>
      <c r="T18">
        <v>108.84635950000001</v>
      </c>
    </row>
    <row r="19" spans="1:20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f t="shared" si="0"/>
        <v>264.37861034117799</v>
      </c>
      <c r="O19">
        <v>270.81249000000003</v>
      </c>
      <c r="P19">
        <v>4451.31538</v>
      </c>
      <c r="Q19">
        <v>13.529237739999999</v>
      </c>
      <c r="R19">
        <v>1098.896123</v>
      </c>
      <c r="S19">
        <v>4.9250720999999997E-2</v>
      </c>
      <c r="T19">
        <v>111.90263830000001</v>
      </c>
    </row>
    <row r="20" spans="1:20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f t="shared" si="0"/>
        <v>265.90741939733999</v>
      </c>
      <c r="O20">
        <v>278.84952609999999</v>
      </c>
      <c r="P20">
        <v>2660.8672150000002</v>
      </c>
      <c r="Q20">
        <v>13.6103922</v>
      </c>
      <c r="R20">
        <v>1102.29547</v>
      </c>
      <c r="S20">
        <v>0.483572591</v>
      </c>
      <c r="T20">
        <v>114.9964798</v>
      </c>
    </row>
    <row r="21" spans="1:20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f t="shared" si="0"/>
        <v>256.55758288857601</v>
      </c>
      <c r="O21">
        <v>330.46042299999999</v>
      </c>
      <c r="P21">
        <v>6089.7804029999998</v>
      </c>
      <c r="Q21">
        <v>14.935438080000001</v>
      </c>
      <c r="R21">
        <v>1038.6613560000001</v>
      </c>
      <c r="S21">
        <v>0.30085757800000001</v>
      </c>
      <c r="T21">
        <v>104.1337881</v>
      </c>
    </row>
    <row r="22" spans="1:20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f t="shared" si="0"/>
        <v>226.42621750770797</v>
      </c>
      <c r="O22">
        <v>296.65197719999998</v>
      </c>
      <c r="P22">
        <v>4527.7235309999996</v>
      </c>
      <c r="Q22">
        <v>14.24055764</v>
      </c>
      <c r="R22">
        <v>950.38441550000005</v>
      </c>
      <c r="S22">
        <v>0.58803074700000002</v>
      </c>
      <c r="T22">
        <v>97.271056079999994</v>
      </c>
    </row>
    <row r="23" spans="1:20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f t="shared" si="0"/>
        <v>237.603586878773</v>
      </c>
      <c r="O23">
        <v>334.04950789999998</v>
      </c>
      <c r="P23">
        <v>4475.3454739999997</v>
      </c>
      <c r="Q23">
        <v>15.23925959</v>
      </c>
      <c r="R23">
        <v>965.70199630000002</v>
      </c>
      <c r="S23">
        <v>0.55288737499999996</v>
      </c>
      <c r="T23">
        <v>96.356156510000005</v>
      </c>
    </row>
    <row r="24" spans="1:20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f t="shared" si="0"/>
        <v>264.34082461090702</v>
      </c>
      <c r="O24">
        <v>302.27052850000001</v>
      </c>
      <c r="P24">
        <v>3382.174481</v>
      </c>
      <c r="Q24">
        <v>16.697942810000001</v>
      </c>
      <c r="R24">
        <v>1024.226637</v>
      </c>
      <c r="S24">
        <v>0.95974768399999999</v>
      </c>
      <c r="T24">
        <v>105.63981990000001</v>
      </c>
    </row>
    <row r="25" spans="1:20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f t="shared" si="0"/>
        <v>285.06126464179397</v>
      </c>
      <c r="O25">
        <v>361.1990447</v>
      </c>
      <c r="P25">
        <v>2792.9275149999999</v>
      </c>
      <c r="Q25">
        <v>17.788749020000001</v>
      </c>
      <c r="R25">
        <v>1070.513287</v>
      </c>
      <c r="S25">
        <v>0.307015908</v>
      </c>
      <c r="T25">
        <v>107.3191078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lab1var3 new</vt:lpstr>
      <vt:lpstr>lab1var3</vt:lpstr>
      <vt:lpstr>lab1var3 (2)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2020-12-08T22:39:43Z</dcterms:modified>
</cp:coreProperties>
</file>