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170" windowHeight="6960" activeTab="4"/>
  </bookViews>
  <sheets>
    <sheet name="Read only" sheetId="1" r:id="rId1"/>
    <sheet name="2 Legs" sheetId="2" r:id="rId2"/>
    <sheet name="4 Legs" sheetId="3" r:id="rId3"/>
    <sheet name="6 Legs" sheetId="4" r:id="rId4"/>
    <sheet name="Sheet4" sheetId="5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5" l="1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2" i="5"/>
  <c r="E6" i="5" l="1"/>
  <c r="F6" i="5" s="1"/>
  <c r="B6" i="5"/>
  <c r="C6" i="5" s="1"/>
  <c r="P5" i="5"/>
  <c r="O5" i="5"/>
  <c r="N5" i="5"/>
  <c r="M5" i="5"/>
  <c r="L5" i="5"/>
  <c r="K5" i="5"/>
  <c r="P4" i="5"/>
  <c r="O4" i="5"/>
  <c r="N4" i="5"/>
  <c r="M4" i="5"/>
  <c r="L4" i="5"/>
  <c r="K4" i="5"/>
  <c r="P3" i="5"/>
  <c r="O3" i="5"/>
  <c r="N3" i="5"/>
  <c r="M3" i="5"/>
  <c r="L3" i="5"/>
  <c r="K3" i="5"/>
  <c r="J13" i="5"/>
  <c r="I13" i="5"/>
  <c r="H13" i="5"/>
  <c r="J12" i="5"/>
  <c r="I12" i="5"/>
  <c r="H12" i="5"/>
  <c r="J11" i="5"/>
  <c r="I11" i="5"/>
  <c r="H11" i="5"/>
  <c r="D14" i="5"/>
  <c r="E14" i="5" s="1"/>
  <c r="B14" i="5"/>
  <c r="C14" i="5" s="1"/>
  <c r="F13" i="5"/>
  <c r="D13" i="5"/>
  <c r="E13" i="5" s="1"/>
  <c r="B13" i="5"/>
  <c r="C13" i="5" s="1"/>
  <c r="F12" i="5"/>
  <c r="D12" i="5"/>
  <c r="E12" i="5" s="1"/>
  <c r="B12" i="5"/>
  <c r="C12" i="5" s="1"/>
  <c r="F11" i="5"/>
  <c r="D11" i="5"/>
  <c r="E11" i="5" s="1"/>
  <c r="B11" i="5"/>
  <c r="C11" i="5" s="1"/>
  <c r="C106" i="4"/>
  <c r="B106" i="4"/>
  <c r="A106" i="4"/>
  <c r="C105" i="4"/>
  <c r="B105" i="4"/>
  <c r="A105" i="4"/>
  <c r="C63" i="3"/>
  <c r="B63" i="3"/>
  <c r="A63" i="3"/>
  <c r="C62" i="3"/>
  <c r="B62" i="3"/>
  <c r="A62" i="3"/>
  <c r="C80" i="2"/>
  <c r="B80" i="2"/>
  <c r="A80" i="2"/>
  <c r="C79" i="2"/>
  <c r="B79" i="2"/>
  <c r="A79" i="2"/>
  <c r="I5" i="5"/>
  <c r="H5" i="5"/>
  <c r="G5" i="5"/>
  <c r="E5" i="5"/>
  <c r="F5" i="5" s="1"/>
  <c r="D5" i="5"/>
  <c r="B5" i="5"/>
  <c r="C5" i="5" s="1"/>
  <c r="I4" i="5"/>
  <c r="H4" i="5"/>
  <c r="G4" i="5"/>
  <c r="E4" i="5"/>
  <c r="F4" i="5" s="1"/>
  <c r="D4" i="5"/>
  <c r="B4" i="5"/>
  <c r="C4" i="5" s="1"/>
  <c r="I3" i="5"/>
  <c r="H3" i="5"/>
  <c r="G3" i="5"/>
  <c r="E3" i="5"/>
  <c r="F3" i="5" s="1"/>
  <c r="D3" i="5"/>
  <c r="B3" i="5"/>
  <c r="C3" i="5" s="1"/>
  <c r="F70" i="4"/>
  <c r="E70" i="4"/>
  <c r="D70" i="4"/>
  <c r="C70" i="4"/>
  <c r="B70" i="4"/>
  <c r="A70" i="4"/>
  <c r="F69" i="4"/>
  <c r="E69" i="4"/>
  <c r="D69" i="4"/>
  <c r="C69" i="4"/>
  <c r="B69" i="4"/>
  <c r="A69" i="4"/>
  <c r="F28" i="4"/>
  <c r="E28" i="4"/>
  <c r="D28" i="4"/>
  <c r="C28" i="4"/>
  <c r="B28" i="4"/>
  <c r="A28" i="4"/>
  <c r="F27" i="4"/>
  <c r="E27" i="4"/>
  <c r="D27" i="4"/>
  <c r="C27" i="4"/>
  <c r="B27" i="4"/>
  <c r="A27" i="4"/>
  <c r="F28" i="3"/>
  <c r="E28" i="3"/>
  <c r="D28" i="3"/>
  <c r="C28" i="3"/>
  <c r="B28" i="3"/>
  <c r="A28" i="3"/>
  <c r="F27" i="3"/>
  <c r="E27" i="3"/>
  <c r="D27" i="3"/>
  <c r="C27" i="3"/>
  <c r="B27" i="3"/>
  <c r="A27" i="3"/>
  <c r="B47" i="2"/>
  <c r="C47" i="2"/>
  <c r="D47" i="2"/>
  <c r="E47" i="2"/>
  <c r="F47" i="2"/>
  <c r="B48" i="2"/>
  <c r="C48" i="2"/>
  <c r="D48" i="2"/>
  <c r="E48" i="2"/>
  <c r="F48" i="2"/>
  <c r="A48" i="2"/>
  <c r="A47" i="2"/>
  <c r="C16" i="1" l="1"/>
  <c r="C17" i="1"/>
  <c r="B16" i="1"/>
  <c r="B17" i="1"/>
  <c r="A17" i="1"/>
  <c r="A16" i="1"/>
</calcChain>
</file>

<file path=xl/sharedStrings.xml><?xml version="1.0" encoding="utf-8"?>
<sst xmlns="http://schemas.openxmlformats.org/spreadsheetml/2006/main" count="126" uniqueCount="19">
  <si>
    <t>Avg_2Legs</t>
  </si>
  <si>
    <t>Avg_4Legs</t>
  </si>
  <si>
    <t>Avg_6Legs</t>
  </si>
  <si>
    <t>No leg movement</t>
  </si>
  <si>
    <t>Time_100ms</t>
  </si>
  <si>
    <t>Time_50ms</t>
  </si>
  <si>
    <t>Time_25ms</t>
  </si>
  <si>
    <t>Transmit Errors</t>
  </si>
  <si>
    <t>Time_10ms</t>
  </si>
  <si>
    <t>Time_5ms</t>
  </si>
  <si>
    <t>Time_1ms</t>
  </si>
  <si>
    <t>Baud: 256k  Read time for any servo</t>
  </si>
  <si>
    <t>Baud: 256k  Read times between servo 1</t>
  </si>
  <si>
    <t>Baud: 256k  Read times between servo 1 (Slow Velocity)</t>
  </si>
  <si>
    <t>Baud: 256k  Read times between servo 1 (Fast Velocity)</t>
  </si>
  <si>
    <t>Stdev</t>
  </si>
  <si>
    <t>Rate</t>
  </si>
  <si>
    <t>Milliseconds</t>
  </si>
  <si>
    <t>Update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</si>
</sst>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Slow Vel 100 ms Motor Update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929571303587049E-2"/>
                  <c:y val="-9.70388597258675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Sheet4!$H$11:$H$13</c:f>
                <c:numCache>
                  <c:formatCode>General</c:formatCode>
                  <c:ptCount val="3"/>
                  <c:pt idx="0">
                    <c:v>13.52946991641201</c:v>
                  </c:pt>
                  <c:pt idx="1">
                    <c:v>36.877164760307828</c:v>
                  </c:pt>
                  <c:pt idx="2">
                    <c:v>23.871419449626362</c:v>
                  </c:pt>
                </c:numCache>
              </c:numRef>
            </c:plus>
            <c:minus>
              <c:numRef>
                <c:f>Sheet4!$H$11:$H$13</c:f>
                <c:numCache>
                  <c:formatCode>General</c:formatCode>
                  <c:ptCount val="3"/>
                  <c:pt idx="0">
                    <c:v>13.52946991641201</c:v>
                  </c:pt>
                  <c:pt idx="1">
                    <c:v>36.877164760307828</c:v>
                  </c:pt>
                  <c:pt idx="2">
                    <c:v>23.871419449626362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Sheet4!$A$11:$A$13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18</c:v>
                </c:pt>
              </c:numCache>
            </c:numRef>
          </c:xVal>
          <c:yVal>
            <c:numRef>
              <c:f>Sheet4!$B$11:$B$13</c:f>
              <c:numCache>
                <c:formatCode>General</c:formatCode>
                <c:ptCount val="3"/>
                <c:pt idx="0">
                  <c:v>37.413691666666665</c:v>
                </c:pt>
                <c:pt idx="1">
                  <c:v>62.189566666666657</c:v>
                </c:pt>
                <c:pt idx="2">
                  <c:v>89.826799999999992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96512"/>
        <c:axId val="177298432"/>
      </c:scatterChart>
      <c:valAx>
        <c:axId val="17729651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Servos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8432"/>
        <c:crosses val="autoZero"/>
        <c:crossBetween val="midCat"/>
      </c:valAx>
      <c:valAx>
        <c:axId val="1772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Slow Vel 25 ms Motor Update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358048993875764E-2"/>
                  <c:y val="-9.40740740740740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Sheet4!$I$11:$I$13</c:f>
                <c:numCache>
                  <c:formatCode>General</c:formatCode>
                  <c:ptCount val="3"/>
                  <c:pt idx="0">
                    <c:v>7.4352328918189174</c:v>
                  </c:pt>
                  <c:pt idx="1">
                    <c:v>16.959798928693946</c:v>
                  </c:pt>
                  <c:pt idx="2">
                    <c:v>19.204764256689014</c:v>
                  </c:pt>
                </c:numCache>
              </c:numRef>
            </c:plus>
            <c:minus>
              <c:numRef>
                <c:f>Sheet4!$I$11:$I$13</c:f>
                <c:numCache>
                  <c:formatCode>General</c:formatCode>
                  <c:ptCount val="3"/>
                  <c:pt idx="0">
                    <c:v>7.4352328918189174</c:v>
                  </c:pt>
                  <c:pt idx="1">
                    <c:v>16.959798928693946</c:v>
                  </c:pt>
                  <c:pt idx="2">
                    <c:v>19.204764256689014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Sheet4!$A$11:$A$13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18</c:v>
                </c:pt>
              </c:numCache>
            </c:numRef>
          </c:xVal>
          <c:yVal>
            <c:numRef>
              <c:f>Sheet4!$D$11:$D$13</c:f>
              <c:numCache>
                <c:formatCode>General</c:formatCode>
                <c:ptCount val="3"/>
                <c:pt idx="0">
                  <c:v>27.298193749999999</c:v>
                </c:pt>
                <c:pt idx="1">
                  <c:v>48.12177777777778</c:v>
                </c:pt>
                <c:pt idx="2">
                  <c:v>56.720500000000001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42848"/>
        <c:axId val="81344768"/>
      </c:scatterChart>
      <c:valAx>
        <c:axId val="81342848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Servos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44768"/>
        <c:crosses val="autoZero"/>
        <c:crossBetween val="midCat"/>
      </c:valAx>
      <c:valAx>
        <c:axId val="813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4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 Vel 100 ms Motor Update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929571303587049E-2"/>
                  <c:y val="-9.70388597258675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Sheet4!$K$3:$K$5</c:f>
                <c:numCache>
                  <c:formatCode>General</c:formatCode>
                  <c:ptCount val="3"/>
                  <c:pt idx="0">
                    <c:v>7.2621798516205756</c:v>
                  </c:pt>
                  <c:pt idx="1">
                    <c:v>20.375406965961975</c:v>
                  </c:pt>
                  <c:pt idx="2">
                    <c:v>23.208055188524114</c:v>
                  </c:pt>
                </c:numCache>
              </c:numRef>
            </c:plus>
            <c:minus>
              <c:numRef>
                <c:f>Sheet4!$K$3:$K$5</c:f>
                <c:numCache>
                  <c:formatCode>General</c:formatCode>
                  <c:ptCount val="3"/>
                  <c:pt idx="0">
                    <c:v>7.2621798516205756</c:v>
                  </c:pt>
                  <c:pt idx="1">
                    <c:v>20.375406965961975</c:v>
                  </c:pt>
                  <c:pt idx="2">
                    <c:v>23.208055188524114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Sheet4!$A$3:$A$5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18</c:v>
                </c:pt>
              </c:numCache>
            </c:numRef>
          </c:xVal>
          <c:yVal>
            <c:numRef>
              <c:f>Sheet4!$B$3:$B$5</c:f>
              <c:numCache>
                <c:formatCode>General</c:formatCode>
                <c:ptCount val="3"/>
                <c:pt idx="0">
                  <c:v>24.830322222222222</c:v>
                </c:pt>
                <c:pt idx="1">
                  <c:v>57.438499999999998</c:v>
                </c:pt>
                <c:pt idx="2">
                  <c:v>54.420555555555552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6384"/>
        <c:axId val="81378304"/>
      </c:scatterChart>
      <c:valAx>
        <c:axId val="81376384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Servos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8304"/>
        <c:crosses val="autoZero"/>
        <c:crossBetween val="midCat"/>
      </c:valAx>
      <c:valAx>
        <c:axId val="813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Slow Vel 25 ms Motor Update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013582677165356"/>
                  <c:y val="-2.96132254301545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Sheet4!$M$3:$M$5</c:f>
                <c:numCache>
                  <c:formatCode>General</c:formatCode>
                  <c:ptCount val="3"/>
                  <c:pt idx="0">
                    <c:v>5.1651690461590327</c:v>
                  </c:pt>
                  <c:pt idx="1">
                    <c:v>15.480777276106005</c:v>
                  </c:pt>
                  <c:pt idx="2">
                    <c:v>16.340187807194109</c:v>
                  </c:pt>
                </c:numCache>
              </c:numRef>
            </c:plus>
            <c:minus>
              <c:numRef>
                <c:f>Sheet4!$M$3:$M$5</c:f>
                <c:numCache>
                  <c:formatCode>General</c:formatCode>
                  <c:ptCount val="3"/>
                  <c:pt idx="0">
                    <c:v>5.1651690461590327</c:v>
                  </c:pt>
                  <c:pt idx="1">
                    <c:v>15.480777276106005</c:v>
                  </c:pt>
                  <c:pt idx="2">
                    <c:v>16.340187807194109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Sheet4!$A$3:$A$5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18</c:v>
                </c:pt>
              </c:numCache>
            </c:numRef>
          </c:xVal>
          <c:yVal>
            <c:numRef>
              <c:f>Sheet4!$E$3:$E$5</c:f>
              <c:numCache>
                <c:formatCode>General</c:formatCode>
                <c:ptCount val="3"/>
                <c:pt idx="0">
                  <c:v>20.108170833333329</c:v>
                </c:pt>
                <c:pt idx="1">
                  <c:v>46.006340000000002</c:v>
                </c:pt>
                <c:pt idx="2">
                  <c:v>56.634774999999998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97088"/>
        <c:axId val="176299008"/>
      </c:scatterChart>
      <c:valAx>
        <c:axId val="176297088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Servos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9008"/>
        <c:crosses val="autoZero"/>
        <c:crossBetween val="midCat"/>
      </c:valAx>
      <c:valAx>
        <c:axId val="1762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20</xdr:row>
      <xdr:rowOff>14287</xdr:rowOff>
    </xdr:from>
    <xdr:to>
      <xdr:col>9</xdr:col>
      <xdr:colOff>19050</xdr:colOff>
      <xdr:row>34</xdr:row>
      <xdr:rowOff>90487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404812</xdr:colOff>
      <xdr:row>34</xdr:row>
      <xdr:rowOff>109537</xdr:rowOff>
    </xdr:from>
    <xdr:to>
      <xdr:col>9</xdr:col>
      <xdr:colOff>23812</xdr:colOff>
      <xdr:row>48</xdr:row>
      <xdr:rowOff>185737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20</xdr:row>
      <xdr:rowOff>0</xdr:rowOff>
    </xdr:from>
    <xdr:to>
      <xdr:col>16</xdr:col>
      <xdr:colOff>342900</xdr:colOff>
      <xdr:row>34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34</xdr:row>
      <xdr:rowOff>123825</xdr:rowOff>
    </xdr:from>
    <xdr:to>
      <xdr:col>16</xdr:col>
      <xdr:colOff>342900</xdr:colOff>
      <xdr:row>49</xdr:row>
      <xdr:rowOff>9525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8" sqref="A18"/>
    </sheetView>
  </sheetViews>
  <sheetFormatPr defaultRowHeight="15" x14ac:dyDescent="0.25"/>
  <cols>
    <col min="1" max="1" width="17.85546875" customWidth="1"/>
    <col min="2" max="2" width="13.85546875" customWidth="1"/>
  </cols>
  <sheetData>
    <row r="1" spans="1:3" x14ac:dyDescent="0.25">
      <c r="A1" t="s">
        <v>3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11.994300000000001</v>
      </c>
      <c r="B3">
        <v>6.3385899999999999</v>
      </c>
      <c r="C3">
        <v>6.3385899999999999</v>
      </c>
    </row>
    <row r="4" spans="1:3" x14ac:dyDescent="0.25">
      <c r="A4">
        <v>14.045</v>
      </c>
      <c r="B4">
        <v>12.521100000000001</v>
      </c>
      <c r="C4">
        <v>12.521100000000001</v>
      </c>
    </row>
    <row r="5" spans="1:3" x14ac:dyDescent="0.25">
      <c r="A5">
        <v>12.3231</v>
      </c>
      <c r="B5">
        <v>12.899100000000001</v>
      </c>
      <c r="C5">
        <v>12.899100000000001</v>
      </c>
    </row>
    <row r="6" spans="1:3" x14ac:dyDescent="0.25">
      <c r="A6">
        <v>15.172000000000001</v>
      </c>
      <c r="B6">
        <v>15.309699999999999</v>
      </c>
      <c r="C6">
        <v>15.309699999999999</v>
      </c>
    </row>
    <row r="7" spans="1:3" x14ac:dyDescent="0.25">
      <c r="A7">
        <v>12.508100000000001</v>
      </c>
      <c r="B7">
        <v>10.3764</v>
      </c>
      <c r="C7">
        <v>10.3764</v>
      </c>
    </row>
    <row r="8" spans="1:3" x14ac:dyDescent="0.25">
      <c r="A8">
        <v>13.838900000000001</v>
      </c>
      <c r="B8">
        <v>11.712199999999999</v>
      </c>
      <c r="C8">
        <v>11.712199999999999</v>
      </c>
    </row>
    <row r="9" spans="1:3" x14ac:dyDescent="0.25">
      <c r="A9">
        <v>12.7903</v>
      </c>
      <c r="B9">
        <v>13.319900000000001</v>
      </c>
      <c r="C9">
        <v>13.319900000000001</v>
      </c>
    </row>
    <row r="10" spans="1:3" x14ac:dyDescent="0.25">
      <c r="A10">
        <v>15.991899999999999</v>
      </c>
      <c r="B10">
        <v>13.992000000000001</v>
      </c>
      <c r="C10">
        <v>13.992000000000001</v>
      </c>
    </row>
    <row r="11" spans="1:3" x14ac:dyDescent="0.25">
      <c r="A11">
        <v>12.711399999999999</v>
      </c>
      <c r="B11">
        <v>13.837400000000001</v>
      </c>
      <c r="C11">
        <v>13.837400000000001</v>
      </c>
    </row>
    <row r="12" spans="1:3" x14ac:dyDescent="0.25">
      <c r="A12">
        <v>14.1807</v>
      </c>
      <c r="B12">
        <v>13.297800000000001</v>
      </c>
      <c r="C12">
        <v>13.297800000000001</v>
      </c>
    </row>
    <row r="13" spans="1:3" x14ac:dyDescent="0.25">
      <c r="A13">
        <v>15.0505</v>
      </c>
      <c r="B13">
        <v>14.348000000000001</v>
      </c>
      <c r="C13">
        <v>14.348000000000001</v>
      </c>
    </row>
    <row r="14" spans="1:3" x14ac:dyDescent="0.25">
      <c r="A14">
        <v>14.5939</v>
      </c>
      <c r="B14">
        <v>12.8926</v>
      </c>
      <c r="C14">
        <v>12.8926</v>
      </c>
    </row>
    <row r="16" spans="1:3" x14ac:dyDescent="0.25">
      <c r="A16">
        <f>AVERAGE(A3:A14)</f>
        <v>13.766674999999999</v>
      </c>
      <c r="B16">
        <f>AVERAGE(B3:B14)</f>
        <v>12.570399166666666</v>
      </c>
      <c r="C16">
        <f>AVERAGE(C3:C14)</f>
        <v>12.570399166666666</v>
      </c>
    </row>
    <row r="17" spans="1:3" x14ac:dyDescent="0.25">
      <c r="A17">
        <f>_xlfn.STDEV.P(A3:A14)</f>
        <v>1.2379188470473335</v>
      </c>
      <c r="B17">
        <f>_xlfn.STDEV.P(B3:B14)</f>
        <v>2.2357066175315468</v>
      </c>
      <c r="C17">
        <f>_xlfn.STDEV.P(C3:C14)</f>
        <v>2.2357066175315468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A25" workbookViewId="0">
      <selection activeCell="A53" sqref="A53:O80"/>
    </sheetView>
  </sheetViews>
  <sheetFormatPr defaultRowHeight="15" x14ac:dyDescent="0.25"/>
  <cols>
    <col min="1" max="1" width="14.85546875" customWidth="1"/>
    <col min="2" max="3" width="11" bestFit="1" customWidth="1"/>
    <col min="6" max="6" width="11" bestFit="1" customWidth="1"/>
  </cols>
  <sheetData>
    <row r="1" spans="1:14" x14ac:dyDescent="0.25">
      <c r="A1" t="s">
        <v>11</v>
      </c>
      <c r="I1" t="s">
        <v>7</v>
      </c>
    </row>
    <row r="2" spans="1:14" x14ac:dyDescent="0.25">
      <c r="A2" t="s">
        <v>4</v>
      </c>
      <c r="B2" t="s">
        <v>5</v>
      </c>
      <c r="C2" t="s">
        <v>6</v>
      </c>
      <c r="D2" t="s">
        <v>8</v>
      </c>
      <c r="E2" t="s">
        <v>9</v>
      </c>
      <c r="F2" t="s">
        <v>10</v>
      </c>
      <c r="I2" t="s">
        <v>4</v>
      </c>
      <c r="J2" t="s">
        <v>5</v>
      </c>
      <c r="K2" t="s">
        <v>6</v>
      </c>
      <c r="L2" t="s">
        <v>8</v>
      </c>
      <c r="M2" t="s">
        <v>9</v>
      </c>
      <c r="N2" t="s">
        <v>10</v>
      </c>
    </row>
    <row r="3" spans="1:14" x14ac:dyDescent="0.25">
      <c r="A3">
        <v>2.5240399999999998</v>
      </c>
      <c r="B3">
        <v>3.4029099999999999</v>
      </c>
      <c r="C3">
        <v>3.3383500000000002</v>
      </c>
      <c r="D3">
        <v>3.4517899999999999</v>
      </c>
      <c r="E3">
        <v>3.4401999999999999</v>
      </c>
      <c r="F3">
        <v>2.6981199999999999</v>
      </c>
      <c r="I3">
        <v>7</v>
      </c>
      <c r="J3">
        <v>20</v>
      </c>
      <c r="K3">
        <v>36</v>
      </c>
      <c r="L3">
        <v>62</v>
      </c>
      <c r="M3">
        <v>84</v>
      </c>
      <c r="N3">
        <v>159</v>
      </c>
    </row>
    <row r="4" spans="1:14" x14ac:dyDescent="0.25">
      <c r="A4">
        <v>4.3377499999999998</v>
      </c>
      <c r="B4">
        <v>4.2654800000000002</v>
      </c>
      <c r="C4">
        <v>3.80158</v>
      </c>
      <c r="D4">
        <v>3.8053900000000001</v>
      </c>
      <c r="E4">
        <v>3.5005500000000001</v>
      </c>
      <c r="F4">
        <v>3.0139300000000002</v>
      </c>
    </row>
    <row r="5" spans="1:14" x14ac:dyDescent="0.25">
      <c r="A5">
        <v>5.0393100000000004</v>
      </c>
      <c r="B5">
        <v>3.8379599999999998</v>
      </c>
      <c r="C5">
        <v>3.56088</v>
      </c>
      <c r="D5">
        <v>3.3103699999999998</v>
      </c>
      <c r="E5">
        <v>3.5154899999999998</v>
      </c>
      <c r="F5">
        <v>3.117</v>
      </c>
    </row>
    <row r="6" spans="1:14" x14ac:dyDescent="0.25">
      <c r="A6">
        <v>5.3049600000000003</v>
      </c>
      <c r="B6">
        <v>3.8014299999999999</v>
      </c>
      <c r="C6">
        <v>3.8711000000000002</v>
      </c>
      <c r="D6">
        <v>3.2296999999999998</v>
      </c>
      <c r="E6">
        <v>3.2447300000000001</v>
      </c>
      <c r="F6">
        <v>3.12629</v>
      </c>
    </row>
    <row r="7" spans="1:14" x14ac:dyDescent="0.25">
      <c r="A7">
        <v>4.9210200000000004</v>
      </c>
      <c r="B7">
        <v>4.4130599999999998</v>
      </c>
      <c r="C7">
        <v>3.8827400000000001</v>
      </c>
      <c r="D7">
        <v>3.2965300000000002</v>
      </c>
      <c r="E7">
        <v>3.1245799999999999</v>
      </c>
      <c r="F7">
        <v>3.2785799999999998</v>
      </c>
    </row>
    <row r="8" spans="1:14" x14ac:dyDescent="0.25">
      <c r="A8">
        <v>5.3140200000000002</v>
      </c>
      <c r="B8">
        <v>3.7974299999999999</v>
      </c>
      <c r="C8">
        <v>3.5907100000000001</v>
      </c>
      <c r="D8">
        <v>3.4326099999999999</v>
      </c>
      <c r="E8">
        <v>3.3963000000000001</v>
      </c>
      <c r="F8">
        <v>3.1905299999999999</v>
      </c>
    </row>
    <row r="9" spans="1:14" x14ac:dyDescent="0.25">
      <c r="A9">
        <v>5.56433</v>
      </c>
      <c r="B9">
        <v>3.3650500000000001</v>
      </c>
      <c r="C9">
        <v>3.4928300000000001</v>
      </c>
      <c r="D9">
        <v>3.2775300000000001</v>
      </c>
      <c r="E9">
        <v>3.0922700000000001</v>
      </c>
      <c r="F9">
        <v>2.9045899999999998</v>
      </c>
    </row>
    <row r="10" spans="1:14" x14ac:dyDescent="0.25">
      <c r="A10">
        <v>5.5365099999999998</v>
      </c>
      <c r="B10">
        <v>4.0686200000000001</v>
      </c>
      <c r="C10">
        <v>3.1066099999999999</v>
      </c>
      <c r="D10">
        <v>3.7806999999999999</v>
      </c>
      <c r="E10">
        <v>3.2763</v>
      </c>
      <c r="F10">
        <v>2.7435299999999998</v>
      </c>
    </row>
    <row r="11" spans="1:14" x14ac:dyDescent="0.25">
      <c r="A11">
        <v>5.1933199999999999</v>
      </c>
      <c r="B11">
        <v>4.45878</v>
      </c>
      <c r="C11">
        <v>3.7279100000000001</v>
      </c>
      <c r="D11">
        <v>3.8815400000000002</v>
      </c>
      <c r="E11">
        <v>2.9066800000000002</v>
      </c>
      <c r="F11">
        <v>3.1833</v>
      </c>
    </row>
    <row r="12" spans="1:14" x14ac:dyDescent="0.25">
      <c r="A12">
        <v>4.9256099999999998</v>
      </c>
      <c r="B12">
        <v>4.0713800000000004</v>
      </c>
      <c r="C12">
        <v>3.8208700000000002</v>
      </c>
      <c r="D12">
        <v>3.4929899999999998</v>
      </c>
      <c r="E12">
        <v>3.1838700000000002</v>
      </c>
      <c r="F12">
        <v>3.4757500000000001</v>
      </c>
    </row>
    <row r="13" spans="1:14" x14ac:dyDescent="0.25">
      <c r="B13">
        <v>3.9883999999999999</v>
      </c>
      <c r="C13">
        <v>3.4670800000000002</v>
      </c>
      <c r="D13">
        <v>3.7071900000000002</v>
      </c>
      <c r="E13">
        <v>3.0179100000000001</v>
      </c>
      <c r="F13">
        <v>2.8677299999999999</v>
      </c>
    </row>
    <row r="14" spans="1:14" x14ac:dyDescent="0.25">
      <c r="B14">
        <v>4.5243799999999998</v>
      </c>
      <c r="C14">
        <v>3.5390299999999999</v>
      </c>
      <c r="D14">
        <v>3.7010800000000001</v>
      </c>
      <c r="E14">
        <v>3.4239600000000001</v>
      </c>
      <c r="F14">
        <v>3.3144499999999999</v>
      </c>
    </row>
    <row r="15" spans="1:14" x14ac:dyDescent="0.25">
      <c r="C15">
        <v>3.72011</v>
      </c>
      <c r="D15">
        <v>3.7137899999999999</v>
      </c>
      <c r="E15">
        <v>3.4228200000000002</v>
      </c>
      <c r="F15">
        <v>3.1290200000000001</v>
      </c>
    </row>
    <row r="16" spans="1:14" x14ac:dyDescent="0.25">
      <c r="E16">
        <v>3.44035</v>
      </c>
      <c r="F16">
        <v>3.1706099999999999</v>
      </c>
    </row>
    <row r="17" spans="1:14" x14ac:dyDescent="0.25">
      <c r="E17">
        <v>2.9435600000000002</v>
      </c>
      <c r="F17">
        <v>3.4371299999999998</v>
      </c>
    </row>
    <row r="21" spans="1:14" x14ac:dyDescent="0.25">
      <c r="A21" t="s">
        <v>12</v>
      </c>
      <c r="I21" t="s">
        <v>7</v>
      </c>
    </row>
    <row r="22" spans="1:14" x14ac:dyDescent="0.25">
      <c r="A22" t="s">
        <v>4</v>
      </c>
      <c r="B22" t="s">
        <v>5</v>
      </c>
      <c r="C22" t="s">
        <v>6</v>
      </c>
      <c r="D22" t="s">
        <v>8</v>
      </c>
      <c r="E22" t="s">
        <v>9</v>
      </c>
      <c r="F22" t="s">
        <v>10</v>
      </c>
      <c r="I22" t="s">
        <v>4</v>
      </c>
      <c r="J22" t="s">
        <v>5</v>
      </c>
      <c r="K22" t="s">
        <v>6</v>
      </c>
      <c r="L22" t="s">
        <v>8</v>
      </c>
      <c r="M22" t="s">
        <v>9</v>
      </c>
      <c r="N22" t="s">
        <v>10</v>
      </c>
    </row>
    <row r="23" spans="1:14" x14ac:dyDescent="0.25">
      <c r="A23">
        <v>41.552</v>
      </c>
      <c r="B23">
        <v>21.8704</v>
      </c>
      <c r="C23">
        <v>16.653099999999998</v>
      </c>
      <c r="D23">
        <v>25.997</v>
      </c>
      <c r="E23">
        <v>27.261900000000001</v>
      </c>
      <c r="F23">
        <v>28.168700000000001</v>
      </c>
      <c r="I23">
        <v>5</v>
      </c>
      <c r="J23">
        <v>14</v>
      </c>
      <c r="K23">
        <v>30</v>
      </c>
      <c r="L23">
        <v>65</v>
      </c>
      <c r="M23">
        <v>78</v>
      </c>
      <c r="N23">
        <v>177</v>
      </c>
    </row>
    <row r="24" spans="1:14" x14ac:dyDescent="0.25">
      <c r="A24">
        <v>15.6259</v>
      </c>
      <c r="B24">
        <v>28.678699999999999</v>
      </c>
      <c r="C24">
        <v>32.701300000000003</v>
      </c>
      <c r="D24">
        <v>19.3675</v>
      </c>
      <c r="E24">
        <v>27.1111</v>
      </c>
      <c r="F24">
        <v>29.528099999999998</v>
      </c>
    </row>
    <row r="25" spans="1:14" x14ac:dyDescent="0.25">
      <c r="A25">
        <v>16.2348</v>
      </c>
      <c r="B25">
        <v>30.059699999999999</v>
      </c>
      <c r="C25">
        <v>18.1828</v>
      </c>
      <c r="D25">
        <v>27.952400000000001</v>
      </c>
      <c r="E25">
        <v>27.1921</v>
      </c>
      <c r="F25">
        <v>34.075000000000003</v>
      </c>
    </row>
    <row r="26" spans="1:14" x14ac:dyDescent="0.25">
      <c r="A26">
        <v>22.5886</v>
      </c>
      <c r="B26">
        <v>39.392200000000003</v>
      </c>
      <c r="C26">
        <v>27.0321</v>
      </c>
      <c r="D26">
        <v>35.110100000000003</v>
      </c>
      <c r="E26">
        <v>26.0502</v>
      </c>
      <c r="F26">
        <v>23.5214</v>
      </c>
    </row>
    <row r="27" spans="1:14" x14ac:dyDescent="0.25">
      <c r="A27">
        <v>19.7773</v>
      </c>
      <c r="B27">
        <v>23.255400000000002</v>
      </c>
      <c r="C27">
        <v>22.838000000000001</v>
      </c>
      <c r="D27">
        <v>27.520299999999999</v>
      </c>
      <c r="E27">
        <v>25.251000000000001</v>
      </c>
      <c r="F27">
        <v>36.807299999999998</v>
      </c>
    </row>
    <row r="28" spans="1:14" x14ac:dyDescent="0.25">
      <c r="A28">
        <v>23.745000000000001</v>
      </c>
      <c r="B28">
        <v>17.3917</v>
      </c>
      <c r="C28">
        <v>26.7486</v>
      </c>
      <c r="D28">
        <v>19.1815</v>
      </c>
      <c r="E28">
        <v>31.196000000000002</v>
      </c>
      <c r="F28">
        <v>21.994900000000001</v>
      </c>
    </row>
    <row r="29" spans="1:14" x14ac:dyDescent="0.25">
      <c r="A29">
        <v>28.537299999999998</v>
      </c>
      <c r="B29">
        <v>15.5898</v>
      </c>
      <c r="C29">
        <v>15.8444</v>
      </c>
      <c r="D29">
        <v>25.0366</v>
      </c>
      <c r="E29">
        <v>30.8627</v>
      </c>
      <c r="F29">
        <v>27.1036</v>
      </c>
    </row>
    <row r="30" spans="1:14" x14ac:dyDescent="0.25">
      <c r="A30">
        <v>20.959499999999998</v>
      </c>
      <c r="B30">
        <v>20.2834</v>
      </c>
      <c r="C30">
        <v>18.028600000000001</v>
      </c>
      <c r="D30">
        <v>20.9055</v>
      </c>
      <c r="E30">
        <v>32.589599999999997</v>
      </c>
      <c r="F30">
        <v>39.034300000000002</v>
      </c>
    </row>
    <row r="31" spans="1:14" x14ac:dyDescent="0.25">
      <c r="A31">
        <v>28.0761</v>
      </c>
      <c r="B31">
        <v>33.527299999999997</v>
      </c>
      <c r="C31">
        <v>14.1717</v>
      </c>
      <c r="D31">
        <v>23.190300000000001</v>
      </c>
      <c r="E31">
        <v>27.213699999999999</v>
      </c>
      <c r="F31">
        <v>33.622900000000001</v>
      </c>
    </row>
    <row r="32" spans="1:14" x14ac:dyDescent="0.25">
      <c r="A32">
        <v>25.920500000000001</v>
      </c>
      <c r="B32">
        <v>21.117699999999999</v>
      </c>
      <c r="C32">
        <v>19.101700000000001</v>
      </c>
      <c r="D32">
        <v>23.1782</v>
      </c>
      <c r="E32">
        <v>23.523199999999999</v>
      </c>
      <c r="F32">
        <v>34.183</v>
      </c>
    </row>
    <row r="33" spans="1:6" x14ac:dyDescent="0.25">
      <c r="A33">
        <v>40.204999999999998</v>
      </c>
      <c r="B33">
        <v>16.8062</v>
      </c>
      <c r="C33">
        <v>17.713100000000001</v>
      </c>
      <c r="D33">
        <v>23.145399999999999</v>
      </c>
      <c r="E33">
        <v>24.112500000000001</v>
      </c>
      <c r="F33">
        <v>31.334299999999999</v>
      </c>
    </row>
    <row r="34" spans="1:6" x14ac:dyDescent="0.25">
      <c r="A34">
        <v>18.4529</v>
      </c>
      <c r="B34">
        <v>20.8245</v>
      </c>
      <c r="C34">
        <v>22.311399999999999</v>
      </c>
      <c r="D34">
        <v>35.351900000000001</v>
      </c>
      <c r="E34">
        <v>26.4282</v>
      </c>
      <c r="F34">
        <v>28.328600000000002</v>
      </c>
    </row>
    <row r="35" spans="1:6" x14ac:dyDescent="0.25">
      <c r="A35">
        <v>19.2272</v>
      </c>
      <c r="B35">
        <v>26.575299999999999</v>
      </c>
      <c r="C35">
        <v>32.5473</v>
      </c>
      <c r="D35">
        <v>22.635200000000001</v>
      </c>
      <c r="E35">
        <v>35.138599999999997</v>
      </c>
      <c r="F35">
        <v>38.531700000000001</v>
      </c>
    </row>
    <row r="36" spans="1:6" x14ac:dyDescent="0.25">
      <c r="A36">
        <v>26.367699999999999</v>
      </c>
      <c r="B36">
        <v>15.6488</v>
      </c>
      <c r="C36">
        <v>16.8645</v>
      </c>
      <c r="D36">
        <v>18.923400000000001</v>
      </c>
      <c r="E36">
        <v>28.454000000000001</v>
      </c>
      <c r="F36">
        <v>24.718800000000002</v>
      </c>
    </row>
    <row r="37" spans="1:6" x14ac:dyDescent="0.25">
      <c r="A37">
        <v>28.767800000000001</v>
      </c>
      <c r="B37">
        <v>34.183199999999999</v>
      </c>
      <c r="C37">
        <v>13.558</v>
      </c>
      <c r="D37">
        <v>27.752800000000001</v>
      </c>
      <c r="E37">
        <v>26.302800000000001</v>
      </c>
      <c r="F37">
        <v>29.596699999999998</v>
      </c>
    </row>
    <row r="38" spans="1:6" x14ac:dyDescent="0.25">
      <c r="A38">
        <v>19.378499999999999</v>
      </c>
      <c r="B38">
        <v>32.724200000000003</v>
      </c>
      <c r="C38">
        <v>16.5365</v>
      </c>
      <c r="D38">
        <v>36.948900000000002</v>
      </c>
      <c r="E38">
        <v>33.907400000000003</v>
      </c>
      <c r="F38">
        <v>28.374600000000001</v>
      </c>
    </row>
    <row r="39" spans="1:6" x14ac:dyDescent="0.25">
      <c r="A39">
        <v>19.3962</v>
      </c>
      <c r="B39">
        <v>32.191299999999998</v>
      </c>
      <c r="C39">
        <v>21.5763</v>
      </c>
      <c r="D39">
        <v>20.861599999999999</v>
      </c>
    </row>
    <row r="40" spans="1:6" x14ac:dyDescent="0.25">
      <c r="A40">
        <v>32.133499999999998</v>
      </c>
      <c r="B40">
        <v>28.8535</v>
      </c>
      <c r="C40">
        <v>19.822299999999998</v>
      </c>
      <c r="D40">
        <v>16.3184</v>
      </c>
    </row>
    <row r="41" spans="1:6" x14ac:dyDescent="0.25">
      <c r="B41">
        <v>25.581299999999999</v>
      </c>
      <c r="C41">
        <v>18.465599999999998</v>
      </c>
      <c r="D41">
        <v>16.610099999999999</v>
      </c>
    </row>
    <row r="42" spans="1:6" x14ac:dyDescent="0.25">
      <c r="C42">
        <v>15.316000000000001</v>
      </c>
    </row>
    <row r="43" spans="1:6" x14ac:dyDescent="0.25">
      <c r="C43">
        <v>19.034500000000001</v>
      </c>
    </row>
    <row r="44" spans="1:6" x14ac:dyDescent="0.25">
      <c r="C44">
        <v>21.027699999999999</v>
      </c>
    </row>
    <row r="45" spans="1:6" x14ac:dyDescent="0.25">
      <c r="C45">
        <v>22.709099999999999</v>
      </c>
    </row>
    <row r="46" spans="1:6" x14ac:dyDescent="0.25">
      <c r="C46">
        <v>13.811500000000001</v>
      </c>
    </row>
    <row r="47" spans="1:6" x14ac:dyDescent="0.25">
      <c r="A47">
        <f>AVERAGE(A23:A46)</f>
        <v>24.830322222222222</v>
      </c>
      <c r="B47">
        <f t="shared" ref="B47:F47" si="0">AVERAGE(B23:B46)</f>
        <v>25.502873684210527</v>
      </c>
      <c r="C47">
        <f t="shared" si="0"/>
        <v>20.108170833333329</v>
      </c>
      <c r="D47">
        <f t="shared" si="0"/>
        <v>24.525636842105264</v>
      </c>
      <c r="E47">
        <f t="shared" si="0"/>
        <v>28.287187499999998</v>
      </c>
      <c r="F47">
        <f t="shared" si="0"/>
        <v>30.557743749999997</v>
      </c>
    </row>
    <row r="48" spans="1:6" x14ac:dyDescent="0.25">
      <c r="A48">
        <f>_xlfn.STDEV.P(A23:A46)</f>
        <v>7.2621798516205756</v>
      </c>
      <c r="B48">
        <f t="shared" ref="B48:F48" si="1">_xlfn.STDEV.P(B23:B46)</f>
        <v>6.8678114948107547</v>
      </c>
      <c r="C48">
        <f t="shared" si="1"/>
        <v>5.1651690461590327</v>
      </c>
      <c r="D48">
        <f t="shared" si="1"/>
        <v>5.9351821430136447</v>
      </c>
      <c r="E48">
        <f t="shared" si="1"/>
        <v>3.3418504710854418</v>
      </c>
      <c r="F48">
        <f t="shared" si="1"/>
        <v>4.9767461370318262</v>
      </c>
    </row>
    <row r="53" spans="1:11" x14ac:dyDescent="0.25">
      <c r="A53" t="s">
        <v>13</v>
      </c>
      <c r="I53" t="s">
        <v>7</v>
      </c>
    </row>
    <row r="54" spans="1:11" x14ac:dyDescent="0.25">
      <c r="A54" t="s">
        <v>4</v>
      </c>
      <c r="B54" t="s">
        <v>6</v>
      </c>
      <c r="C54" t="s">
        <v>10</v>
      </c>
      <c r="I54" t="s">
        <v>4</v>
      </c>
      <c r="J54" t="s">
        <v>6</v>
      </c>
      <c r="K54" t="s">
        <v>10</v>
      </c>
    </row>
    <row r="55" spans="1:11" x14ac:dyDescent="0.25">
      <c r="A55">
        <v>26.377099999999999</v>
      </c>
      <c r="B55">
        <v>28.134</v>
      </c>
      <c r="C55">
        <v>31.9057</v>
      </c>
      <c r="I55">
        <v>6</v>
      </c>
      <c r="J55">
        <v>26</v>
      </c>
      <c r="K55">
        <v>141</v>
      </c>
    </row>
    <row r="56" spans="1:11" x14ac:dyDescent="0.25">
      <c r="A56">
        <v>20.606100000000001</v>
      </c>
      <c r="B56">
        <v>26.718499999999999</v>
      </c>
      <c r="C56">
        <v>30.8917</v>
      </c>
    </row>
    <row r="57" spans="1:11" x14ac:dyDescent="0.25">
      <c r="A57">
        <v>32.032499999999999</v>
      </c>
      <c r="B57">
        <v>26.7272</v>
      </c>
      <c r="C57">
        <v>37.974499999999999</v>
      </c>
    </row>
    <row r="58" spans="1:11" x14ac:dyDescent="0.25">
      <c r="A58">
        <v>39.220100000000002</v>
      </c>
      <c r="B58">
        <v>22.916899999999998</v>
      </c>
      <c r="C58">
        <v>34.060200000000002</v>
      </c>
    </row>
    <row r="59" spans="1:11" x14ac:dyDescent="0.25">
      <c r="A59">
        <v>26.913900000000002</v>
      </c>
      <c r="B59">
        <v>27.154599999999999</v>
      </c>
      <c r="C59">
        <v>39.046900000000001</v>
      </c>
    </row>
    <row r="60" spans="1:11" x14ac:dyDescent="0.25">
      <c r="A60">
        <v>56.767699999999998</v>
      </c>
      <c r="B60">
        <v>26.539899999999999</v>
      </c>
      <c r="C60">
        <v>27.4849</v>
      </c>
    </row>
    <row r="61" spans="1:11" x14ac:dyDescent="0.25">
      <c r="A61">
        <v>27.032699999999998</v>
      </c>
      <c r="B61">
        <v>24.682700000000001</v>
      </c>
      <c r="C61">
        <v>29.3996</v>
      </c>
    </row>
    <row r="62" spans="1:11" x14ac:dyDescent="0.25">
      <c r="A62">
        <v>20.033999999999999</v>
      </c>
      <c r="B62">
        <v>17.0029</v>
      </c>
      <c r="C62">
        <v>26.922499999999999</v>
      </c>
    </row>
    <row r="63" spans="1:11" x14ac:dyDescent="0.25">
      <c r="A63">
        <v>58.106999999999999</v>
      </c>
      <c r="B63">
        <v>27.662800000000001</v>
      </c>
      <c r="C63">
        <v>38.6479</v>
      </c>
    </row>
    <row r="64" spans="1:11" x14ac:dyDescent="0.25">
      <c r="A64">
        <v>52.1449</v>
      </c>
      <c r="B64">
        <v>29.621099999999998</v>
      </c>
      <c r="C64">
        <v>40.461300000000001</v>
      </c>
    </row>
    <row r="65" spans="1:3" x14ac:dyDescent="0.25">
      <c r="A65">
        <v>52.251800000000003</v>
      </c>
      <c r="B65">
        <v>22.9329</v>
      </c>
      <c r="C65">
        <v>26.988099999999999</v>
      </c>
    </row>
    <row r="66" spans="1:3" x14ac:dyDescent="0.25">
      <c r="A66">
        <v>37.476500000000001</v>
      </c>
      <c r="B66">
        <v>20.583300000000001</v>
      </c>
      <c r="C66">
        <v>32.412599999999998</v>
      </c>
    </row>
    <row r="67" spans="1:3" x14ac:dyDescent="0.25">
      <c r="B67">
        <v>34.994</v>
      </c>
      <c r="C67">
        <v>44.774099999999997</v>
      </c>
    </row>
    <row r="68" spans="1:3" x14ac:dyDescent="0.25">
      <c r="B68">
        <v>22.542999999999999</v>
      </c>
      <c r="C68">
        <v>36.707000000000001</v>
      </c>
    </row>
    <row r="69" spans="1:3" x14ac:dyDescent="0.25">
      <c r="B69">
        <v>26.789400000000001</v>
      </c>
    </row>
    <row r="70" spans="1:3" x14ac:dyDescent="0.25">
      <c r="B70">
        <v>51.767899999999997</v>
      </c>
    </row>
    <row r="79" spans="1:3" x14ac:dyDescent="0.25">
      <c r="A79">
        <f>AVERAGE(A55:A78)</f>
        <v>37.413691666666665</v>
      </c>
      <c r="B79">
        <f t="shared" ref="B79" si="2">AVERAGE(B55:B78)</f>
        <v>27.298193749999999</v>
      </c>
      <c r="C79">
        <f t="shared" ref="C79" si="3">AVERAGE(C55:C78)</f>
        <v>34.119785714285705</v>
      </c>
    </row>
    <row r="80" spans="1:3" x14ac:dyDescent="0.25">
      <c r="A80">
        <f>_xlfn.STDEV.P(A55:A78)</f>
        <v>13.52946991641201</v>
      </c>
      <c r="B80">
        <f>_xlfn.STDEV.P(B55:B78)</f>
        <v>7.4352328918189174</v>
      </c>
      <c r="C80">
        <f>_xlfn.STDEV.P(C55:C78)</f>
        <v>5.3935574089910228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F43" sqref="F43"/>
    </sheetView>
  </sheetViews>
  <sheetFormatPr defaultRowHeight="15" x14ac:dyDescent="0.25"/>
  <sheetData>
    <row r="1" spans="1:14" x14ac:dyDescent="0.25">
      <c r="A1" t="s">
        <v>12</v>
      </c>
      <c r="I1" t="s">
        <v>7</v>
      </c>
    </row>
    <row r="2" spans="1:14" x14ac:dyDescent="0.25">
      <c r="A2" t="s">
        <v>4</v>
      </c>
      <c r="B2" t="s">
        <v>5</v>
      </c>
      <c r="C2" t="s">
        <v>6</v>
      </c>
      <c r="D2" t="s">
        <v>8</v>
      </c>
      <c r="E2" t="s">
        <v>9</v>
      </c>
      <c r="F2" t="s">
        <v>10</v>
      </c>
      <c r="I2" t="s">
        <v>4</v>
      </c>
      <c r="J2" t="s">
        <v>5</v>
      </c>
      <c r="K2" t="s">
        <v>6</v>
      </c>
      <c r="L2" t="s">
        <v>8</v>
      </c>
      <c r="M2" t="s">
        <v>9</v>
      </c>
      <c r="N2" t="s">
        <v>10</v>
      </c>
    </row>
    <row r="3" spans="1:14" x14ac:dyDescent="0.25">
      <c r="A3">
        <v>37.222700000000003</v>
      </c>
      <c r="B3">
        <v>31.280799999999999</v>
      </c>
      <c r="C3">
        <v>56.585799999999999</v>
      </c>
      <c r="D3">
        <v>29.387699999999999</v>
      </c>
      <c r="E3">
        <v>23.5489</v>
      </c>
      <c r="F3">
        <v>38.975099999999998</v>
      </c>
      <c r="I3">
        <v>45</v>
      </c>
      <c r="J3">
        <v>70</v>
      </c>
      <c r="K3">
        <v>120</v>
      </c>
      <c r="L3">
        <v>171</v>
      </c>
      <c r="M3">
        <v>182</v>
      </c>
      <c r="N3">
        <v>168</v>
      </c>
    </row>
    <row r="4" spans="1:14" x14ac:dyDescent="0.25">
      <c r="A4">
        <v>49.146599999999999</v>
      </c>
      <c r="B4">
        <v>52.295099999999998</v>
      </c>
      <c r="C4">
        <v>40.367699999999999</v>
      </c>
      <c r="D4">
        <v>39.167299999999997</v>
      </c>
      <c r="E4">
        <v>33.833799999999997</v>
      </c>
      <c r="F4">
        <v>53.301400000000001</v>
      </c>
    </row>
    <row r="5" spans="1:14" x14ac:dyDescent="0.25">
      <c r="A5">
        <v>44.786999999999999</v>
      </c>
      <c r="B5">
        <v>30.325600000000001</v>
      </c>
      <c r="C5">
        <v>57.228299999999997</v>
      </c>
      <c r="D5">
        <v>39.166200000000003</v>
      </c>
      <c r="E5">
        <v>30.817699999999999</v>
      </c>
      <c r="F5">
        <v>38.834499999999998</v>
      </c>
    </row>
    <row r="6" spans="1:14" x14ac:dyDescent="0.25">
      <c r="A6">
        <v>38.857900000000001</v>
      </c>
      <c r="B6">
        <v>45.497999999999998</v>
      </c>
      <c r="C6">
        <v>45.025700000000001</v>
      </c>
      <c r="D6">
        <v>39.652700000000003</v>
      </c>
      <c r="E6">
        <v>27.7392</v>
      </c>
      <c r="F6">
        <v>36.185699999999997</v>
      </c>
    </row>
    <row r="7" spans="1:14" x14ac:dyDescent="0.25">
      <c r="A7">
        <v>55.768799999999999</v>
      </c>
      <c r="B7">
        <v>18.3127</v>
      </c>
      <c r="C7">
        <v>47.018799999999999</v>
      </c>
      <c r="D7">
        <v>32.464100000000002</v>
      </c>
      <c r="E7">
        <v>30.912199999999999</v>
      </c>
      <c r="F7">
        <v>29.8124</v>
      </c>
    </row>
    <row r="8" spans="1:14" x14ac:dyDescent="0.25">
      <c r="A8">
        <v>83.959000000000003</v>
      </c>
      <c r="B8">
        <v>34.754300000000001</v>
      </c>
      <c r="C8">
        <v>34.858800000000002</v>
      </c>
      <c r="D8">
        <v>32.103200000000001</v>
      </c>
      <c r="E8">
        <v>24.567900000000002</v>
      </c>
      <c r="F8">
        <v>41.785800000000002</v>
      </c>
    </row>
    <row r="9" spans="1:14" x14ac:dyDescent="0.25">
      <c r="A9">
        <v>92.327500000000001</v>
      </c>
      <c r="B9">
        <v>55.398099999999999</v>
      </c>
      <c r="C9">
        <v>41.045000000000002</v>
      </c>
      <c r="D9">
        <v>28.913399999999999</v>
      </c>
      <c r="E9">
        <v>28.023800000000001</v>
      </c>
      <c r="F9">
        <v>36.026400000000002</v>
      </c>
    </row>
    <row r="10" spans="1:14" x14ac:dyDescent="0.25">
      <c r="B10">
        <v>43.459200000000003</v>
      </c>
      <c r="C10">
        <v>26.146999999999998</v>
      </c>
      <c r="D10">
        <v>25.087</v>
      </c>
      <c r="E10">
        <v>31.599900000000002</v>
      </c>
      <c r="F10">
        <v>32.558300000000003</v>
      </c>
    </row>
    <row r="11" spans="1:14" x14ac:dyDescent="0.25">
      <c r="B11">
        <v>91.240399999999994</v>
      </c>
      <c r="C11">
        <v>82.219300000000004</v>
      </c>
      <c r="D11">
        <v>39.698</v>
      </c>
      <c r="E11">
        <v>43.543999999999997</v>
      </c>
      <c r="F11">
        <v>26.624199999999998</v>
      </c>
    </row>
    <row r="12" spans="1:14" x14ac:dyDescent="0.25">
      <c r="C12">
        <v>29.567</v>
      </c>
      <c r="D12">
        <v>47.855800000000002</v>
      </c>
      <c r="E12">
        <v>30.9236</v>
      </c>
      <c r="F12">
        <v>30.6694</v>
      </c>
    </row>
    <row r="13" spans="1:14" x14ac:dyDescent="0.25">
      <c r="D13">
        <v>37.779699999999998</v>
      </c>
      <c r="E13">
        <v>34.017699999999998</v>
      </c>
      <c r="F13">
        <v>69.995900000000006</v>
      </c>
    </row>
    <row r="14" spans="1:14" x14ac:dyDescent="0.25">
      <c r="D14">
        <v>40.313800000000001</v>
      </c>
      <c r="E14">
        <v>30.825700000000001</v>
      </c>
    </row>
    <row r="15" spans="1:14" x14ac:dyDescent="0.25">
      <c r="E15">
        <v>31.415800000000001</v>
      </c>
    </row>
    <row r="16" spans="1:14" x14ac:dyDescent="0.25">
      <c r="E16">
        <v>31.070799999999998</v>
      </c>
    </row>
    <row r="17" spans="1:6" x14ac:dyDescent="0.25">
      <c r="E17">
        <v>46.203499999999998</v>
      </c>
    </row>
    <row r="27" spans="1:6" x14ac:dyDescent="0.25">
      <c r="A27">
        <f>AVERAGE(A3:A26)</f>
        <v>57.438499999999998</v>
      </c>
      <c r="B27">
        <f t="shared" ref="B27:F27" si="0">AVERAGE(B3:B26)</f>
        <v>44.729355555555557</v>
      </c>
      <c r="C27">
        <f t="shared" si="0"/>
        <v>46.006340000000002</v>
      </c>
      <c r="D27">
        <f t="shared" si="0"/>
        <v>35.965741666666666</v>
      </c>
      <c r="E27">
        <f t="shared" si="0"/>
        <v>31.936300000000003</v>
      </c>
      <c r="F27">
        <f t="shared" si="0"/>
        <v>39.524463636363635</v>
      </c>
    </row>
    <row r="28" spans="1:6" x14ac:dyDescent="0.25">
      <c r="A28">
        <f>_xlfn.STDEV.P(A3:A26)</f>
        <v>20.375406965961975</v>
      </c>
      <c r="B28">
        <f t="shared" ref="B28:F28" si="1">_xlfn.STDEV.P(B3:B26)</f>
        <v>19.782756819631871</v>
      </c>
      <c r="C28">
        <f t="shared" si="1"/>
        <v>15.480777276106005</v>
      </c>
      <c r="D28">
        <f t="shared" si="1"/>
        <v>6.1245391968781879</v>
      </c>
      <c r="E28">
        <f t="shared" si="1"/>
        <v>5.827988476309808</v>
      </c>
      <c r="F28">
        <f t="shared" si="1"/>
        <v>11.813968094842254</v>
      </c>
    </row>
    <row r="36" spans="1:11" x14ac:dyDescent="0.25">
      <c r="A36" t="s">
        <v>13</v>
      </c>
      <c r="I36" t="s">
        <v>7</v>
      </c>
    </row>
    <row r="37" spans="1:11" x14ac:dyDescent="0.25">
      <c r="A37" t="s">
        <v>4</v>
      </c>
      <c r="B37" t="s">
        <v>6</v>
      </c>
      <c r="C37" t="s">
        <v>10</v>
      </c>
      <c r="I37" t="s">
        <v>4</v>
      </c>
      <c r="J37" t="s">
        <v>6</v>
      </c>
      <c r="K37" t="s">
        <v>10</v>
      </c>
    </row>
    <row r="38" spans="1:11" x14ac:dyDescent="0.25">
      <c r="A38">
        <v>24.5685</v>
      </c>
      <c r="B38">
        <v>39.6494</v>
      </c>
      <c r="C38" s="1">
        <v>42.227600000000002</v>
      </c>
      <c r="I38">
        <v>43</v>
      </c>
      <c r="J38">
        <v>112</v>
      </c>
      <c r="K38">
        <v>183</v>
      </c>
    </row>
    <row r="39" spans="1:11" x14ac:dyDescent="0.25">
      <c r="A39">
        <v>93.075599999999994</v>
      </c>
      <c r="B39">
        <v>55.971600000000002</v>
      </c>
      <c r="C39">
        <v>32.9</v>
      </c>
    </row>
    <row r="40" spans="1:11" x14ac:dyDescent="0.25">
      <c r="A40">
        <v>114.217</v>
      </c>
      <c r="B40">
        <v>41.020400000000002</v>
      </c>
      <c r="C40">
        <v>47.444899999999997</v>
      </c>
    </row>
    <row r="41" spans="1:11" x14ac:dyDescent="0.25">
      <c r="A41">
        <v>86.975499999999997</v>
      </c>
      <c r="B41">
        <v>86.515699999999995</v>
      </c>
      <c r="C41">
        <v>53.100900000000003</v>
      </c>
    </row>
    <row r="42" spans="1:11" x14ac:dyDescent="0.25">
      <c r="A42">
        <v>29.7559</v>
      </c>
      <c r="B42">
        <v>56.398499999999999</v>
      </c>
      <c r="C42">
        <v>82.297600000000003</v>
      </c>
    </row>
    <row r="43" spans="1:11" x14ac:dyDescent="0.25">
      <c r="A43">
        <v>24.544899999999998</v>
      </c>
      <c r="B43">
        <v>56.825299999999999</v>
      </c>
      <c r="C43">
        <v>55.665199999999999</v>
      </c>
    </row>
    <row r="44" spans="1:11" x14ac:dyDescent="0.25">
      <c r="B44">
        <v>30.837199999999999</v>
      </c>
      <c r="C44">
        <v>62.0154</v>
      </c>
    </row>
    <row r="45" spans="1:11" x14ac:dyDescent="0.25">
      <c r="B45">
        <v>29.282399999999999</v>
      </c>
    </row>
    <row r="46" spans="1:11" x14ac:dyDescent="0.25">
      <c r="B46">
        <v>36.595500000000001</v>
      </c>
    </row>
    <row r="62" spans="1:3" x14ac:dyDescent="0.25">
      <c r="A62">
        <f>AVERAGE(A38:A61)</f>
        <v>62.189566666666657</v>
      </c>
      <c r="B62">
        <f t="shared" ref="B62:C62" si="2">AVERAGE(B38:B61)</f>
        <v>48.12177777777778</v>
      </c>
      <c r="C62">
        <f t="shared" si="2"/>
        <v>53.66451428571429</v>
      </c>
    </row>
    <row r="63" spans="1:3" x14ac:dyDescent="0.25">
      <c r="A63">
        <f>_xlfn.STDEV.P(A38:A61)</f>
        <v>36.877164760307828</v>
      </c>
      <c r="B63">
        <f>_xlfn.STDEV.P(B38:B61)</f>
        <v>16.959798928693946</v>
      </c>
      <c r="C63">
        <f>_xlfn.STDEV.P(C38:C61)</f>
        <v>14.61194696076061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E23" sqref="E23"/>
    </sheetView>
  </sheetViews>
  <sheetFormatPr defaultRowHeight="15" x14ac:dyDescent="0.25"/>
  <sheetData>
    <row r="1" spans="1:14" x14ac:dyDescent="0.25">
      <c r="A1" t="s">
        <v>12</v>
      </c>
      <c r="I1" t="s">
        <v>7</v>
      </c>
    </row>
    <row r="2" spans="1:14" x14ac:dyDescent="0.25">
      <c r="A2" t="s">
        <v>4</v>
      </c>
      <c r="B2" t="s">
        <v>5</v>
      </c>
      <c r="C2" t="s">
        <v>6</v>
      </c>
      <c r="D2" t="s">
        <v>8</v>
      </c>
      <c r="E2" t="s">
        <v>9</v>
      </c>
      <c r="F2" t="s">
        <v>10</v>
      </c>
      <c r="I2" t="s">
        <v>4</v>
      </c>
      <c r="J2" t="s">
        <v>5</v>
      </c>
      <c r="K2" t="s">
        <v>6</v>
      </c>
      <c r="L2" t="s">
        <v>8</v>
      </c>
      <c r="M2" t="s">
        <v>9</v>
      </c>
      <c r="N2" t="s">
        <v>10</v>
      </c>
    </row>
    <row r="3" spans="1:14" x14ac:dyDescent="0.25">
      <c r="A3">
        <v>29.5397</v>
      </c>
      <c r="B3">
        <v>56.099299999999999</v>
      </c>
      <c r="C3">
        <v>61.728099999999998</v>
      </c>
      <c r="D3">
        <v>56.3782</v>
      </c>
      <c r="E3">
        <v>44.950899999999997</v>
      </c>
      <c r="F3">
        <v>44.601300000000002</v>
      </c>
      <c r="J3">
        <v>90</v>
      </c>
      <c r="K3">
        <v>121</v>
      </c>
      <c r="L3">
        <v>155</v>
      </c>
      <c r="M3">
        <v>134</v>
      </c>
      <c r="N3">
        <v>137</v>
      </c>
    </row>
    <row r="4" spans="1:14" x14ac:dyDescent="0.25">
      <c r="A4">
        <v>53.835599999999999</v>
      </c>
      <c r="B4">
        <v>86.811700000000002</v>
      </c>
      <c r="C4">
        <v>38.308799999999998</v>
      </c>
      <c r="D4">
        <v>31.105499999999999</v>
      </c>
      <c r="E4">
        <v>36.201599999999999</v>
      </c>
      <c r="F4">
        <v>40.863399999999999</v>
      </c>
    </row>
    <row r="5" spans="1:14" x14ac:dyDescent="0.25">
      <c r="A5">
        <v>53.234000000000002</v>
      </c>
      <c r="B5">
        <v>43.053100000000001</v>
      </c>
      <c r="C5">
        <v>63.886400000000002</v>
      </c>
      <c r="D5">
        <v>63.372</v>
      </c>
      <c r="E5">
        <v>36.252800000000001</v>
      </c>
      <c r="F5">
        <v>34.393099999999997</v>
      </c>
    </row>
    <row r="6" spans="1:14" x14ac:dyDescent="0.25">
      <c r="A6">
        <v>41.5869</v>
      </c>
      <c r="B6">
        <v>180.48699999999999</v>
      </c>
      <c r="C6">
        <v>45.7363</v>
      </c>
      <c r="D6">
        <v>64.732799999999997</v>
      </c>
      <c r="E6">
        <v>36.422400000000003</v>
      </c>
      <c r="F6">
        <v>35.260899999999999</v>
      </c>
    </row>
    <row r="7" spans="1:14" x14ac:dyDescent="0.25">
      <c r="A7">
        <v>41.5916</v>
      </c>
      <c r="B7">
        <v>41.541800000000002</v>
      </c>
      <c r="C7">
        <v>37.130099999999999</v>
      </c>
      <c r="D7">
        <v>46.346600000000002</v>
      </c>
      <c r="E7">
        <v>32.151800000000001</v>
      </c>
      <c r="F7">
        <v>40.494999999999997</v>
      </c>
    </row>
    <row r="8" spans="1:14" x14ac:dyDescent="0.25">
      <c r="A8">
        <v>31.8352</v>
      </c>
      <c r="C8">
        <v>50.930100000000003</v>
      </c>
      <c r="D8">
        <v>36.141100000000002</v>
      </c>
      <c r="E8">
        <v>32.563400000000001</v>
      </c>
      <c r="F8">
        <v>55.598999999999997</v>
      </c>
    </row>
    <row r="9" spans="1:14" x14ac:dyDescent="0.25">
      <c r="A9">
        <v>51.123899999999999</v>
      </c>
      <c r="C9">
        <v>90.011200000000002</v>
      </c>
      <c r="D9">
        <v>36.254600000000003</v>
      </c>
      <c r="E9">
        <v>41.320099999999996</v>
      </c>
      <c r="F9">
        <v>37.0124</v>
      </c>
    </row>
    <row r="10" spans="1:14" x14ac:dyDescent="0.25">
      <c r="A10">
        <v>106.15</v>
      </c>
      <c r="C10">
        <v>65.347200000000001</v>
      </c>
      <c r="D10">
        <v>24.472999999999999</v>
      </c>
      <c r="E10">
        <v>54.775300000000001</v>
      </c>
      <c r="F10">
        <v>39.980499999999999</v>
      </c>
    </row>
    <row r="11" spans="1:14" x14ac:dyDescent="0.25">
      <c r="A11">
        <v>80.888099999999994</v>
      </c>
      <c r="D11">
        <v>25.655100000000001</v>
      </c>
      <c r="E11">
        <v>45.769300000000001</v>
      </c>
      <c r="F11">
        <v>48.853900000000003</v>
      </c>
    </row>
    <row r="12" spans="1:14" x14ac:dyDescent="0.25">
      <c r="D12">
        <v>35.888300000000001</v>
      </c>
      <c r="E12">
        <v>32.224899999999998</v>
      </c>
      <c r="F12">
        <v>53.317999999999998</v>
      </c>
    </row>
    <row r="27" spans="1:6" x14ac:dyDescent="0.25">
      <c r="A27">
        <f>AVERAGE(A3:A26)</f>
        <v>54.420555555555552</v>
      </c>
      <c r="B27">
        <f t="shared" ref="B27:F27" si="0">AVERAGE(B3:B26)</f>
        <v>81.598579999999998</v>
      </c>
      <c r="C27">
        <f t="shared" si="0"/>
        <v>56.634774999999998</v>
      </c>
      <c r="D27">
        <f t="shared" si="0"/>
        <v>42.034720000000007</v>
      </c>
      <c r="E27">
        <f t="shared" si="0"/>
        <v>39.263250000000006</v>
      </c>
      <c r="F27">
        <f t="shared" si="0"/>
        <v>43.037750000000003</v>
      </c>
    </row>
    <row r="28" spans="1:6" x14ac:dyDescent="0.25">
      <c r="A28">
        <f>_xlfn.STDEV.P(A3:A26)</f>
        <v>23.208055188524114</v>
      </c>
      <c r="B28">
        <f t="shared" ref="B28:F28" si="1">_xlfn.STDEV.P(B3:B26)</f>
        <v>52.051146314270532</v>
      </c>
      <c r="C28">
        <f t="shared" si="1"/>
        <v>16.340187807194109</v>
      </c>
      <c r="D28">
        <f t="shared" si="1"/>
        <v>14.131124917627735</v>
      </c>
      <c r="E28">
        <f t="shared" si="1"/>
        <v>7.0074131942179259</v>
      </c>
      <c r="F28">
        <f t="shared" si="1"/>
        <v>7.0128111072878383</v>
      </c>
    </row>
    <row r="43" spans="1:14" x14ac:dyDescent="0.25">
      <c r="A43" t="s">
        <v>12</v>
      </c>
      <c r="I43" t="s">
        <v>7</v>
      </c>
    </row>
    <row r="44" spans="1:14" x14ac:dyDescent="0.25">
      <c r="A44" t="s">
        <v>4</v>
      </c>
      <c r="B44" t="s">
        <v>5</v>
      </c>
      <c r="C44" t="s">
        <v>6</v>
      </c>
      <c r="D44" t="s">
        <v>8</v>
      </c>
      <c r="E44" t="s">
        <v>9</v>
      </c>
      <c r="F44" t="s">
        <v>10</v>
      </c>
      <c r="I44" t="s">
        <v>4</v>
      </c>
      <c r="J44" t="s">
        <v>5</v>
      </c>
      <c r="K44" t="s">
        <v>6</v>
      </c>
      <c r="L44" t="s">
        <v>8</v>
      </c>
      <c r="M44" t="s">
        <v>9</v>
      </c>
      <c r="N44" t="s">
        <v>10</v>
      </c>
    </row>
    <row r="45" spans="1:14" x14ac:dyDescent="0.25">
      <c r="A45">
        <v>75.575400000000002</v>
      </c>
      <c r="F45">
        <v>63.956899999999997</v>
      </c>
      <c r="I45">
        <v>55</v>
      </c>
    </row>
    <row r="46" spans="1:14" x14ac:dyDescent="0.25">
      <c r="A46">
        <v>104.964</v>
      </c>
      <c r="F46">
        <v>55.435699999999997</v>
      </c>
    </row>
    <row r="47" spans="1:14" x14ac:dyDescent="0.25">
      <c r="A47">
        <v>97.062899999999999</v>
      </c>
      <c r="F47">
        <v>26.2849</v>
      </c>
    </row>
    <row r="48" spans="1:14" x14ac:dyDescent="0.25">
      <c r="A48">
        <v>69.410399999999996</v>
      </c>
      <c r="F48">
        <v>52.844499999999996</v>
      </c>
    </row>
    <row r="49" spans="1:6" x14ac:dyDescent="0.25">
      <c r="A49">
        <v>62.112400000000001</v>
      </c>
      <c r="F49">
        <v>48.986600000000003</v>
      </c>
    </row>
    <row r="50" spans="1:6" x14ac:dyDescent="0.25">
      <c r="F50">
        <v>40.572800000000001</v>
      </c>
    </row>
    <row r="51" spans="1:6" x14ac:dyDescent="0.25">
      <c r="F51">
        <v>56.598300000000002</v>
      </c>
    </row>
    <row r="52" spans="1:6" x14ac:dyDescent="0.25">
      <c r="F52">
        <v>44.165799999999997</v>
      </c>
    </row>
    <row r="69" spans="1:11" x14ac:dyDescent="0.25">
      <c r="A69">
        <f>AVERAGE(A45:A68)</f>
        <v>81.825019999999995</v>
      </c>
      <c r="B69" t="e">
        <f t="shared" ref="B69" si="2">AVERAGE(B45:B68)</f>
        <v>#DIV/0!</v>
      </c>
      <c r="C69" t="e">
        <f t="shared" ref="C69" si="3">AVERAGE(C45:C68)</f>
        <v>#DIV/0!</v>
      </c>
      <c r="D69" t="e">
        <f t="shared" ref="D69" si="4">AVERAGE(D45:D68)</f>
        <v>#DIV/0!</v>
      </c>
      <c r="E69" t="e">
        <f t="shared" ref="E69" si="5">AVERAGE(E45:E68)</f>
        <v>#DIV/0!</v>
      </c>
      <c r="F69">
        <f t="shared" ref="F69" si="6">AVERAGE(F45:F68)</f>
        <v>48.605687500000002</v>
      </c>
    </row>
    <row r="70" spans="1:11" x14ac:dyDescent="0.25">
      <c r="A70">
        <f>_xlfn.STDEV.P(A45:A68)</f>
        <v>16.42786236543267</v>
      </c>
      <c r="B70" t="e">
        <f t="shared" ref="B70:F70" si="7">_xlfn.STDEV.P(B45:B68)</f>
        <v>#DIV/0!</v>
      </c>
      <c r="C70" t="e">
        <f t="shared" si="7"/>
        <v>#DIV/0!</v>
      </c>
      <c r="D70" t="e">
        <f t="shared" si="7"/>
        <v>#DIV/0!</v>
      </c>
      <c r="E70" t="e">
        <f t="shared" si="7"/>
        <v>#DIV/0!</v>
      </c>
      <c r="F70">
        <f t="shared" si="7"/>
        <v>10.878652912405729</v>
      </c>
    </row>
    <row r="79" spans="1:11" x14ac:dyDescent="0.25">
      <c r="A79" t="s">
        <v>13</v>
      </c>
      <c r="I79" t="s">
        <v>7</v>
      </c>
    </row>
    <row r="80" spans="1:11" x14ac:dyDescent="0.25">
      <c r="A80" t="s">
        <v>4</v>
      </c>
      <c r="B80" t="s">
        <v>6</v>
      </c>
      <c r="C80" t="s">
        <v>10</v>
      </c>
      <c r="I80" t="s">
        <v>4</v>
      </c>
      <c r="J80" t="s">
        <v>6</v>
      </c>
      <c r="K80" t="s">
        <v>10</v>
      </c>
    </row>
    <row r="81" spans="1:11" x14ac:dyDescent="0.25">
      <c r="A81">
        <v>75.515000000000001</v>
      </c>
      <c r="B81">
        <v>24.8932</v>
      </c>
      <c r="C81">
        <v>52.9741</v>
      </c>
      <c r="I81">
        <v>51</v>
      </c>
      <c r="J81">
        <v>109</v>
      </c>
      <c r="K81">
        <v>147</v>
      </c>
    </row>
    <row r="82" spans="1:11" x14ac:dyDescent="0.25">
      <c r="A82">
        <v>73.703599999999994</v>
      </c>
      <c r="B82">
        <v>63.357700000000001</v>
      </c>
      <c r="C82">
        <v>77.278599999999997</v>
      </c>
    </row>
    <row r="83" spans="1:11" x14ac:dyDescent="0.25">
      <c r="A83">
        <v>79.049599999999998</v>
      </c>
      <c r="B83">
        <v>57.551600000000001</v>
      </c>
      <c r="C83">
        <v>76.680999999999997</v>
      </c>
    </row>
    <row r="84" spans="1:11" x14ac:dyDescent="0.25">
      <c r="A84">
        <v>131.03899999999999</v>
      </c>
      <c r="B84">
        <v>57.825499999999998</v>
      </c>
      <c r="C84">
        <v>38.762700000000002</v>
      </c>
    </row>
    <row r="85" spans="1:11" x14ac:dyDescent="0.25">
      <c r="B85">
        <v>39.967599999999997</v>
      </c>
      <c r="C85">
        <v>55.896099999999997</v>
      </c>
    </row>
    <row r="86" spans="1:11" x14ac:dyDescent="0.25">
      <c r="B86">
        <v>62.446300000000001</v>
      </c>
      <c r="C86">
        <v>49.784799999999997</v>
      </c>
    </row>
    <row r="87" spans="1:11" x14ac:dyDescent="0.25">
      <c r="B87">
        <v>51.605699999999999</v>
      </c>
      <c r="C87">
        <v>40.088999999999999</v>
      </c>
    </row>
    <row r="88" spans="1:11" x14ac:dyDescent="0.25">
      <c r="B88">
        <v>96.116399999999999</v>
      </c>
      <c r="C88">
        <v>50.616900000000001</v>
      </c>
    </row>
    <row r="105" spans="1:3" x14ac:dyDescent="0.25">
      <c r="A105">
        <f>AVERAGE(A81:A104)</f>
        <v>89.826799999999992</v>
      </c>
      <c r="B105">
        <f t="shared" ref="B105:C105" si="8">AVERAGE(B81:B104)</f>
        <v>56.720500000000001</v>
      </c>
      <c r="C105">
        <f t="shared" si="8"/>
        <v>55.260399999999997</v>
      </c>
    </row>
    <row r="106" spans="1:3" x14ac:dyDescent="0.25">
      <c r="A106">
        <f>_xlfn.STDEV.P(A81:A104)</f>
        <v>23.871419449626362</v>
      </c>
      <c r="B106">
        <f>_xlfn.STDEV.P(B81:B104)</f>
        <v>19.204764256689014</v>
      </c>
      <c r="C106">
        <f>_xlfn.STDEV.P(C81:C104)</f>
        <v>13.707499264271384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zoomScaleNormal="100" workbookViewId="0">
      <selection activeCell="U18" sqref="U18"/>
    </sheetView>
  </sheetViews>
  <sheetFormatPr defaultRowHeight="15" x14ac:dyDescent="0.25"/>
  <cols>
    <col min="1" max="2" width="12" bestFit="1" customWidth="1"/>
    <col min="3" max="3" width="12" customWidth="1"/>
    <col min="4" max="5" width="11" bestFit="1" customWidth="1"/>
    <col min="6" max="6" width="11" customWidth="1"/>
    <col min="7" max="7" width="10" bestFit="1" customWidth="1"/>
    <col min="19" max="19" width="12.140625" bestFit="1" customWidth="1"/>
  </cols>
  <sheetData>
    <row r="1" spans="1:20" x14ac:dyDescent="0.25">
      <c r="A1" t="s">
        <v>14</v>
      </c>
      <c r="K1" t="s">
        <v>15</v>
      </c>
      <c r="S1" t="s">
        <v>17</v>
      </c>
      <c r="T1" t="s">
        <v>16</v>
      </c>
    </row>
    <row r="2" spans="1:20" x14ac:dyDescent="0.25">
      <c r="B2" t="s">
        <v>4</v>
      </c>
      <c r="C2" t="s">
        <v>18</v>
      </c>
      <c r="D2" t="s">
        <v>5</v>
      </c>
      <c r="E2" t="s">
        <v>6</v>
      </c>
      <c r="F2" t="s">
        <v>18</v>
      </c>
      <c r="G2" t="s">
        <v>8</v>
      </c>
      <c r="H2" t="s">
        <v>9</v>
      </c>
      <c r="I2" t="s">
        <v>10</v>
      </c>
      <c r="K2" t="s">
        <v>4</v>
      </c>
      <c r="L2" t="s">
        <v>5</v>
      </c>
      <c r="M2" t="s">
        <v>6</v>
      </c>
      <c r="N2" t="s">
        <v>8</v>
      </c>
      <c r="O2" t="s">
        <v>9</v>
      </c>
      <c r="P2" t="s">
        <v>10</v>
      </c>
      <c r="S2">
        <v>5</v>
      </c>
      <c r="T2">
        <f>1/(S2/1000)</f>
        <v>200</v>
      </c>
    </row>
    <row r="3" spans="1:20" x14ac:dyDescent="0.25">
      <c r="A3">
        <v>6</v>
      </c>
      <c r="B3">
        <f>'2 Legs'!A47</f>
        <v>24.830322222222222</v>
      </c>
      <c r="C3">
        <f>1/(B3/1000)</f>
        <v>40.273339630890369</v>
      </c>
      <c r="D3">
        <f>'2 Legs'!B47</f>
        <v>25.502873684210527</v>
      </c>
      <c r="E3">
        <f>'2 Legs'!C47</f>
        <v>20.108170833333329</v>
      </c>
      <c r="F3">
        <f>1/(E3/1000)</f>
        <v>49.731027664749064</v>
      </c>
      <c r="G3">
        <f>'2 Legs'!D47</f>
        <v>24.525636842105264</v>
      </c>
      <c r="H3">
        <f>'2 Legs'!E47</f>
        <v>28.287187499999998</v>
      </c>
      <c r="I3">
        <f>'2 Legs'!F47</f>
        <v>30.557743749999997</v>
      </c>
      <c r="K3">
        <f>'2 Legs'!A48</f>
        <v>7.2621798516205756</v>
      </c>
      <c r="L3">
        <f>'2 Legs'!B48</f>
        <v>6.8678114948107547</v>
      </c>
      <c r="M3">
        <f>'2 Legs'!C48</f>
        <v>5.1651690461590327</v>
      </c>
      <c r="N3">
        <f>'2 Legs'!D48</f>
        <v>5.9351821430136447</v>
      </c>
      <c r="O3">
        <f>'2 Legs'!E48</f>
        <v>3.3418504710854418</v>
      </c>
      <c r="P3">
        <f>'2 Legs'!F48</f>
        <v>4.9767461370318262</v>
      </c>
      <c r="S3">
        <v>10</v>
      </c>
      <c r="T3">
        <f t="shared" ref="T3:T31" si="0">1/(S3/1000)</f>
        <v>100</v>
      </c>
    </row>
    <row r="4" spans="1:20" x14ac:dyDescent="0.25">
      <c r="A4">
        <v>12</v>
      </c>
      <c r="B4">
        <f>'4 Legs'!A27</f>
        <v>57.438499999999998</v>
      </c>
      <c r="C4">
        <f t="shared" ref="C4:C6" si="1">1/(B4/1000)</f>
        <v>17.409925398469667</v>
      </c>
      <c r="D4">
        <f>'4 Legs'!B27</f>
        <v>44.729355555555557</v>
      </c>
      <c r="E4">
        <f>'4 Legs'!C27</f>
        <v>46.006340000000002</v>
      </c>
      <c r="F4">
        <f t="shared" ref="F4:F6" si="2">1/(E4/1000)</f>
        <v>21.736134628401217</v>
      </c>
      <c r="G4">
        <f>'4 Legs'!D27</f>
        <v>35.965741666666666</v>
      </c>
      <c r="H4">
        <f>'4 Legs'!E27</f>
        <v>31.936300000000003</v>
      </c>
      <c r="I4">
        <f>'4 Legs'!F27</f>
        <v>39.524463636363635</v>
      </c>
      <c r="K4">
        <f>'4 Legs'!A28</f>
        <v>20.375406965961975</v>
      </c>
      <c r="L4">
        <f>'4 Legs'!B28</f>
        <v>19.782756819631871</v>
      </c>
      <c r="M4">
        <f>'4 Legs'!C28</f>
        <v>15.480777276106005</v>
      </c>
      <c r="N4">
        <f>'4 Legs'!D28</f>
        <v>6.1245391968781879</v>
      </c>
      <c r="O4">
        <f>'4 Legs'!E28</f>
        <v>5.827988476309808</v>
      </c>
      <c r="P4">
        <f>'4 Legs'!F28</f>
        <v>11.813968094842254</v>
      </c>
      <c r="S4">
        <v>15</v>
      </c>
      <c r="T4">
        <f t="shared" si="0"/>
        <v>66.666666666666671</v>
      </c>
    </row>
    <row r="5" spans="1:20" x14ac:dyDescent="0.25">
      <c r="A5">
        <v>18</v>
      </c>
      <c r="B5">
        <f>'6 Legs'!A27</f>
        <v>54.420555555555552</v>
      </c>
      <c r="C5">
        <f t="shared" si="1"/>
        <v>18.37540961850608</v>
      </c>
      <c r="D5">
        <f>'6 Legs'!B27</f>
        <v>81.598579999999998</v>
      </c>
      <c r="E5">
        <f>'6 Legs'!C27</f>
        <v>56.634774999999998</v>
      </c>
      <c r="F5">
        <f t="shared" si="2"/>
        <v>17.656996077056895</v>
      </c>
      <c r="G5">
        <f>'6 Legs'!D27</f>
        <v>42.034720000000007</v>
      </c>
      <c r="H5">
        <f>'6 Legs'!E27</f>
        <v>39.263250000000006</v>
      </c>
      <c r="I5">
        <f>'6 Legs'!F27</f>
        <v>43.037750000000003</v>
      </c>
      <c r="K5">
        <f>'6 Legs'!A28</f>
        <v>23.208055188524114</v>
      </c>
      <c r="L5">
        <f>'6 Legs'!B28</f>
        <v>52.051146314270532</v>
      </c>
      <c r="M5">
        <f>'6 Legs'!C28</f>
        <v>16.340187807194109</v>
      </c>
      <c r="N5">
        <f>'6 Legs'!D28</f>
        <v>14.131124917627735</v>
      </c>
      <c r="O5">
        <f>'6 Legs'!E28</f>
        <v>7.0074131942179259</v>
      </c>
      <c r="P5">
        <f>'6 Legs'!F28</f>
        <v>7.0128111072878383</v>
      </c>
      <c r="S5">
        <v>20</v>
      </c>
      <c r="T5">
        <f t="shared" si="0"/>
        <v>50</v>
      </c>
    </row>
    <row r="6" spans="1:20" x14ac:dyDescent="0.25">
      <c r="A6" s="2">
        <v>28</v>
      </c>
      <c r="B6" s="2">
        <f>2.46559*A6+15.973</f>
        <v>85.009520000000009</v>
      </c>
      <c r="C6">
        <f t="shared" si="1"/>
        <v>11.76338838285406</v>
      </c>
      <c r="D6" s="2"/>
      <c r="E6" s="2">
        <f>3.0439*A6+4.3898</f>
        <v>89.618999999999986</v>
      </c>
      <c r="F6">
        <f t="shared" si="2"/>
        <v>11.158348118144591</v>
      </c>
      <c r="S6">
        <v>25</v>
      </c>
      <c r="T6">
        <f t="shared" si="0"/>
        <v>40</v>
      </c>
    </row>
    <row r="7" spans="1:20" x14ac:dyDescent="0.25">
      <c r="S7">
        <v>30</v>
      </c>
      <c r="T7">
        <f t="shared" si="0"/>
        <v>33.333333333333336</v>
      </c>
    </row>
    <row r="8" spans="1:20" x14ac:dyDescent="0.25">
      <c r="S8">
        <v>35</v>
      </c>
      <c r="T8">
        <f t="shared" si="0"/>
        <v>28.571428571428569</v>
      </c>
    </row>
    <row r="9" spans="1:20" x14ac:dyDescent="0.25">
      <c r="A9" t="s">
        <v>13</v>
      </c>
      <c r="H9" t="s">
        <v>15</v>
      </c>
      <c r="S9">
        <v>40</v>
      </c>
      <c r="T9">
        <f t="shared" si="0"/>
        <v>25</v>
      </c>
    </row>
    <row r="10" spans="1:20" x14ac:dyDescent="0.25">
      <c r="B10" t="s">
        <v>4</v>
      </c>
      <c r="C10" t="s">
        <v>18</v>
      </c>
      <c r="D10" t="s">
        <v>6</v>
      </c>
      <c r="E10" t="s">
        <v>18</v>
      </c>
      <c r="F10" t="s">
        <v>10</v>
      </c>
      <c r="H10" t="s">
        <v>4</v>
      </c>
      <c r="I10" t="s">
        <v>6</v>
      </c>
      <c r="J10" t="s">
        <v>10</v>
      </c>
      <c r="S10">
        <v>45</v>
      </c>
      <c r="T10">
        <f t="shared" si="0"/>
        <v>22.222222222222221</v>
      </c>
    </row>
    <row r="11" spans="1:20" x14ac:dyDescent="0.25">
      <c r="A11">
        <v>6</v>
      </c>
      <c r="B11">
        <f>'2 Legs'!A79</f>
        <v>37.413691666666665</v>
      </c>
      <c r="C11">
        <f>1/(B11/1000)</f>
        <v>26.728183064889571</v>
      </c>
      <c r="D11">
        <f>'2 Legs'!B79</f>
        <v>27.298193749999999</v>
      </c>
      <c r="E11">
        <f>1/(D11/1000)</f>
        <v>36.632460343644532</v>
      </c>
      <c r="F11">
        <f>'2 Legs'!C79</f>
        <v>34.119785714285705</v>
      </c>
      <c r="H11">
        <f>'2 Legs'!A80</f>
        <v>13.52946991641201</v>
      </c>
      <c r="I11">
        <f>'2 Legs'!B80</f>
        <v>7.4352328918189174</v>
      </c>
      <c r="J11">
        <f>'2 Legs'!C80</f>
        <v>5.3935574089910228</v>
      </c>
      <c r="S11">
        <v>50</v>
      </c>
      <c r="T11">
        <f t="shared" si="0"/>
        <v>20</v>
      </c>
    </row>
    <row r="12" spans="1:20" x14ac:dyDescent="0.25">
      <c r="A12">
        <v>12</v>
      </c>
      <c r="B12">
        <f>'4 Legs'!A62</f>
        <v>62.189566666666657</v>
      </c>
      <c r="C12">
        <f t="shared" ref="C12:C14" si="3">1/(B12/1000)</f>
        <v>16.079867630529669</v>
      </c>
      <c r="D12">
        <f>'4 Legs'!B62</f>
        <v>48.12177777777778</v>
      </c>
      <c r="E12">
        <f t="shared" ref="E12:E14" si="4">1/(D12/1000)</f>
        <v>20.780612150654822</v>
      </c>
      <c r="F12">
        <f>'4 Legs'!C62</f>
        <v>53.66451428571429</v>
      </c>
      <c r="H12">
        <f>'4 Legs'!A63</f>
        <v>36.877164760307828</v>
      </c>
      <c r="I12">
        <f>'4 Legs'!B63</f>
        <v>16.959798928693946</v>
      </c>
      <c r="J12">
        <f>'4 Legs'!C63</f>
        <v>14.61194696076061</v>
      </c>
      <c r="S12">
        <v>55</v>
      </c>
      <c r="T12">
        <f t="shared" si="0"/>
        <v>18.181818181818183</v>
      </c>
    </row>
    <row r="13" spans="1:20" x14ac:dyDescent="0.25">
      <c r="A13">
        <v>18</v>
      </c>
      <c r="B13">
        <f>'6 Legs'!A105</f>
        <v>89.826799999999992</v>
      </c>
      <c r="C13">
        <f t="shared" si="3"/>
        <v>11.132535056352893</v>
      </c>
      <c r="D13">
        <f>'6 Legs'!B105</f>
        <v>56.720500000000001</v>
      </c>
      <c r="E13">
        <f t="shared" si="4"/>
        <v>17.630310029001858</v>
      </c>
      <c r="F13">
        <f>'6 Legs'!C105</f>
        <v>55.260399999999997</v>
      </c>
      <c r="H13">
        <f>'6 Legs'!A106</f>
        <v>23.871419449626362</v>
      </c>
      <c r="I13">
        <f>'6 Legs'!B106</f>
        <v>19.204764256689014</v>
      </c>
      <c r="J13">
        <f>'6 Legs'!C106</f>
        <v>13.707499264271384</v>
      </c>
      <c r="S13">
        <v>60</v>
      </c>
      <c r="T13">
        <f t="shared" si="0"/>
        <v>16.666666666666668</v>
      </c>
    </row>
    <row r="14" spans="1:20" x14ac:dyDescent="0.25">
      <c r="A14" s="2">
        <v>24</v>
      </c>
      <c r="B14" s="2">
        <f>4.3678*A14+10.73</f>
        <v>115.55720000000001</v>
      </c>
      <c r="C14">
        <f t="shared" si="3"/>
        <v>8.653723004711086</v>
      </c>
      <c r="D14" s="2">
        <f>2.4519*A14+14.625</f>
        <v>73.470600000000005</v>
      </c>
      <c r="E14">
        <f t="shared" si="4"/>
        <v>13.61088653148334</v>
      </c>
      <c r="S14">
        <v>65</v>
      </c>
      <c r="T14">
        <f t="shared" si="0"/>
        <v>15.384615384615383</v>
      </c>
    </row>
    <row r="15" spans="1:20" x14ac:dyDescent="0.25">
      <c r="S15">
        <v>70</v>
      </c>
      <c r="T15">
        <f t="shared" si="0"/>
        <v>14.285714285714285</v>
      </c>
    </row>
    <row r="16" spans="1:20" x14ac:dyDescent="0.25">
      <c r="S16">
        <v>75</v>
      </c>
      <c r="T16">
        <f t="shared" si="0"/>
        <v>13.333333333333334</v>
      </c>
    </row>
    <row r="17" spans="19:20" x14ac:dyDescent="0.25">
      <c r="S17">
        <v>80</v>
      </c>
      <c r="T17">
        <f t="shared" si="0"/>
        <v>12.5</v>
      </c>
    </row>
    <row r="18" spans="19:20" x14ac:dyDescent="0.25">
      <c r="S18">
        <v>85</v>
      </c>
      <c r="T18">
        <f t="shared" si="0"/>
        <v>11.76470588235294</v>
      </c>
    </row>
    <row r="19" spans="19:20" x14ac:dyDescent="0.25">
      <c r="S19">
        <v>90</v>
      </c>
      <c r="T19">
        <f t="shared" si="0"/>
        <v>11.111111111111111</v>
      </c>
    </row>
    <row r="20" spans="19:20" x14ac:dyDescent="0.25">
      <c r="S20">
        <v>95</v>
      </c>
      <c r="T20">
        <f t="shared" si="0"/>
        <v>10.526315789473685</v>
      </c>
    </row>
    <row r="21" spans="19:20" x14ac:dyDescent="0.25">
      <c r="S21">
        <v>100</v>
      </c>
      <c r="T21">
        <f t="shared" si="0"/>
        <v>10</v>
      </c>
    </row>
    <row r="22" spans="19:20" x14ac:dyDescent="0.25">
      <c r="S22">
        <v>105</v>
      </c>
      <c r="T22">
        <f t="shared" si="0"/>
        <v>9.5238095238095237</v>
      </c>
    </row>
    <row r="23" spans="19:20" x14ac:dyDescent="0.25">
      <c r="S23">
        <v>110</v>
      </c>
      <c r="T23">
        <f t="shared" si="0"/>
        <v>9.0909090909090917</v>
      </c>
    </row>
    <row r="24" spans="19:20" x14ac:dyDescent="0.25">
      <c r="S24">
        <v>115</v>
      </c>
      <c r="T24">
        <f t="shared" si="0"/>
        <v>8.695652173913043</v>
      </c>
    </row>
    <row r="25" spans="19:20" x14ac:dyDescent="0.25">
      <c r="S25">
        <v>120</v>
      </c>
      <c r="T25">
        <f t="shared" si="0"/>
        <v>8.3333333333333339</v>
      </c>
    </row>
    <row r="26" spans="19:20" x14ac:dyDescent="0.25">
      <c r="S26">
        <v>125</v>
      </c>
      <c r="T26">
        <f t="shared" si="0"/>
        <v>8</v>
      </c>
    </row>
    <row r="27" spans="19:20" x14ac:dyDescent="0.25">
      <c r="S27">
        <v>130</v>
      </c>
      <c r="T27">
        <f t="shared" si="0"/>
        <v>7.6923076923076916</v>
      </c>
    </row>
    <row r="28" spans="19:20" x14ac:dyDescent="0.25">
      <c r="S28">
        <v>135</v>
      </c>
      <c r="T28">
        <f t="shared" si="0"/>
        <v>7.4074074074074066</v>
      </c>
    </row>
    <row r="29" spans="19:20" x14ac:dyDescent="0.25">
      <c r="S29">
        <v>140</v>
      </c>
      <c r="T29">
        <f t="shared" si="0"/>
        <v>7.1428571428571423</v>
      </c>
    </row>
    <row r="30" spans="19:20" x14ac:dyDescent="0.25">
      <c r="S30">
        <v>145</v>
      </c>
      <c r="T30">
        <f t="shared" si="0"/>
        <v>6.8965517241379315</v>
      </c>
    </row>
    <row r="31" spans="19:20" x14ac:dyDescent="0.25">
      <c r="S31">
        <v>150</v>
      </c>
      <c r="T31">
        <f t="shared" si="0"/>
        <v>6.666666666666667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only</vt:lpstr>
      <vt:lpstr>2 Legs</vt:lpstr>
      <vt:lpstr>4 Legs</vt:lpstr>
      <vt:lpstr>6 Legs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dcofer</dc:creator>
  <cp:lastModifiedBy>David Cofer</cp:lastModifiedBy>
  <dcterms:created xsi:type="dcterms:W3CDTF">2015-02-05T00:50:33Z</dcterms:created>
  <dcterms:modified xsi:type="dcterms:W3CDTF">2015-02-08T12:40:10Z</dcterms:modified>
</cp:coreProperties>
</file>