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eraryGamerGirlT\TSA-TTHS\Homework\Excel\excel-challenge\"/>
    </mc:Choice>
  </mc:AlternateContent>
  <xr:revisionPtr revIDLastSave="0" documentId="13_ncr:1_{9430A205-4FAF-4C44-A203-6F1D9F99F080}" xr6:coauthVersionLast="41" xr6:coauthVersionMax="41" xr10:uidLastSave="{00000000-0000-0000-0000-000000000000}"/>
  <bookViews>
    <workbookView xWindow="-120" yWindow="-120" windowWidth="29040" windowHeight="16440" xr2:uid="{00000000-000D-0000-FFFF-FFFF00000000}"/>
  </bookViews>
  <sheets>
    <sheet name="Main" sheetId="1" r:id="rId1"/>
    <sheet name="Category Pivot" sheetId="3" r:id="rId2"/>
    <sheet name="Sub-Category Pivot" sheetId="4" r:id="rId3"/>
    <sheet name="Date Pivot" sheetId="8" r:id="rId4"/>
    <sheet name="Goal Pivot" sheetId="5" r:id="rId5"/>
    <sheet name="Spotlight Pivot" sheetId="9" r:id="rId6"/>
  </sheets>
  <definedNames>
    <definedName name="_xlnm._FilterDatabase" localSheetId="0" hidden="1">Main!$S$1:$S$4115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E13" i="5" s="1"/>
  <c r="B12" i="5"/>
  <c r="E12" i="5" s="1"/>
  <c r="B11" i="5"/>
  <c r="E11" i="5" s="1"/>
  <c r="B10" i="5"/>
  <c r="B9" i="5"/>
  <c r="E9" i="5" s="1"/>
  <c r="B8" i="5"/>
  <c r="E8" i="5" s="1"/>
  <c r="B7" i="5"/>
  <c r="E7" i="5" s="1"/>
  <c r="B6" i="5"/>
  <c r="B5" i="5"/>
  <c r="E5" i="5" s="1"/>
  <c r="B4" i="5"/>
  <c r="E4" i="5" s="1"/>
  <c r="B3" i="5"/>
  <c r="E3" i="5" s="1"/>
  <c r="B2" i="5"/>
  <c r="G3" i="5" l="1"/>
  <c r="G7" i="5"/>
  <c r="G11" i="5"/>
  <c r="H3" i="5"/>
  <c r="H7" i="5"/>
  <c r="H11" i="5"/>
  <c r="G4" i="5"/>
  <c r="G8" i="5"/>
  <c r="G12" i="5"/>
  <c r="H4" i="5"/>
  <c r="H8" i="5"/>
  <c r="H12" i="5"/>
  <c r="G5" i="5"/>
  <c r="G9" i="5"/>
  <c r="G13" i="5"/>
  <c r="H5" i="5"/>
  <c r="H9" i="5"/>
  <c r="H13" i="5"/>
  <c r="E2" i="5"/>
  <c r="F2" i="5" s="1"/>
  <c r="E10" i="5"/>
  <c r="F10" i="5" s="1"/>
  <c r="E6" i="5"/>
  <c r="H6" i="5" s="1"/>
  <c r="F13" i="5"/>
  <c r="F9" i="5"/>
  <c r="F5" i="5"/>
  <c r="F12" i="5"/>
  <c r="F8" i="5"/>
  <c r="F4" i="5"/>
  <c r="F11" i="5"/>
  <c r="F7" i="5"/>
  <c r="F3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904" i="1"/>
  <c r="G2" i="5" l="1"/>
  <c r="H2" i="5"/>
  <c r="G10" i="5"/>
  <c r="F6" i="5"/>
  <c r="H10" i="5"/>
  <c r="G6" i="5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268" i="1"/>
  <c r="P2012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2039" i="1"/>
  <c r="P646" i="1"/>
  <c r="P3710" i="1"/>
  <c r="P2267" i="1"/>
  <c r="P2726" i="1"/>
  <c r="P1259" i="1"/>
  <c r="P2341" i="1"/>
  <c r="P1958" i="1"/>
  <c r="P308" i="1"/>
  <c r="P2216" i="1"/>
  <c r="P1194" i="1"/>
  <c r="P3446" i="1"/>
  <c r="P2081" i="1"/>
  <c r="P3584" i="1"/>
  <c r="P2257" i="1"/>
  <c r="P3294" i="1"/>
  <c r="P1970" i="1"/>
  <c r="P2186" i="1"/>
  <c r="P320" i="1"/>
  <c r="P2273" i="1"/>
  <c r="P1530" i="1"/>
  <c r="P2023" i="1"/>
  <c r="P2073" i="1"/>
  <c r="P1224" i="1"/>
  <c r="P647" i="1"/>
  <c r="P1506" i="1"/>
  <c r="P2254" i="1"/>
  <c r="P1612" i="1"/>
  <c r="P2280" i="1"/>
  <c r="P2242" i="1"/>
  <c r="P1198" i="1"/>
  <c r="P656" i="1"/>
  <c r="P845" i="1"/>
  <c r="P2488" i="1"/>
  <c r="P1632" i="1"/>
  <c r="P2717" i="1"/>
  <c r="P1973" i="1"/>
  <c r="P1835" i="1"/>
  <c r="P1967" i="1"/>
  <c r="P1200" i="1"/>
  <c r="P1754" i="1"/>
  <c r="P1966" i="1"/>
  <c r="P1975" i="1"/>
  <c r="P384" i="1"/>
  <c r="P2330" i="1"/>
  <c r="P1212" i="1"/>
  <c r="P2107" i="1"/>
  <c r="P1199" i="1"/>
  <c r="P2724" i="1"/>
  <c r="P1378" i="1"/>
  <c r="P3654" i="1"/>
  <c r="P1538" i="1"/>
  <c r="P2177" i="1"/>
  <c r="P2042" i="1"/>
  <c r="P2008" i="1"/>
  <c r="P110" i="1"/>
  <c r="P3026" i="1"/>
  <c r="P2739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1388" i="1"/>
  <c r="P2068" i="1"/>
  <c r="P858" i="1"/>
  <c r="P3364" i="1"/>
  <c r="P2004" i="1"/>
  <c r="P1509" i="1"/>
  <c r="P3473" i="1"/>
  <c r="P389" i="1"/>
  <c r="P658" i="1"/>
  <c r="P3039" i="1"/>
  <c r="P1260" i="1"/>
  <c r="P1953" i="1"/>
  <c r="P1385" i="1"/>
  <c r="P2335" i="1"/>
  <c r="P1285" i="1"/>
  <c r="P2037" i="1"/>
  <c r="P3410" i="1"/>
  <c r="P3316" i="1"/>
  <c r="P3721" i="1"/>
  <c r="P1977" i="1"/>
  <c r="P1526" i="1"/>
  <c r="P1968" i="1"/>
  <c r="P385" i="1"/>
  <c r="P1022" i="1"/>
  <c r="P1520" i="1"/>
  <c r="P1841" i="1"/>
  <c r="P1351" i="1"/>
  <c r="P790" i="1"/>
  <c r="P1380" i="1"/>
  <c r="P2501" i="1"/>
  <c r="P2445" i="1"/>
  <c r="P1257" i="1"/>
  <c r="P2059" i="1"/>
  <c r="P3464" i="1"/>
  <c r="P3601" i="1"/>
  <c r="P2730" i="1"/>
  <c r="P1676" i="1"/>
  <c r="P1752" i="1"/>
  <c r="P2027" i="1"/>
  <c r="P1952" i="1"/>
  <c r="P1838" i="1"/>
  <c r="P1252" i="1"/>
  <c r="P2215" i="1"/>
  <c r="P1204" i="1"/>
  <c r="P2067" i="1"/>
  <c r="P1256" i="1"/>
  <c r="P1954" i="1"/>
  <c r="P83" i="1"/>
  <c r="P2062" i="1"/>
  <c r="P2213" i="1"/>
  <c r="P1928" i="1"/>
  <c r="P2547" i="1"/>
  <c r="P846" i="1"/>
  <c r="P1964" i="1"/>
  <c r="P2022" i="1"/>
  <c r="P3458" i="1"/>
  <c r="P2066" i="1"/>
  <c r="P260" i="1"/>
  <c r="P3048" i="1"/>
  <c r="P3462" i="1"/>
  <c r="P1376" i="1"/>
  <c r="P1477" i="1"/>
  <c r="P3157" i="1"/>
  <c r="P2621" i="1"/>
  <c r="P2638" i="1"/>
  <c r="P1939" i="1"/>
  <c r="P2837" i="1"/>
  <c r="P3709" i="1"/>
  <c r="P3445" i="1"/>
  <c r="P2284" i="1"/>
  <c r="P2283" i="1"/>
  <c r="P2192" i="1"/>
  <c r="P254" i="1"/>
  <c r="P3397" i="1"/>
  <c r="P3607" i="1"/>
  <c r="P39" i="1"/>
  <c r="P1358" i="1"/>
  <c r="P2457" i="1"/>
  <c r="P2043" i="1"/>
  <c r="P391" i="1"/>
  <c r="P2458" i="1"/>
  <c r="P2172" i="1"/>
  <c r="P787" i="1"/>
  <c r="P3539" i="1"/>
  <c r="P2467" i="1"/>
  <c r="P2266" i="1"/>
  <c r="P3009" i="1"/>
  <c r="P3510" i="1"/>
  <c r="P1539" i="1"/>
  <c r="P825" i="1"/>
  <c r="P747" i="1"/>
  <c r="P301" i="1"/>
  <c r="P2035" i="1"/>
  <c r="P274" i="1"/>
  <c r="P2991" i="1"/>
  <c r="P289" i="1"/>
  <c r="P1533" i="1"/>
  <c r="P2315" i="1"/>
  <c r="P3308" i="1"/>
  <c r="P1681" i="1"/>
  <c r="P3257" i="1"/>
  <c r="P3593" i="1"/>
  <c r="P2975" i="1"/>
  <c r="P3656" i="1"/>
  <c r="P1655" i="1"/>
  <c r="P1527" i="1"/>
  <c r="P359" i="1"/>
  <c r="P66" i="1"/>
  <c r="P1362" i="1"/>
  <c r="P2293" i="1"/>
  <c r="P2447" i="1"/>
  <c r="P1883" i="1"/>
  <c r="P1935" i="1"/>
  <c r="P1220" i="1"/>
  <c r="P2998" i="1"/>
  <c r="P2614" i="1"/>
  <c r="P3180" i="1"/>
  <c r="P2978" i="1"/>
  <c r="P3345" i="1"/>
  <c r="P2479" i="1"/>
  <c r="P1377" i="1"/>
  <c r="P2231" i="1"/>
  <c r="P1942" i="1"/>
  <c r="P2670" i="1"/>
  <c r="P3605" i="1"/>
  <c r="P2304" i="1"/>
  <c r="P3451" i="1"/>
  <c r="P3295" i="1"/>
  <c r="P2732" i="1"/>
  <c r="P348" i="1"/>
  <c r="P2836" i="1"/>
  <c r="P1642" i="1"/>
  <c r="P2617" i="1"/>
  <c r="P3523" i="1"/>
  <c r="P2251" i="1"/>
  <c r="P2060" i="1"/>
  <c r="P3030" i="1"/>
  <c r="P2448" i="1"/>
  <c r="P1959" i="1"/>
  <c r="P1402" i="1"/>
  <c r="P2057" i="1"/>
  <c r="P1831" i="1"/>
  <c r="P37" i="1"/>
  <c r="P1266" i="1"/>
  <c r="P3050" i="1"/>
  <c r="P1503" i="1"/>
  <c r="P2639" i="1"/>
  <c r="P1890" i="1"/>
  <c r="P1762" i="1"/>
  <c r="P14" i="1"/>
  <c r="P2641" i="1"/>
  <c r="P3267" i="1"/>
  <c r="P1466" i="1"/>
  <c r="P3167" i="1"/>
  <c r="P2224" i="1"/>
  <c r="P2971" i="1"/>
  <c r="P3612" i="1"/>
  <c r="P1277" i="1"/>
  <c r="P1519" i="1"/>
  <c r="P2025" i="1"/>
  <c r="P2181" i="1"/>
  <c r="P3233" i="1"/>
  <c r="P1668" i="1"/>
  <c r="P1190" i="1"/>
  <c r="P3168" i="1"/>
  <c r="P734" i="1"/>
  <c r="P3837" i="1"/>
  <c r="P815" i="1"/>
  <c r="P15" i="1"/>
  <c r="P3485" i="1"/>
  <c r="P3311" i="1"/>
  <c r="P2668" i="1"/>
  <c r="P1221" i="1"/>
  <c r="P741" i="1"/>
  <c r="P3493" i="1"/>
  <c r="P3012" i="1"/>
  <c r="P2632" i="1"/>
  <c r="P2229" i="1"/>
  <c r="P281" i="1"/>
  <c r="P1517" i="1"/>
  <c r="P2316" i="1"/>
  <c r="P3015" i="1"/>
  <c r="P1961" i="1"/>
  <c r="P2525" i="1"/>
  <c r="P2545" i="1"/>
  <c r="P2217" i="1"/>
  <c r="P3536" i="1"/>
  <c r="P282" i="1"/>
  <c r="P276" i="1"/>
  <c r="P1633" i="1"/>
  <c r="P3718" i="1"/>
  <c r="P820" i="1"/>
  <c r="P2555" i="1"/>
  <c r="P729" i="1"/>
  <c r="P1627" i="1"/>
  <c r="P1210" i="1"/>
  <c r="P28" i="1"/>
  <c r="P3488" i="1"/>
  <c r="P852" i="1"/>
  <c r="P1763" i="1"/>
  <c r="P3698" i="1"/>
  <c r="P1276" i="1"/>
  <c r="P1280" i="1"/>
  <c r="P64" i="1"/>
  <c r="P2455" i="1"/>
  <c r="P113" i="1"/>
  <c r="P3274" i="1"/>
  <c r="P2264" i="1"/>
  <c r="P1857" i="1"/>
  <c r="P2712" i="1"/>
  <c r="P2281" i="1"/>
  <c r="P3714" i="1"/>
  <c r="P2058" i="1"/>
  <c r="P3351" i="1"/>
  <c r="P78" i="1"/>
  <c r="P3538" i="1"/>
  <c r="P3611" i="1"/>
  <c r="P2237" i="1"/>
  <c r="P3454" i="1"/>
  <c r="P2183" i="1"/>
  <c r="P3829" i="1"/>
  <c r="P272" i="1"/>
  <c r="P2075" i="1"/>
  <c r="P802" i="1"/>
  <c r="P2207" i="1"/>
  <c r="P3452" i="1"/>
  <c r="P814" i="1"/>
  <c r="P1250" i="1"/>
  <c r="P2211" i="1"/>
  <c r="P3787" i="1"/>
  <c r="P280" i="1"/>
  <c r="P1515" i="1"/>
  <c r="P2796" i="1"/>
  <c r="P3472" i="1"/>
  <c r="P1948" i="1"/>
  <c r="P2298" i="1"/>
  <c r="P3049" i="1"/>
  <c r="P3564" i="1"/>
  <c r="P2050" i="1"/>
  <c r="P63" i="1"/>
  <c r="P785" i="1"/>
  <c r="P1748" i="1"/>
  <c r="P2065" i="1"/>
  <c r="P745" i="1"/>
  <c r="P2740" i="1"/>
  <c r="P2119" i="1"/>
  <c r="P1465" i="1"/>
  <c r="P278" i="1"/>
  <c r="P1348" i="1"/>
  <c r="P271" i="1"/>
  <c r="P2201" i="1"/>
  <c r="P657" i="1"/>
  <c r="P2168" i="1"/>
  <c r="P2985" i="1"/>
  <c r="P3035" i="1"/>
  <c r="P2260" i="1"/>
  <c r="P3330" i="1"/>
  <c r="P2105" i="1"/>
  <c r="P2296" i="1"/>
  <c r="P3773" i="1"/>
  <c r="P2623" i="1"/>
  <c r="P1619" i="1"/>
  <c r="P1218" i="1"/>
  <c r="P1293" i="1"/>
  <c r="P268" i="1"/>
  <c r="P840" i="1"/>
  <c r="P1391" i="1"/>
  <c r="P1040" i="1"/>
  <c r="P21" i="1"/>
  <c r="P1535" i="1"/>
  <c r="P1609" i="1"/>
  <c r="P1892" i="1"/>
  <c r="P2727" i="1"/>
  <c r="P1900" i="1"/>
  <c r="P3614" i="1"/>
  <c r="P792" i="1"/>
  <c r="P2333" i="1"/>
  <c r="P642" i="1"/>
  <c r="P3298" i="1"/>
  <c r="P860" i="1"/>
  <c r="P3560" i="1"/>
  <c r="P722" i="1"/>
  <c r="P2622" i="1"/>
  <c r="P2061" i="1"/>
  <c r="P3028" i="1"/>
  <c r="P3822" i="1"/>
  <c r="P3779" i="1"/>
  <c r="P1657" i="1"/>
  <c r="P1834" i="1"/>
  <c r="P788" i="1"/>
  <c r="P3482" i="1"/>
  <c r="P3" i="1"/>
  <c r="P3396" i="1"/>
  <c r="P38" i="1"/>
  <c r="P44" i="1"/>
  <c r="P404" i="1"/>
  <c r="P2818" i="1"/>
  <c r="P1652" i="1"/>
  <c r="P382" i="1"/>
  <c r="P655" i="1"/>
  <c r="P2612" i="1"/>
  <c r="P1298" i="1"/>
  <c r="P3712" i="1"/>
  <c r="P2279" i="1"/>
  <c r="P115" i="1"/>
  <c r="P117" i="1"/>
  <c r="P3459" i="1"/>
  <c r="P3816" i="1"/>
  <c r="P2725" i="1"/>
  <c r="P3425" i="1"/>
  <c r="P3677" i="1"/>
  <c r="P651" i="1"/>
  <c r="P1671" i="1"/>
  <c r="P3684" i="1"/>
  <c r="P258" i="1"/>
  <c r="P3686" i="1"/>
  <c r="P3463" i="1"/>
  <c r="P1524" i="1"/>
  <c r="P1474" i="1"/>
  <c r="P2167" i="1"/>
  <c r="P2180" i="1"/>
  <c r="P3336" i="1"/>
  <c r="P3373" i="1"/>
  <c r="P1944" i="1"/>
  <c r="P3484" i="1"/>
  <c r="P3671" i="1"/>
  <c r="P3342" i="1"/>
  <c r="P3422" i="1"/>
  <c r="P1848" i="1"/>
  <c r="P1254" i="1"/>
  <c r="P3407" i="1"/>
  <c r="P305" i="1"/>
  <c r="P1677" i="1"/>
  <c r="P2240" i="1"/>
  <c r="P1481" i="1"/>
  <c r="P819" i="1"/>
  <c r="P2634" i="1"/>
  <c r="P2" i="1"/>
  <c r="P411" i="1"/>
  <c r="P1923" i="1"/>
  <c r="P2102" i="1"/>
  <c r="P1389" i="1"/>
  <c r="P1894" i="1"/>
  <c r="P329" i="1"/>
  <c r="P3706" i="1"/>
  <c r="P2041" i="1"/>
  <c r="P3302" i="1"/>
  <c r="P1354" i="1"/>
  <c r="P2104" i="1"/>
  <c r="P2822" i="1"/>
  <c r="P3613" i="1"/>
  <c r="P1541" i="1"/>
  <c r="P2474" i="1"/>
  <c r="P1886" i="1"/>
  <c r="P1192" i="1"/>
  <c r="P1197" i="1"/>
  <c r="P1302" i="1"/>
  <c r="P1823" i="1"/>
  <c r="P1532" i="1"/>
  <c r="P1390" i="1"/>
  <c r="P3441" i="1"/>
  <c r="P2120" i="1"/>
  <c r="P2253" i="1"/>
  <c r="P826" i="1"/>
  <c r="P249" i="1"/>
  <c r="P822" i="1"/>
  <c r="P2491" i="1"/>
  <c r="P2303" i="1"/>
  <c r="P1355" i="1"/>
  <c r="P2454" i="1"/>
  <c r="P2028" i="1"/>
  <c r="P3161" i="1"/>
  <c r="P1862" i="1"/>
  <c r="P3303" i="1"/>
  <c r="P2481" i="1"/>
  <c r="P27" i="1"/>
  <c r="P1621" i="1"/>
  <c r="P1901" i="1"/>
  <c r="P2939" i="1"/>
  <c r="P2803" i="1"/>
  <c r="P783" i="1"/>
  <c r="P297" i="1"/>
  <c r="P3291" i="1"/>
  <c r="P2802" i="1"/>
  <c r="P2200" i="1"/>
  <c r="P2206" i="1"/>
  <c r="P3047" i="1"/>
  <c r="P3753" i="1"/>
  <c r="P1537" i="1"/>
  <c r="P2101" i="1"/>
  <c r="P1660" i="1"/>
  <c r="P2165" i="1"/>
  <c r="P732" i="1"/>
  <c r="P724" i="1"/>
  <c r="P3531" i="1"/>
  <c r="P261" i="1"/>
  <c r="P648" i="1"/>
  <c r="P1861" i="1"/>
  <c r="P1216" i="1"/>
  <c r="P2038" i="1"/>
  <c r="P269" i="1"/>
  <c r="P3029" i="1"/>
  <c r="P97" i="1"/>
  <c r="P2714" i="1"/>
  <c r="P3268" i="1"/>
  <c r="P2080" i="1"/>
  <c r="P3234" i="1"/>
  <c r="P2624" i="1"/>
  <c r="P3150" i="1"/>
  <c r="P836" i="1"/>
  <c r="P41" i="1"/>
  <c r="P2929" i="1"/>
  <c r="P112" i="1"/>
  <c r="P376" i="1"/>
  <c r="P731" i="1"/>
  <c r="P3567" i="1"/>
  <c r="P36" i="1"/>
  <c r="P853" i="1"/>
  <c r="P531" i="1"/>
  <c r="P2053" i="1"/>
  <c r="P307" i="1"/>
  <c r="P3608" i="1"/>
  <c r="P1305" i="1"/>
  <c r="P1356" i="1"/>
  <c r="P1036" i="1"/>
  <c r="P2819" i="1"/>
  <c r="P3273" i="1"/>
  <c r="P3347" i="1"/>
  <c r="P3415" i="1"/>
  <c r="P3431" i="1"/>
  <c r="P3579" i="1"/>
  <c r="P3602" i="1"/>
  <c r="P1750" i="1"/>
  <c r="P3757" i="1"/>
  <c r="P2106" i="1"/>
  <c r="P2980" i="1"/>
  <c r="P3695" i="1"/>
  <c r="P1214" i="1"/>
  <c r="P2923" i="1"/>
  <c r="P57" i="1"/>
  <c r="P2983" i="1"/>
  <c r="P3785" i="1"/>
  <c r="P3678" i="1"/>
  <c r="P2495" i="1"/>
  <c r="P3540" i="1"/>
  <c r="P2071" i="1"/>
  <c r="P3455" i="1"/>
  <c r="P412" i="1"/>
  <c r="P1041" i="1"/>
  <c r="P1675" i="1"/>
  <c r="P3258" i="1"/>
  <c r="P2241" i="1"/>
  <c r="P53" i="1"/>
  <c r="P755" i="1"/>
  <c r="P2473" i="1"/>
  <c r="P2938" i="1"/>
  <c r="P3044" i="1"/>
  <c r="P3270" i="1"/>
  <c r="P3533" i="1"/>
  <c r="P3693" i="1"/>
  <c r="P2805" i="1"/>
  <c r="P3481" i="1"/>
  <c r="P3254" i="1"/>
  <c r="P3138" i="1"/>
  <c r="P104" i="1"/>
  <c r="P3489" i="1"/>
  <c r="P2631" i="1"/>
  <c r="P2815" i="1"/>
  <c r="P2497" i="1"/>
  <c r="P2480" i="1"/>
  <c r="P3492" i="1"/>
  <c r="P3591" i="1"/>
  <c r="P353" i="1"/>
  <c r="P3244" i="1"/>
  <c r="P816" i="1"/>
  <c r="P3594" i="1"/>
  <c r="P72" i="1"/>
  <c r="P3034" i="1"/>
  <c r="P70" i="1"/>
  <c r="P3164" i="1"/>
  <c r="P3468" i="1"/>
  <c r="P81" i="1"/>
  <c r="P1932" i="1"/>
  <c r="P3727" i="1"/>
  <c r="P2175" i="1"/>
  <c r="P1965" i="1"/>
  <c r="P2069" i="1"/>
  <c r="P1669" i="1"/>
  <c r="P414" i="1"/>
  <c r="P650" i="1"/>
  <c r="P3038" i="1"/>
  <c r="P3589" i="1"/>
  <c r="P1368" i="1"/>
  <c r="P3357" i="1"/>
  <c r="P3214" i="1"/>
  <c r="P3461" i="1"/>
  <c r="P3535" i="1"/>
  <c r="P2030" i="1"/>
  <c r="P390" i="1"/>
  <c r="P1401" i="1"/>
  <c r="P2534" i="1"/>
  <c r="P1943" i="1"/>
  <c r="P2178" i="1"/>
  <c r="P733" i="1"/>
  <c r="P2809" i="1"/>
  <c r="P3694" i="1"/>
  <c r="P11" i="1"/>
  <c r="P1363" i="1"/>
  <c r="P2232" i="1"/>
  <c r="P2444" i="1"/>
  <c r="P3596" i="1"/>
  <c r="P3325" i="1"/>
  <c r="P3212" i="1"/>
  <c r="P659" i="1"/>
  <c r="P1202" i="1"/>
  <c r="P3320" i="1"/>
  <c r="P253" i="1"/>
  <c r="P736" i="1"/>
  <c r="P87" i="1"/>
  <c r="P1264" i="1"/>
  <c r="P374" i="1"/>
  <c r="P1359" i="1"/>
  <c r="P1637" i="1"/>
  <c r="P1650" i="1"/>
  <c r="P1844" i="1"/>
  <c r="P2297" i="1"/>
  <c r="P335" i="1"/>
  <c r="P400" i="1"/>
  <c r="P2024" i="1"/>
  <c r="P1472" i="1"/>
  <c r="P1613" i="1"/>
  <c r="P2671" i="1"/>
  <c r="P2019" i="1"/>
  <c r="P1291" i="1"/>
  <c r="P342" i="1"/>
  <c r="P1347" i="1"/>
  <c r="P2494" i="1"/>
  <c r="P2928" i="1"/>
  <c r="P3229" i="1"/>
  <c r="P1525" i="1"/>
  <c r="P3224" i="1"/>
  <c r="P3618" i="1"/>
  <c r="P1645" i="1"/>
  <c r="P3498" i="1"/>
  <c r="P3460" i="1"/>
  <c r="P3170" i="1"/>
  <c r="P364" i="1"/>
  <c r="P1386" i="1"/>
  <c r="P1845" i="1"/>
  <c r="P1301" i="1"/>
  <c r="P1374" i="1"/>
  <c r="P2825" i="1"/>
  <c r="P1898" i="1"/>
  <c r="P73" i="1"/>
  <c r="P2007" i="1"/>
  <c r="P3013" i="1"/>
  <c r="P1511" i="1"/>
  <c r="P1936" i="1"/>
  <c r="P1284" i="1"/>
  <c r="P3411" i="1"/>
  <c r="P2087" i="1"/>
  <c r="P2044" i="1"/>
  <c r="P1751" i="1"/>
  <c r="P3705" i="1"/>
  <c r="P31" i="1"/>
  <c r="P347" i="1"/>
  <c r="P805" i="1"/>
  <c r="P534" i="1"/>
  <c r="P2667" i="1"/>
  <c r="P325" i="1"/>
  <c r="P3542" i="1"/>
  <c r="P6" i="1"/>
  <c r="P2738" i="1"/>
  <c r="P2220" i="1"/>
  <c r="P2556" i="1"/>
  <c r="P1357" i="1"/>
  <c r="P1666" i="1"/>
  <c r="P739" i="1"/>
  <c r="P3310" i="1"/>
  <c r="P1249" i="1"/>
  <c r="P1396" i="1"/>
  <c r="P723" i="1"/>
  <c r="P1606" i="1"/>
  <c r="P3573" i="1"/>
  <c r="P372" i="1"/>
  <c r="P848" i="1"/>
  <c r="P1296" i="1"/>
  <c r="P3406" i="1"/>
  <c r="P839" i="1"/>
  <c r="P2964" i="1"/>
  <c r="P3470" i="1"/>
  <c r="P3812" i="1"/>
  <c r="P2987" i="1"/>
  <c r="P3283" i="1"/>
  <c r="P2170" i="1"/>
  <c r="P2492" i="1"/>
  <c r="P2287" i="1"/>
  <c r="P3708" i="1"/>
  <c r="P3021" i="1"/>
  <c r="P1623" i="1"/>
  <c r="P3292" i="1"/>
  <c r="P3490" i="1"/>
  <c r="P3702" i="1"/>
  <c r="P2048" i="1"/>
  <c r="P2320" i="1"/>
  <c r="P1849" i="1"/>
  <c r="P1933" i="1"/>
  <c r="P525" i="1"/>
  <c r="P283" i="1"/>
  <c r="P2096" i="1"/>
  <c r="P1475" i="1"/>
  <c r="P13" i="1"/>
  <c r="P539" i="1"/>
  <c r="P3007" i="1"/>
  <c r="P735" i="1"/>
  <c r="P2093" i="1"/>
  <c r="P842" i="1"/>
  <c r="P2091" i="1"/>
  <c r="P847" i="1"/>
  <c r="P2033" i="1"/>
  <c r="P1528" i="1"/>
  <c r="P2197" i="1"/>
  <c r="P1247" i="1"/>
  <c r="P2829" i="1"/>
  <c r="P2840" i="1"/>
  <c r="P2029" i="1"/>
  <c r="P418" i="1"/>
  <c r="P2051" i="1"/>
  <c r="P2719" i="1"/>
  <c r="P293" i="1"/>
  <c r="P47" i="1"/>
  <c r="P93" i="1"/>
  <c r="P106" i="1"/>
  <c r="P377" i="1"/>
  <c r="P1757" i="1"/>
  <c r="P2169" i="1"/>
  <c r="P2784" i="1"/>
  <c r="P3625" i="1"/>
  <c r="P3692" i="1"/>
  <c r="P3756" i="1"/>
  <c r="P3782" i="1"/>
  <c r="P2718" i="1"/>
  <c r="P2289" i="1"/>
  <c r="P1656" i="1"/>
  <c r="P851" i="1"/>
  <c r="P2549" i="1"/>
  <c r="P3011" i="1"/>
  <c r="P3182" i="1"/>
  <c r="P3213" i="1"/>
  <c r="P2193" i="1"/>
  <c r="P2789" i="1"/>
  <c r="P3541" i="1"/>
  <c r="P2276" i="1"/>
  <c r="P3418" i="1"/>
  <c r="P1667" i="1"/>
  <c r="P3349" i="1"/>
  <c r="P3211" i="1"/>
  <c r="P2486" i="1"/>
  <c r="P3818" i="1"/>
  <c r="P824" i="1"/>
  <c r="P3828" i="1"/>
  <c r="P643" i="1"/>
  <c r="P1267" i="1"/>
  <c r="P3587" i="1"/>
  <c r="P1265" i="1"/>
  <c r="P2786" i="1"/>
  <c r="P3534" i="1"/>
  <c r="P311" i="1"/>
  <c r="P3619" i="1"/>
  <c r="P3001" i="1"/>
  <c r="P3235" i="1"/>
  <c r="P3483" i="1"/>
  <c r="P303" i="1"/>
  <c r="P298" i="1"/>
  <c r="P3369" i="1"/>
  <c r="P1366" i="1"/>
  <c r="P1026" i="1"/>
  <c r="P68" i="1"/>
  <c r="P25" i="1"/>
  <c r="P753" i="1"/>
  <c r="P2469" i="1"/>
  <c r="P3597" i="1"/>
  <c r="P1746" i="1"/>
  <c r="P2559" i="1"/>
  <c r="P1680" i="1"/>
  <c r="P3515" i="1"/>
  <c r="P1611" i="1"/>
  <c r="P3296" i="1"/>
  <c r="P3691" i="1"/>
  <c r="P538" i="1"/>
  <c r="P2734" i="1"/>
  <c r="P856" i="1"/>
  <c r="P266" i="1"/>
  <c r="P2722" i="1"/>
  <c r="P265" i="1"/>
  <c r="P1836" i="1"/>
  <c r="P1626" i="1"/>
  <c r="P1258" i="1"/>
  <c r="P1962" i="1"/>
  <c r="P1542" i="1"/>
  <c r="P2788" i="1"/>
  <c r="P3372" i="1"/>
  <c r="P758" i="1"/>
  <c r="P3149" i="1"/>
  <c r="P1682" i="1"/>
  <c r="P3179" i="1"/>
  <c r="P1030" i="1"/>
  <c r="P837" i="1"/>
  <c r="P24" i="1"/>
  <c r="P3014" i="1"/>
  <c r="P2010" i="1"/>
  <c r="P1482" i="1"/>
  <c r="P1248" i="1"/>
  <c r="P1629" i="1"/>
  <c r="P1854" i="1"/>
  <c r="P256" i="1"/>
  <c r="P2826" i="1"/>
  <c r="P3529" i="1"/>
  <c r="P3389" i="1"/>
  <c r="P3278" i="1"/>
  <c r="P338" i="1"/>
  <c r="P3331" i="1"/>
  <c r="P3769" i="1"/>
  <c r="P1270" i="1"/>
  <c r="P3835" i="1"/>
  <c r="P2801" i="1"/>
  <c r="P841" i="1"/>
  <c r="P354" i="1"/>
  <c r="P1938" i="1"/>
  <c r="P2716" i="1"/>
  <c r="P1887" i="1"/>
  <c r="P3189" i="1"/>
  <c r="P3657" i="1"/>
  <c r="P357" i="1"/>
  <c r="P69" i="1"/>
  <c r="P2465" i="1"/>
  <c r="P54" i="1"/>
  <c r="P3301" i="1"/>
  <c r="P3169" i="1"/>
  <c r="P1379" i="1"/>
  <c r="P381" i="1"/>
  <c r="P3315" i="1"/>
  <c r="P3023" i="1"/>
  <c r="P3219" i="1"/>
  <c r="P1759" i="1"/>
  <c r="P2538" i="1"/>
  <c r="P1940" i="1"/>
  <c r="P3305" i="1"/>
  <c r="P1825" i="1"/>
  <c r="P1361" i="1"/>
  <c r="P2163" i="1"/>
  <c r="P2009" i="1"/>
  <c r="P530" i="1"/>
  <c r="P1924" i="1"/>
  <c r="P2265" i="1"/>
  <c r="P2090" i="1"/>
  <c r="P2079" i="1"/>
  <c r="P2798" i="1"/>
  <c r="P3586" i="1"/>
  <c r="P2453" i="1"/>
  <c r="P77" i="1"/>
  <c r="P1678" i="1"/>
  <c r="P3479" i="1"/>
  <c r="P3243" i="1"/>
  <c r="P3667" i="1"/>
  <c r="P818" i="1"/>
  <c r="P1469" i="1"/>
  <c r="P91" i="1"/>
  <c r="P2092" i="1"/>
  <c r="P1208" i="1"/>
  <c r="P2806" i="1"/>
  <c r="P3174" i="1"/>
  <c r="P3786" i="1"/>
  <c r="P2064" i="1"/>
  <c r="P1981" i="1"/>
  <c r="P1024" i="1"/>
  <c r="P800" i="1"/>
  <c r="P3178" i="1"/>
  <c r="P352" i="1"/>
  <c r="P1272" i="1"/>
  <c r="P2834" i="1"/>
  <c r="P1760" i="1"/>
  <c r="P98" i="1"/>
  <c r="P524" i="1"/>
  <c r="P2633" i="1"/>
  <c r="P2083" i="1"/>
  <c r="P2618" i="1"/>
  <c r="P1896" i="1"/>
  <c r="P2785" i="1"/>
  <c r="P3391" i="1"/>
  <c r="P3549" i="1"/>
  <c r="P737" i="1"/>
  <c r="P379" i="1"/>
  <c r="P1926" i="1"/>
  <c r="P2214" i="1"/>
  <c r="P3572" i="1"/>
  <c r="P3281" i="1"/>
  <c r="P285" i="1"/>
  <c r="P1369" i="1"/>
  <c r="P3486" i="1"/>
  <c r="P373" i="1"/>
  <c r="P789" i="1"/>
  <c r="P3181" i="1"/>
  <c r="P1617" i="1"/>
  <c r="P1747" i="1"/>
  <c r="P528" i="1"/>
  <c r="P2625" i="1"/>
  <c r="P3160" i="1"/>
  <c r="P3293" i="1"/>
  <c r="P3713" i="1"/>
  <c r="P2969" i="1"/>
  <c r="P3582" i="1"/>
  <c r="P1399" i="1"/>
  <c r="P2198" i="1"/>
  <c r="P318" i="1"/>
  <c r="P246" i="1"/>
  <c r="P2485" i="1"/>
  <c r="P1262" i="1"/>
  <c r="P2471" i="1"/>
  <c r="P118" i="1"/>
  <c r="P3525" i="1"/>
  <c r="P1394" i="1"/>
  <c r="P2968" i="1"/>
  <c r="P3675" i="1"/>
  <c r="P2056" i="1"/>
  <c r="P2979" i="1"/>
  <c r="P65" i="1"/>
  <c r="P244" i="1"/>
  <c r="P3363" i="1"/>
  <c r="P3767" i="1"/>
  <c r="P3556" i="1"/>
  <c r="P3471" i="1"/>
  <c r="P2085" i="1"/>
  <c r="P2502" i="1"/>
  <c r="P3477" i="1"/>
  <c r="P2814" i="1"/>
  <c r="P2103" i="1"/>
  <c r="P3016" i="1"/>
  <c r="P120" i="1"/>
  <c r="P2540" i="1"/>
  <c r="P334" i="1"/>
  <c r="P2017" i="1"/>
  <c r="P1622" i="1"/>
  <c r="P3621" i="1"/>
  <c r="P3754" i="1"/>
  <c r="P2528" i="1"/>
  <c r="P1674" i="1"/>
  <c r="P76" i="1"/>
  <c r="P328" i="1"/>
  <c r="P3156" i="1"/>
  <c r="P251" i="1"/>
  <c r="P2483" i="1"/>
  <c r="P3480" i="1"/>
  <c r="P3606" i="1"/>
  <c r="P3006" i="1"/>
  <c r="P1661" i="1"/>
  <c r="P2499" i="1"/>
  <c r="P3682" i="1"/>
  <c r="P3491" i="1"/>
  <c r="P2255" i="1"/>
  <c r="P321" i="1"/>
  <c r="P243" i="1"/>
  <c r="P3036" i="1"/>
  <c r="P3327" i="1"/>
  <c r="P3838" i="1"/>
  <c r="P652" i="1"/>
  <c r="P1038" i="1"/>
  <c r="P3240" i="1"/>
  <c r="P402" i="1"/>
  <c r="P2708" i="1"/>
  <c r="P1476" i="1"/>
  <c r="P2164" i="1"/>
  <c r="P3172" i="1"/>
  <c r="P3265" i="1"/>
  <c r="P1225" i="1"/>
  <c r="P386" i="1"/>
  <c r="P3287" i="1"/>
  <c r="P2808" i="1"/>
  <c r="P2628" i="1"/>
  <c r="P3399" i="1"/>
  <c r="P3437" i="1"/>
  <c r="P1311" i="1"/>
  <c r="P3683" i="1"/>
  <c r="P396" i="1"/>
  <c r="P1397" i="1"/>
  <c r="P314" i="1"/>
  <c r="P1513" i="1"/>
  <c r="P797" i="1"/>
  <c r="P380" i="1"/>
  <c r="P1031" i="1"/>
  <c r="P29" i="1"/>
  <c r="P2548" i="1"/>
  <c r="P3385" i="1"/>
  <c r="P754" i="1"/>
  <c r="P1360" i="1"/>
  <c r="P1679" i="1"/>
  <c r="P1381" i="1"/>
  <c r="P349" i="1"/>
  <c r="P803" i="1"/>
  <c r="P2841" i="1"/>
  <c r="P2212" i="1"/>
  <c r="P1223" i="1"/>
  <c r="P270" i="1"/>
  <c r="P1508" i="1"/>
  <c r="P309" i="1"/>
  <c r="P1479" i="1"/>
  <c r="P2561" i="1"/>
  <c r="P3248" i="1"/>
  <c r="P3724" i="1"/>
  <c r="P1889" i="1"/>
  <c r="P3165" i="1"/>
  <c r="P267" i="1"/>
  <c r="P2466" i="1"/>
  <c r="P748" i="1"/>
  <c r="P363" i="1"/>
  <c r="P3400" i="1"/>
  <c r="P3570" i="1"/>
  <c r="P3663" i="1"/>
  <c r="P3788" i="1"/>
  <c r="P71" i="1"/>
  <c r="P1282" i="1"/>
  <c r="P3685" i="1"/>
  <c r="P1743" i="1"/>
  <c r="P1647" i="1"/>
  <c r="P1281" i="1"/>
  <c r="P1510" i="1"/>
  <c r="P3659" i="1"/>
  <c r="P2084" i="1"/>
  <c r="P3253" i="1"/>
  <c r="P2074" i="1"/>
  <c r="P744" i="1"/>
  <c r="P1283" i="1"/>
  <c r="P2464" i="1"/>
  <c r="P1370" i="1"/>
  <c r="P1941" i="1"/>
  <c r="P2535" i="1"/>
  <c r="P2669" i="1"/>
  <c r="P2833" i="1"/>
  <c r="P2339" i="1"/>
  <c r="P3595" i="1"/>
  <c r="P95" i="1"/>
  <c r="P2795" i="1"/>
  <c r="P1756" i="1"/>
  <c r="P3700" i="1"/>
  <c r="P3043" i="1"/>
  <c r="P395" i="1"/>
  <c r="P1529" i="1"/>
  <c r="P1387" i="1"/>
  <c r="P2989" i="1"/>
  <c r="P279" i="1"/>
  <c r="P2630" i="1"/>
  <c r="P1927" i="1"/>
  <c r="P3761" i="1"/>
  <c r="P1393" i="1"/>
  <c r="P1648" i="1"/>
  <c r="P3339" i="1"/>
  <c r="P3774" i="1"/>
  <c r="P2460" i="1"/>
  <c r="P366" i="1"/>
  <c r="P371" i="1"/>
  <c r="P340" i="1"/>
  <c r="P3600" i="1"/>
  <c r="P3681" i="1"/>
  <c r="P2608" i="1"/>
  <c r="P3520" i="1"/>
  <c r="P40" i="1"/>
  <c r="P3824" i="1"/>
  <c r="P3045" i="1"/>
  <c r="P1294" i="1"/>
  <c r="P1614" i="1"/>
  <c r="P2539" i="1"/>
  <c r="P2807" i="1"/>
  <c r="P3317" i="1"/>
  <c r="P3348" i="1"/>
  <c r="P3516" i="1"/>
  <c r="P1027" i="1"/>
  <c r="P3232" i="1"/>
  <c r="P3313" i="1"/>
  <c r="P7" i="1"/>
  <c r="P3404" i="1"/>
  <c r="P3450" i="1"/>
  <c r="P3623" i="1"/>
  <c r="P1400" i="1"/>
  <c r="P3031" i="1"/>
  <c r="P2188" i="1"/>
  <c r="P3783" i="1"/>
  <c r="P3434" i="1"/>
  <c r="P55" i="1"/>
  <c r="P2963" i="1"/>
  <c r="P3177" i="1"/>
  <c r="P2205" i="1"/>
  <c r="P3814" i="1"/>
  <c r="P3672" i="1"/>
  <c r="P1299" i="1"/>
  <c r="P3225" i="1"/>
  <c r="P1646" i="1"/>
  <c r="P2523" i="1"/>
  <c r="P3588" i="1"/>
  <c r="P791" i="1"/>
  <c r="P725" i="1"/>
  <c r="P3666" i="1"/>
  <c r="P1902" i="1"/>
  <c r="P2305" i="1"/>
  <c r="P3046" i="1"/>
  <c r="P3262" i="1"/>
  <c r="P2982" i="1"/>
  <c r="P3690" i="1"/>
  <c r="P3704" i="1"/>
  <c r="P1404" i="1"/>
  <c r="P288" i="1"/>
  <c r="P23" i="1"/>
  <c r="P1686" i="1"/>
  <c r="P1392" i="1"/>
  <c r="P1364" i="1"/>
  <c r="P3424" i="1"/>
  <c r="P1193" i="1"/>
  <c r="P3836" i="1"/>
  <c r="P2967" i="1"/>
  <c r="P3183" i="1"/>
  <c r="P3185" i="1"/>
  <c r="P300" i="1"/>
  <c r="P1842" i="1"/>
  <c r="P2560" i="1"/>
  <c r="P2721" i="1"/>
  <c r="P3173" i="1"/>
  <c r="P26" i="1"/>
  <c r="P3569" i="1"/>
  <c r="P3037" i="1"/>
  <c r="P821" i="1"/>
  <c r="P1744" i="1"/>
  <c r="P1860" i="1"/>
  <c r="P3041" i="1"/>
  <c r="P3499" i="1"/>
  <c r="P526" i="1"/>
  <c r="P2322" i="1"/>
  <c r="P1518" i="1"/>
  <c r="P1271" i="1"/>
  <c r="P355" i="1"/>
  <c r="P3130" i="1"/>
  <c r="P2446" i="1"/>
  <c r="P3279" i="1"/>
  <c r="P1292" i="1"/>
  <c r="P3432" i="1"/>
  <c r="P1464" i="1"/>
  <c r="P3759" i="1"/>
  <c r="P3004" i="1"/>
  <c r="P3412" i="1"/>
  <c r="P3585" i="1"/>
  <c r="P1034" i="1"/>
  <c r="P2228" i="1"/>
  <c r="P3562" i="1"/>
  <c r="P1471" i="1"/>
  <c r="P74" i="1"/>
  <c r="P1937" i="1"/>
  <c r="P277" i="1"/>
  <c r="P1288" i="1"/>
  <c r="P2086" i="1"/>
  <c r="P2835" i="1"/>
  <c r="P3711" i="1"/>
  <c r="P1603" i="1"/>
  <c r="P2295" i="1"/>
  <c r="P2046" i="1"/>
  <c r="P2812" i="1"/>
  <c r="P3448" i="1"/>
  <c r="P3775" i="1"/>
  <c r="P3428" i="1"/>
  <c r="P2223" i="1"/>
  <c r="P341" i="1"/>
  <c r="P397" i="1"/>
  <c r="P1665" i="1"/>
  <c r="P1755" i="1"/>
  <c r="P2451" i="1"/>
  <c r="P2936" i="1"/>
  <c r="P3135" i="1"/>
  <c r="P3321" i="1"/>
  <c r="P3699" i="1"/>
  <c r="P3826" i="1"/>
  <c r="P50" i="1"/>
  <c r="P2063" i="1"/>
  <c r="P324" i="1"/>
  <c r="P1505" i="1"/>
  <c r="P2443" i="1"/>
  <c r="P1468" i="1"/>
  <c r="P2314" i="1"/>
  <c r="P3231" i="1"/>
  <c r="P832" i="1"/>
  <c r="P3449" i="1"/>
  <c r="P532" i="1"/>
  <c r="P1191" i="1"/>
  <c r="P2838" i="1"/>
  <c r="P275" i="1"/>
  <c r="P2828" i="1"/>
  <c r="P3008" i="1"/>
  <c r="P2816" i="1"/>
  <c r="P2109" i="1"/>
  <c r="P3598" i="1"/>
  <c r="P408" i="1"/>
  <c r="P2321" i="1"/>
  <c r="P407" i="1"/>
  <c r="P3770" i="1"/>
  <c r="P1037" i="1"/>
  <c r="P3380" i="1"/>
  <c r="P242" i="1"/>
  <c r="P49" i="1"/>
  <c r="P2794" i="1"/>
  <c r="P3505" i="1"/>
  <c r="P2735" i="1"/>
  <c r="P799" i="1"/>
  <c r="P67" i="1"/>
  <c r="P3354" i="1"/>
  <c r="P2450" i="1"/>
  <c r="P3042" i="1"/>
  <c r="P3696" i="1"/>
  <c r="P2607" i="1"/>
  <c r="P107" i="1"/>
  <c r="P263" i="1"/>
  <c r="P742" i="1"/>
  <c r="P1033" i="1"/>
  <c r="P2291" i="1"/>
  <c r="P3275" i="1"/>
  <c r="P3323" i="1"/>
  <c r="P1850" i="1"/>
  <c r="P2557" i="1"/>
  <c r="P2110" i="1"/>
  <c r="P1398" i="1"/>
  <c r="P58" i="1"/>
  <c r="P2294" i="1"/>
  <c r="P82" i="1"/>
  <c r="P3819" i="1"/>
  <c r="P2530" i="1"/>
  <c r="P2942" i="1"/>
  <c r="P2470" i="1"/>
  <c r="P2250" i="1"/>
  <c r="P3186" i="1"/>
  <c r="P2182" i="1"/>
  <c r="P1383" i="1"/>
  <c r="P3409" i="1"/>
  <c r="P1373" i="1"/>
  <c r="P649" i="1"/>
  <c r="P2108" i="1"/>
  <c r="P2543" i="1"/>
  <c r="P817" i="1"/>
  <c r="P830" i="1"/>
  <c r="P1934" i="1"/>
  <c r="P3497" i="1"/>
  <c r="P2965" i="1"/>
  <c r="P1523" i="1"/>
  <c r="P401" i="1"/>
  <c r="P2664" i="1"/>
  <c r="P3617" i="1"/>
  <c r="P3166" i="1"/>
  <c r="P2308" i="1"/>
  <c r="P740" i="1"/>
  <c r="P1188" i="1"/>
  <c r="P257" i="1"/>
  <c r="P259" i="1"/>
  <c r="P343" i="1"/>
  <c r="P3778" i="1"/>
  <c r="P2490" i="1"/>
  <c r="P3032" i="1"/>
  <c r="P292" i="1"/>
  <c r="P3309" i="1"/>
  <c r="P2311" i="1"/>
  <c r="P375" i="1"/>
  <c r="P398" i="1"/>
  <c r="P3051" i="1"/>
  <c r="P2309" i="1"/>
  <c r="P351" i="1"/>
  <c r="P333" i="1"/>
  <c r="P17" i="1"/>
  <c r="P1761" i="1"/>
  <c r="P1891" i="1"/>
  <c r="P322" i="1"/>
  <c r="P3376" i="1"/>
  <c r="P3421" i="1"/>
  <c r="P2111" i="1"/>
  <c r="P2831" i="1"/>
  <c r="P2113" i="1"/>
  <c r="P2554" i="1"/>
  <c r="P8" i="1"/>
  <c r="P1516" i="1"/>
  <c r="P88" i="1"/>
  <c r="P262" i="1"/>
  <c r="P3821" i="1"/>
  <c r="P3511" i="1"/>
  <c r="P20" i="1"/>
  <c r="P2334" i="1"/>
  <c r="P3502" i="1"/>
  <c r="P3259" i="1"/>
  <c r="P3555" i="1"/>
  <c r="P3332" i="1"/>
  <c r="P99" i="1"/>
  <c r="P100" i="1"/>
  <c r="P3361" i="1"/>
  <c r="P3764" i="1"/>
  <c r="P2286" i="1"/>
  <c r="P3319" i="1"/>
  <c r="P3261" i="1"/>
  <c r="P1279" i="1"/>
  <c r="P3576" i="1"/>
  <c r="P2173" i="1"/>
  <c r="P2820" i="1"/>
  <c r="P3833" i="1"/>
  <c r="P2636" i="1"/>
  <c r="P101" i="1"/>
  <c r="P1951" i="1"/>
  <c r="P1211" i="1"/>
  <c r="P1274" i="1"/>
  <c r="P2933" i="1"/>
  <c r="P2970" i="1"/>
  <c r="P2972" i="1"/>
  <c r="P3052" i="1"/>
  <c r="P3527" i="1"/>
  <c r="P3825" i="1"/>
  <c r="P387" i="1"/>
  <c r="P378" i="1"/>
  <c r="P3154" i="1"/>
  <c r="P3366" i="1"/>
  <c r="P2331" i="1"/>
  <c r="P3241" i="1"/>
  <c r="P3438" i="1"/>
  <c r="P3249" i="1"/>
  <c r="P3019" i="1"/>
  <c r="P3658" i="1"/>
  <c r="P2278" i="1"/>
  <c r="P645" i="1"/>
  <c r="P2225" i="1"/>
  <c r="P3395" i="1"/>
  <c r="P2342" i="1"/>
  <c r="P2728" i="1"/>
  <c r="P3687" i="1"/>
  <c r="P2218" i="1"/>
  <c r="P2642" i="1"/>
  <c r="P2500" i="1"/>
  <c r="P252" i="1"/>
  <c r="P310" i="1"/>
  <c r="P730" i="1"/>
  <c r="P751" i="1"/>
  <c r="P1893" i="1"/>
  <c r="P3436" i="1"/>
  <c r="P2558" i="1"/>
  <c r="P331" i="1"/>
  <c r="P2988" i="1"/>
  <c r="P3501" i="1"/>
  <c r="P3565" i="1"/>
  <c r="P726" i="1"/>
  <c r="P3609" i="1"/>
  <c r="P1187" i="1"/>
  <c r="P3827" i="1"/>
  <c r="P3504" i="1"/>
  <c r="P2620" i="1"/>
  <c r="P2974" i="1"/>
  <c r="P1371" i="1"/>
  <c r="P2792" i="1"/>
  <c r="P796" i="1"/>
  <c r="P2783" i="1"/>
  <c r="P3494" i="1"/>
  <c r="P405" i="1"/>
  <c r="P2070" i="1"/>
  <c r="P3442" i="1"/>
  <c r="P3260" i="1"/>
  <c r="P94" i="1"/>
  <c r="P3622" i="1"/>
  <c r="P105" i="1"/>
  <c r="P809" i="1"/>
  <c r="P3163" i="1"/>
  <c r="P2934" i="1"/>
  <c r="P415" i="1"/>
  <c r="P2300" i="1"/>
  <c r="P1620" i="1"/>
  <c r="P1827" i="1"/>
  <c r="P3780" i="1"/>
  <c r="P2478" i="1"/>
  <c r="P1375" i="1"/>
  <c r="P4" i="1"/>
  <c r="P807" i="1"/>
  <c r="P812" i="1"/>
  <c r="P1640" i="1"/>
  <c r="P2536" i="1"/>
  <c r="P3388" i="1"/>
  <c r="P3543" i="1"/>
  <c r="P3751" i="1"/>
  <c r="P854" i="1"/>
  <c r="P2997" i="1"/>
  <c r="P1749" i="1"/>
  <c r="P1186" i="1"/>
  <c r="P1659" i="1"/>
  <c r="P3626" i="1"/>
  <c r="P3251" i="1"/>
  <c r="P2115" i="1"/>
  <c r="P361" i="1"/>
  <c r="P291" i="1"/>
  <c r="P1885" i="1"/>
  <c r="P2821" i="1"/>
  <c r="P3552" i="1"/>
  <c r="P3285" i="1"/>
  <c r="P3568" i="1"/>
  <c r="P315" i="1"/>
  <c r="P383" i="1"/>
  <c r="P1649" i="1"/>
  <c r="P2477" i="1"/>
  <c r="P2116" i="1"/>
  <c r="P273" i="1"/>
  <c r="P2787" i="1"/>
  <c r="P861" i="1"/>
  <c r="P536" i="1"/>
  <c r="P3545" i="1"/>
  <c r="P3834" i="1"/>
  <c r="P1300" i="1"/>
  <c r="P523" i="1"/>
  <c r="P286" i="1"/>
  <c r="P89" i="1"/>
  <c r="P3370" i="1"/>
  <c r="P2665" i="1"/>
  <c r="P3335" i="1"/>
  <c r="P121" i="1"/>
  <c r="P3823" i="1"/>
  <c r="P3333" i="1"/>
  <c r="P3306" i="1"/>
  <c r="P3722" i="1"/>
  <c r="P2994" i="1"/>
  <c r="P660" i="1"/>
  <c r="P2249" i="1"/>
  <c r="P1251" i="1"/>
  <c r="P2731" i="1"/>
  <c r="P808" i="1"/>
  <c r="P3382" i="1"/>
  <c r="P3352" i="1"/>
  <c r="P1278" i="1"/>
  <c r="P3509" i="1"/>
  <c r="P327" i="1"/>
  <c r="P1384" i="1"/>
  <c r="P3341" i="1"/>
  <c r="P3603" i="1"/>
  <c r="P3398" i="1"/>
  <c r="P844" i="1"/>
  <c r="P3247" i="1"/>
  <c r="P2733" i="1"/>
  <c r="P2797" i="1"/>
  <c r="P2531" i="1"/>
  <c r="P1261" i="1"/>
  <c r="P2606" i="1"/>
  <c r="P1618" i="1"/>
  <c r="P3440" i="1"/>
  <c r="P1209" i="1"/>
  <c r="P48" i="1"/>
  <c r="P3228" i="1"/>
  <c r="P312" i="1"/>
  <c r="P1189" i="1"/>
  <c r="P370" i="1"/>
  <c r="P2313" i="1"/>
  <c r="P313" i="1"/>
  <c r="P2292" i="1"/>
  <c r="P1352" i="1"/>
  <c r="P2318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3781" i="1"/>
  <c r="P367" i="1"/>
  <c r="P1195" i="1"/>
  <c r="P356" i="1"/>
  <c r="P399" i="1"/>
  <c r="P5" i="1"/>
  <c r="P3371" i="1"/>
  <c r="P793" i="1"/>
  <c r="P1473" i="1"/>
  <c r="P403" i="1"/>
  <c r="P1246" i="1"/>
  <c r="P1639" i="1"/>
  <c r="P2463" i="1"/>
  <c r="P3390" i="1"/>
  <c r="P811" i="1"/>
  <c r="P2537" i="1"/>
  <c r="P1222" i="1"/>
  <c r="P3507" i="1"/>
  <c r="P756" i="1"/>
  <c r="P2705" i="1"/>
  <c r="P3401" i="1"/>
  <c r="P2999" i="1"/>
  <c r="P247" i="1"/>
  <c r="P1372" i="1"/>
  <c r="P1631" i="1"/>
  <c r="P3381" i="1"/>
  <c r="P330" i="1"/>
  <c r="P2720" i="1"/>
  <c r="P3426" i="1"/>
  <c r="P1507" i="1"/>
  <c r="P2544" i="1"/>
  <c r="P3413" i="1"/>
  <c r="P1638" i="1"/>
  <c r="P2089" i="1"/>
  <c r="P3750" i="1"/>
  <c r="P1275" i="1"/>
  <c r="P3210" i="1"/>
  <c r="P3374" i="1"/>
  <c r="P3416" i="1"/>
  <c r="P3561" i="1"/>
  <c r="P3670" i="1"/>
  <c r="P1522" i="1"/>
  <c r="P3707" i="1"/>
  <c r="P857" i="1"/>
  <c r="P2666" i="1"/>
  <c r="P3223" i="1"/>
  <c r="P2542" i="1"/>
  <c r="P3280" i="1"/>
  <c r="P3304" i="1"/>
  <c r="P3465" i="1"/>
  <c r="P1521" i="1"/>
  <c r="P369" i="1"/>
  <c r="P3755" i="1"/>
  <c r="P116" i="1"/>
  <c r="P829" i="1"/>
  <c r="P1929" i="1"/>
  <c r="P2742" i="1"/>
  <c r="P2827" i="1"/>
  <c r="P62" i="1"/>
  <c r="P2993" i="1"/>
  <c r="P2487" i="1"/>
  <c r="P290" i="1"/>
  <c r="P3237" i="1"/>
  <c r="P2493" i="1"/>
  <c r="P2926" i="1"/>
  <c r="P3017" i="1"/>
  <c r="P3669" i="1"/>
  <c r="P2472" i="1"/>
  <c r="P3537" i="1"/>
  <c r="P1930" i="1"/>
  <c r="P1029" i="1"/>
  <c r="P406" i="1"/>
  <c r="P360" i="1"/>
  <c r="P3264" i="1"/>
  <c r="P3000" i="1"/>
  <c r="P3171" i="1"/>
  <c r="P350" i="1"/>
  <c r="P1833" i="1"/>
  <c r="P3025" i="1"/>
  <c r="P3175" i="1"/>
  <c r="P3266" i="1"/>
  <c r="P3282" i="1"/>
  <c r="P3467" i="1"/>
  <c r="P2049" i="1"/>
  <c r="P3360" i="1"/>
  <c r="P2176" i="1"/>
  <c r="P3427" i="1"/>
  <c r="P1206" i="1"/>
  <c r="P3246" i="1"/>
  <c r="P60" i="1"/>
  <c r="P3679" i="1"/>
  <c r="P1753" i="1"/>
  <c r="P2663" i="1"/>
  <c r="P2941" i="1"/>
  <c r="P1035" i="1"/>
  <c r="P3297" i="1"/>
  <c r="P90" i="1"/>
  <c r="P1687" i="1"/>
  <c r="P416" i="1"/>
  <c r="P3245" i="1"/>
  <c r="P1758" i="1"/>
  <c r="P2551" i="1"/>
  <c r="P3575" i="1"/>
  <c r="P795" i="1"/>
  <c r="P337" i="1"/>
  <c r="P2935" i="1"/>
  <c r="P1303" i="1"/>
  <c r="P3430" i="1"/>
  <c r="P2553" i="1"/>
  <c r="P2208" i="1"/>
  <c r="P1616" i="1"/>
  <c r="P358" i="1"/>
  <c r="P3517" i="1"/>
  <c r="P3627" i="1"/>
  <c r="P323" i="1"/>
  <c r="P3768" i="1"/>
  <c r="P3284" i="1"/>
  <c r="P2799" i="1"/>
  <c r="P1664" i="1"/>
  <c r="P1670" i="1"/>
  <c r="P2166" i="1"/>
  <c r="P1540" i="1"/>
  <c r="P3018" i="1"/>
  <c r="P1219" i="1"/>
  <c r="P1672" i="1"/>
  <c r="P2270" i="1"/>
  <c r="P2317" i="1"/>
  <c r="P3443" i="1"/>
  <c r="P3599" i="1"/>
  <c r="P245" i="1"/>
  <c r="P752" i="1"/>
  <c r="P1405" i="1"/>
  <c r="P3717" i="1"/>
  <c r="P3726" i="1"/>
  <c r="P1663" i="1"/>
  <c r="P85" i="1"/>
  <c r="P537" i="1"/>
  <c r="P786" i="1"/>
  <c r="P2076" i="1"/>
  <c r="P2790" i="1"/>
  <c r="P2793" i="1"/>
  <c r="P3680" i="1"/>
  <c r="P109" i="1"/>
  <c r="P2095" i="1"/>
  <c r="P1899" i="1"/>
  <c r="P1205" i="1"/>
  <c r="P2927" i="1"/>
  <c r="P1203" i="1"/>
  <c r="P3500" i="1"/>
  <c r="P2332" i="1"/>
  <c r="P2811" i="1"/>
  <c r="P3392" i="1"/>
  <c r="P3563" i="1"/>
  <c r="P1470" i="1"/>
  <c r="P1395" i="1"/>
  <c r="P3227" i="1"/>
  <c r="P3716" i="1"/>
  <c r="P3230" i="1"/>
  <c r="P3760" i="1"/>
  <c r="P3466" i="1"/>
  <c r="P746" i="1"/>
  <c r="P2459" i="1"/>
  <c r="P1345" i="1"/>
  <c r="P3548" i="1"/>
  <c r="P2337" i="1"/>
  <c r="P743" i="1"/>
  <c r="P2461" i="1"/>
  <c r="P3383" i="1"/>
  <c r="P2020" i="1"/>
  <c r="P2715" i="1"/>
  <c r="P3544" i="1"/>
  <c r="P1295" i="1"/>
  <c r="P1215" i="1"/>
  <c r="P1349" i="1"/>
  <c r="P3188" i="1"/>
  <c r="P3340" i="1"/>
  <c r="P417" i="1"/>
  <c r="P3216" i="1"/>
  <c r="P2529" i="1"/>
  <c r="P1856" i="1"/>
  <c r="P522" i="1"/>
  <c r="P1039" i="1"/>
  <c r="P3220" i="1"/>
  <c r="P3269" i="1"/>
  <c r="P3839" i="1"/>
  <c r="P35" i="1"/>
  <c r="P346" i="1"/>
  <c r="P1888" i="1"/>
  <c r="P2931" i="1"/>
  <c r="P2984" i="1"/>
  <c r="P3474" i="1"/>
  <c r="P3725" i="1"/>
  <c r="P3226" i="1"/>
  <c r="P3661" i="1"/>
  <c r="P345" i="1"/>
  <c r="P3307" i="1"/>
  <c r="P760" i="1"/>
  <c r="P2616" i="1"/>
  <c r="P2976" i="1"/>
  <c r="P3528" i="1"/>
  <c r="P3551" i="1"/>
  <c r="P1297" i="1"/>
  <c r="P2336" i="1"/>
  <c r="P3356" i="1"/>
  <c r="P761" i="1"/>
  <c r="P1765" i="1"/>
  <c r="P757" i="1"/>
  <c r="P3550" i="1"/>
  <c r="P59" i="1"/>
  <c r="P1855" i="1"/>
  <c r="P1350" i="1"/>
  <c r="P3403" i="1"/>
  <c r="P2550" i="1"/>
  <c r="P2804" i="1"/>
  <c r="P3553" i="1"/>
  <c r="P332" i="1"/>
  <c r="P3255" i="1"/>
  <c r="P3628" i="1"/>
  <c r="P3158" i="1"/>
  <c r="P1253" i="1"/>
  <c r="P1269" i="1"/>
  <c r="P1273" i="1"/>
  <c r="P3288" i="1"/>
  <c r="P1843" i="1"/>
  <c r="P3784" i="1"/>
  <c r="P3300" i="1"/>
  <c r="P2640" i="1"/>
  <c r="P1624" i="1"/>
  <c r="P302" i="1"/>
  <c r="P1897" i="1"/>
  <c r="P835" i="1"/>
  <c r="P2098" i="1"/>
  <c r="P3272" i="1"/>
  <c r="P3326" i="1"/>
  <c r="P3344" i="1"/>
  <c r="P1287" i="1"/>
  <c r="P1634" i="1"/>
  <c r="P2711" i="1"/>
  <c r="P326" i="1"/>
  <c r="P2210" i="1"/>
  <c r="P2526" i="1"/>
  <c r="P3286" i="1"/>
  <c r="P3526" i="1"/>
  <c r="P3252" i="1"/>
  <c r="P409" i="1"/>
  <c r="P2452" i="1"/>
  <c r="P1832" i="1"/>
  <c r="P3162" i="1"/>
  <c r="P3674" i="1"/>
  <c r="P1852" i="1"/>
  <c r="P3324" i="1"/>
  <c r="P294" i="1"/>
  <c r="P1615" i="1"/>
  <c r="P2221" i="1"/>
  <c r="P3271" i="1"/>
  <c r="P3508" i="1"/>
  <c r="P3715" i="1"/>
  <c r="P2605" i="1"/>
  <c r="P828" i="1"/>
  <c r="P1504" i="1"/>
  <c r="P3346" i="1"/>
  <c r="P410" i="1"/>
  <c r="P3688" i="1"/>
  <c r="P3664" i="1"/>
  <c r="P1683" i="1"/>
  <c r="P3365" i="1"/>
  <c r="P728" i="1"/>
  <c r="P1643" i="1"/>
  <c r="P1846" i="1"/>
  <c r="P2800" i="1"/>
  <c r="P2981" i="1"/>
  <c r="P3358" i="1"/>
  <c r="P295" i="1"/>
  <c r="P3362" i="1"/>
  <c r="P362" i="1"/>
  <c r="P2940" i="1"/>
  <c r="P3328" i="1"/>
  <c r="P42" i="1"/>
  <c r="P798" i="1"/>
  <c r="P3521" i="1"/>
  <c r="P365" i="1"/>
  <c r="P804" i="1"/>
  <c r="P250" i="1"/>
  <c r="P3577" i="1"/>
  <c r="P3276" i="1"/>
  <c r="P843" i="1"/>
  <c r="P1201" i="1"/>
  <c r="P368" i="1"/>
  <c r="P2310" i="1"/>
  <c r="P32" i="1"/>
  <c r="P2094" i="1"/>
  <c r="P1353" i="1"/>
  <c r="P3256" i="1"/>
  <c r="P1263" i="1"/>
  <c r="P1610" i="1"/>
  <c r="P1858" i="1"/>
  <c r="P2302" i="1"/>
  <c r="P3329" i="1"/>
  <c r="P3811" i="1"/>
  <c r="P3841" i="1"/>
  <c r="P317" i="1"/>
  <c r="P1463" i="1"/>
  <c r="P3453" i="1"/>
  <c r="P2307" i="1"/>
  <c r="P9" i="1"/>
  <c r="P3513" i="1"/>
  <c r="P2219" i="1"/>
  <c r="P336" i="1"/>
  <c r="P284" i="1"/>
  <c r="P1628" i="1"/>
  <c r="P339" i="1"/>
  <c r="P2791" i="1"/>
  <c r="P3005" i="1"/>
  <c r="P3010" i="1"/>
  <c r="P3530" i="1"/>
  <c r="P3423" i="1"/>
  <c r="P2340" i="1"/>
  <c r="P2222" i="1"/>
  <c r="P3176" i="1"/>
  <c r="P3758" i="1"/>
  <c r="P1213" i="1"/>
  <c r="P3353" i="1"/>
  <c r="P1625" i="1"/>
  <c r="P413" i="1"/>
  <c r="P3379" i="1"/>
  <c r="P1512" i="1"/>
  <c r="P2055" i="1"/>
  <c r="P3762" i="1"/>
  <c r="P2615" i="1"/>
  <c r="P2496" i="1"/>
  <c r="P1608" i="1"/>
  <c r="P56" i="1"/>
  <c r="P1286" i="1"/>
  <c r="P1828" i="1"/>
  <c r="P3152" i="1"/>
  <c r="P3159" i="1"/>
  <c r="P3322" i="1"/>
  <c r="P3359" i="1"/>
  <c r="P3439" i="1"/>
  <c r="P3469" i="1"/>
  <c r="P3476" i="1"/>
  <c r="P3620" i="1"/>
  <c r="P3815" i="1"/>
  <c r="P16" i="1"/>
  <c r="P838" i="1"/>
  <c r="P1630" i="1"/>
  <c r="P2932" i="1"/>
  <c r="P2118" i="1"/>
  <c r="P394" i="1"/>
  <c r="P1884" i="1"/>
  <c r="P2937" i="1"/>
  <c r="P3184" i="1"/>
  <c r="P2122" i="1"/>
  <c r="P3024" i="1"/>
  <c r="P3420" i="1"/>
  <c r="P1207" i="1"/>
  <c r="P3673" i="1"/>
  <c r="P2285" i="1"/>
  <c r="P529" i="1"/>
  <c r="P2552" i="1"/>
  <c r="P2456" i="1"/>
  <c r="P3222" i="1"/>
  <c r="P3840" i="1"/>
  <c r="P2546" i="1"/>
  <c r="P319" i="1"/>
  <c r="P3616" i="1"/>
  <c r="P3701" i="1"/>
  <c r="P3723" i="1"/>
  <c r="P3250" i="1"/>
  <c r="P2462" i="1"/>
  <c r="P3239" i="1"/>
  <c r="P1653" i="1"/>
  <c r="P2121" i="1"/>
  <c r="P3522" i="1"/>
  <c r="P3719" i="1"/>
  <c r="P3729" i="1"/>
  <c r="P3384" i="1"/>
  <c r="P255" i="1"/>
  <c r="P2713" i="1"/>
  <c r="P3020" i="1"/>
  <c r="P3456" i="1"/>
  <c r="P2966" i="1"/>
  <c r="P2306" i="1"/>
  <c r="P2088" i="1"/>
  <c r="P1607" i="1"/>
  <c r="P1531" i="1"/>
  <c r="P1673" i="1"/>
  <c r="P19" i="1"/>
  <c r="P1654" i="1"/>
  <c r="P3503" i="1"/>
  <c r="P3660" i="1"/>
  <c r="P1829" i="1"/>
  <c r="P3457" i="1"/>
  <c r="P541" i="1"/>
  <c r="P299" i="1"/>
  <c r="P420" i="1"/>
  <c r="P1949" i="1"/>
  <c r="P393" i="1"/>
  <c r="P834" i="1"/>
  <c r="P3487" i="1"/>
  <c r="P2299" i="1"/>
  <c r="P3238" i="1"/>
  <c r="P1651" i="1"/>
  <c r="P3022" i="1"/>
  <c r="P661" i="1"/>
  <c r="P3242" i="1"/>
  <c r="P3512" i="1"/>
  <c r="P653" i="1"/>
  <c r="P12" i="1"/>
  <c r="P108" i="1"/>
  <c r="P1636" i="1"/>
  <c r="P3040" i="1"/>
  <c r="P3566" i="1"/>
  <c r="P3590" i="1"/>
  <c r="P3655" i="1"/>
  <c r="P119" i="1"/>
  <c r="P3571" i="1"/>
  <c r="P1268" i="1"/>
  <c r="P654" i="1"/>
  <c r="P304" i="1"/>
  <c r="P3263" i="1"/>
  <c r="P3558" i="1"/>
  <c r="P1290" i="1"/>
  <c r="P3752" i="1"/>
  <c r="P794" i="1"/>
  <c r="P421" i="1"/>
  <c r="P827" i="1"/>
  <c r="P1745" i="1"/>
  <c r="P3402" i="1"/>
  <c r="P92" i="1"/>
  <c r="P2533" i="1"/>
  <c r="P3153" i="1"/>
  <c r="P3547" i="1"/>
  <c r="P3236" i="1"/>
  <c r="P3650" i="1"/>
  <c r="P2830" i="1"/>
  <c r="P344" i="1"/>
  <c r="P2986" i="1"/>
  <c r="P3217" i="1"/>
  <c r="P30" i="1"/>
  <c r="P727" i="1"/>
  <c r="P2112" i="1"/>
  <c r="P1658" i="1"/>
  <c r="P1851" i="1"/>
  <c r="P2100" i="1"/>
  <c r="P3703" i="1"/>
  <c r="P2527" i="1"/>
  <c r="P3337" i="1"/>
  <c r="P1931" i="1"/>
  <c r="P3408" i="1"/>
  <c r="P2995" i="1"/>
  <c r="P3350" i="1"/>
  <c r="P3789" i="1"/>
  <c r="P3277" i="1"/>
  <c r="P2813" i="1"/>
  <c r="P1367" i="1"/>
  <c r="P3290" i="1"/>
  <c r="P3435" i="1"/>
  <c r="P750" i="1"/>
  <c r="P2541" i="1"/>
  <c r="P3375" i="1"/>
  <c r="P3777" i="1"/>
  <c r="P419" i="1"/>
  <c r="P34" i="1"/>
  <c r="P3689" i="1"/>
  <c r="P2810" i="1"/>
  <c r="P18" i="1"/>
  <c r="P22" i="1"/>
  <c r="P535" i="1"/>
  <c r="P3831" i="1"/>
  <c r="P388" i="1"/>
  <c r="P1604" i="1"/>
  <c r="P1830" i="1"/>
  <c r="P2973" i="1"/>
  <c r="P1840" i="1"/>
  <c r="P61" i="1"/>
  <c r="P2977" i="1"/>
  <c r="P3697" i="1"/>
  <c r="P2179" i="1"/>
  <c r="P2248" i="1"/>
  <c r="P3215" i="1"/>
  <c r="P3221" i="1"/>
  <c r="P2290" i="1"/>
  <c r="P2484" i="1"/>
  <c r="P2562" i="1"/>
  <c r="P3624" i="1"/>
  <c r="P3318" i="1"/>
  <c r="P1853" i="1"/>
  <c r="P3312" i="1"/>
  <c r="P3299" i="1"/>
  <c r="P1826" i="1"/>
  <c r="P2288" i="1"/>
  <c r="P3592" i="1"/>
  <c r="P2489" i="1"/>
  <c r="P3218" i="1"/>
  <c r="P3604" i="1"/>
  <c r="P10" i="1"/>
  <c r="P749" i="1"/>
  <c r="P3314" i="1"/>
  <c r="P3559" i="1"/>
  <c r="P1605" i="1"/>
  <c r="P801" i="1"/>
  <c r="P3580" i="1"/>
  <c r="P84" i="1"/>
  <c r="P3378" i="1"/>
  <c r="P3386" i="1"/>
  <c r="P1028" i="1"/>
  <c r="P2476" i="1"/>
  <c r="P3817" i="1"/>
  <c r="P3419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1064" i="1"/>
  <c r="P3799" i="1"/>
  <c r="P3939" i="1"/>
  <c r="P1338" i="1"/>
  <c r="P981" i="1"/>
  <c r="P701" i="1"/>
  <c r="P1006" i="1"/>
  <c r="P1587" i="1"/>
  <c r="P709" i="1"/>
  <c r="P3975" i="1"/>
  <c r="P3146" i="1"/>
  <c r="P1007" i="1"/>
  <c r="P887" i="1"/>
  <c r="P690" i="1"/>
  <c r="P1873" i="1"/>
  <c r="P4108" i="1"/>
  <c r="P1343" i="1"/>
  <c r="P776" i="1"/>
  <c r="P4024" i="1"/>
  <c r="P1730" i="1"/>
  <c r="P3125" i="1"/>
  <c r="P879" i="1"/>
  <c r="P1799" i="1"/>
  <c r="P3908" i="1"/>
  <c r="P3064" i="1"/>
  <c r="P1308" i="1"/>
  <c r="P1777" i="1"/>
  <c r="P1706" i="1"/>
  <c r="P3190" i="1"/>
  <c r="P454" i="1"/>
  <c r="P2676" i="1"/>
  <c r="P1078" i="1"/>
  <c r="P2902" i="1"/>
  <c r="P1794" i="1"/>
  <c r="P2917" i="1"/>
  <c r="P4069" i="1"/>
  <c r="P168" i="1"/>
  <c r="P4041" i="1"/>
  <c r="P3073" i="1"/>
  <c r="P3795" i="1"/>
  <c r="P2957" i="1"/>
  <c r="P1767" i="1"/>
  <c r="P1914" i="1"/>
  <c r="P3197" i="1"/>
  <c r="P1000" i="1"/>
  <c r="P203" i="1"/>
  <c r="P3124" i="1"/>
  <c r="P691" i="1"/>
  <c r="P3118" i="1"/>
  <c r="P4000" i="1"/>
  <c r="P1772" i="1"/>
  <c r="P980" i="1"/>
  <c r="P218" i="1"/>
  <c r="P3204" i="1"/>
  <c r="P4058" i="1"/>
  <c r="P3878" i="1"/>
  <c r="P1919" i="1"/>
  <c r="P1819" i="1"/>
  <c r="P3201" i="1"/>
  <c r="P2757" i="1"/>
  <c r="P3143" i="1"/>
  <c r="P778" i="1"/>
  <c r="P3633" i="1"/>
  <c r="P1243" i="1"/>
  <c r="P206" i="1"/>
  <c r="P2678" i="1"/>
  <c r="P485" i="1"/>
  <c r="P2857" i="1"/>
  <c r="P1339" i="1"/>
  <c r="P1554" i="1"/>
  <c r="P1816" i="1"/>
  <c r="P1804" i="1"/>
  <c r="P2325" i="1"/>
  <c r="P1694" i="1"/>
  <c r="P3978" i="1"/>
  <c r="P1788" i="1"/>
  <c r="P1921" i="1"/>
  <c r="P1021" i="1"/>
  <c r="P4038" i="1"/>
  <c r="P971" i="1"/>
  <c r="P1905" i="1"/>
  <c r="P699" i="1"/>
  <c r="P3209" i="1"/>
  <c r="P2703" i="1"/>
  <c r="P962" i="1"/>
  <c r="P972" i="1"/>
  <c r="P1776" i="1"/>
  <c r="P1769" i="1"/>
  <c r="P1558" i="1"/>
  <c r="P213" i="1"/>
  <c r="P1009" i="1"/>
  <c r="P1690" i="1"/>
  <c r="P3937" i="1"/>
  <c r="P956" i="1"/>
  <c r="P1922" i="1"/>
  <c r="P1866" i="1"/>
  <c r="P1908" i="1"/>
  <c r="P1719" i="1"/>
  <c r="P1989" i="1"/>
  <c r="P3107" i="1"/>
  <c r="P963" i="1"/>
  <c r="P2870" i="1"/>
  <c r="P198" i="1"/>
  <c r="P2856" i="1"/>
  <c r="P866" i="1"/>
  <c r="P3846" i="1"/>
  <c r="P1810" i="1"/>
  <c r="P771" i="1"/>
  <c r="P1572" i="1"/>
  <c r="P2408" i="1"/>
  <c r="P1108" i="1"/>
  <c r="P888" i="1"/>
  <c r="P878" i="1"/>
  <c r="P894" i="1"/>
  <c r="P1317" i="1"/>
  <c r="P236" i="1"/>
  <c r="P885" i="1"/>
  <c r="P179" i="1"/>
  <c r="P898" i="1"/>
  <c r="P954" i="1"/>
  <c r="P1786" i="1"/>
  <c r="P1782" i="1"/>
  <c r="P1306" i="1"/>
  <c r="P1139" i="1"/>
  <c r="P673" i="1"/>
  <c r="P1912" i="1"/>
  <c r="P444" i="1"/>
  <c r="P896" i="1"/>
  <c r="P2323" i="1"/>
  <c r="P3104" i="1"/>
  <c r="P2600" i="1"/>
  <c r="P961" i="1"/>
  <c r="P1797" i="1"/>
  <c r="P1071" i="1"/>
  <c r="P953" i="1"/>
  <c r="P932" i="1"/>
  <c r="P2875" i="1"/>
  <c r="P2891" i="1"/>
  <c r="P3989" i="1"/>
  <c r="P4003" i="1"/>
  <c r="P4054" i="1"/>
  <c r="P4046" i="1"/>
  <c r="P3913" i="1"/>
  <c r="P901" i="1"/>
  <c r="P4037" i="1"/>
  <c r="P556" i="1"/>
  <c r="P2913" i="1"/>
  <c r="P4096" i="1"/>
  <c r="P3637" i="1"/>
  <c r="P1807" i="1"/>
  <c r="P3916" i="1"/>
  <c r="P1781" i="1"/>
  <c r="P767" i="1"/>
  <c r="P185" i="1"/>
  <c r="P3945" i="1"/>
  <c r="P1114" i="1"/>
  <c r="P695" i="1"/>
  <c r="P3635" i="1"/>
  <c r="P1806" i="1"/>
  <c r="P3997" i="1"/>
  <c r="P3985" i="1"/>
  <c r="P974" i="1"/>
  <c r="P1015" i="1"/>
  <c r="P2704" i="1"/>
  <c r="P4071" i="1"/>
  <c r="P3853" i="1"/>
  <c r="P600" i="1"/>
  <c r="P1551" i="1"/>
  <c r="P713" i="1"/>
  <c r="P1728" i="1"/>
  <c r="P979" i="1"/>
  <c r="P2884" i="1"/>
  <c r="P2645" i="1"/>
  <c r="P1693" i="1"/>
  <c r="P182" i="1"/>
  <c r="P2674" i="1"/>
  <c r="P481" i="1"/>
  <c r="P3900" i="1"/>
  <c r="P2887" i="1"/>
  <c r="P3893" i="1"/>
  <c r="P3960" i="1"/>
  <c r="P3987" i="1"/>
  <c r="P1313" i="1"/>
  <c r="P2863" i="1"/>
  <c r="P3976" i="1"/>
  <c r="P1433" i="1"/>
  <c r="P2847" i="1"/>
  <c r="P1689" i="1"/>
  <c r="P4042" i="1"/>
  <c r="P1315" i="1"/>
  <c r="P923" i="1"/>
  <c r="P3639" i="1"/>
  <c r="P1492" i="1"/>
  <c r="P704" i="1"/>
  <c r="P1805" i="1"/>
  <c r="P881" i="1"/>
  <c r="P1016" i="1"/>
  <c r="P2147" i="1"/>
  <c r="P936" i="1"/>
  <c r="P3809" i="1"/>
  <c r="P205" i="1"/>
  <c r="P3106" i="1"/>
  <c r="P1004" i="1"/>
  <c r="P985" i="1"/>
  <c r="P1079" i="1"/>
  <c r="P1230" i="1"/>
  <c r="P672" i="1"/>
  <c r="P2744" i="1"/>
  <c r="P1593" i="1"/>
  <c r="P1548" i="1"/>
  <c r="P2129" i="1"/>
  <c r="P4077" i="1"/>
  <c r="P4112" i="1"/>
  <c r="P2364" i="1"/>
  <c r="P964" i="1"/>
  <c r="P3736" i="1"/>
  <c r="P2139" i="1"/>
  <c r="P2684" i="1"/>
  <c r="P2159" i="1"/>
  <c r="P4030" i="1"/>
  <c r="P952" i="1"/>
  <c r="P2749" i="1"/>
  <c r="P687" i="1"/>
  <c r="P146" i="1"/>
  <c r="P2675" i="1"/>
  <c r="P4104" i="1"/>
  <c r="P547" i="1"/>
  <c r="P2920" i="1"/>
  <c r="P3890" i="1"/>
  <c r="P467" i="1"/>
  <c r="P3867" i="1"/>
  <c r="P1439" i="1"/>
  <c r="P2922" i="1"/>
  <c r="P4076" i="1"/>
  <c r="P2748" i="1"/>
  <c r="P3113" i="1"/>
  <c r="P703" i="1"/>
  <c r="P2699" i="1"/>
  <c r="P2000" i="1"/>
  <c r="P202" i="1"/>
  <c r="P1702" i="1"/>
  <c r="P1069" i="1"/>
  <c r="P1307" i="1"/>
  <c r="P682" i="1"/>
  <c r="P1783" i="1"/>
  <c r="P4035" i="1"/>
  <c r="P679" i="1"/>
  <c r="P2780" i="1"/>
  <c r="P517" i="1"/>
  <c r="P1692" i="1"/>
  <c r="P2409" i="1"/>
  <c r="P212" i="1"/>
  <c r="P995" i="1"/>
  <c r="P1502" i="1"/>
  <c r="P3111" i="1"/>
  <c r="P241" i="1"/>
  <c r="P3205" i="1"/>
  <c r="P876" i="1"/>
  <c r="P3961" i="1"/>
  <c r="P3957" i="1"/>
  <c r="P4012" i="1"/>
  <c r="P3969" i="1"/>
  <c r="P869" i="1"/>
  <c r="P1785" i="1"/>
  <c r="P3053" i="1"/>
  <c r="P2598" i="1"/>
  <c r="P3091" i="1"/>
  <c r="P2882" i="1"/>
  <c r="P152" i="1"/>
  <c r="P595" i="1"/>
  <c r="P1577" i="1"/>
  <c r="P521" i="1"/>
  <c r="P1019" i="1"/>
  <c r="P3095" i="1"/>
  <c r="P2407" i="1"/>
  <c r="P3136" i="1"/>
  <c r="P1332" i="1"/>
  <c r="P171" i="1"/>
  <c r="P912" i="1"/>
  <c r="P4059" i="1"/>
  <c r="P710" i="1"/>
  <c r="P1798" i="1"/>
  <c r="P4055" i="1"/>
  <c r="P3844" i="1"/>
  <c r="P487" i="1"/>
  <c r="P2747" i="1"/>
  <c r="P2919" i="1"/>
  <c r="P1685" i="1"/>
  <c r="P4085" i="1"/>
  <c r="P674" i="1"/>
  <c r="P469" i="1"/>
  <c r="P3895" i="1"/>
  <c r="P671" i="1"/>
  <c r="P3739" i="1"/>
  <c r="P4106" i="1"/>
  <c r="P615" i="1"/>
  <c r="P1773" i="1"/>
  <c r="P3845" i="1"/>
  <c r="P1568" i="1"/>
  <c r="P1739" i="1"/>
  <c r="P1986" i="1"/>
  <c r="P3974" i="1"/>
  <c r="P183" i="1"/>
  <c r="P924" i="1"/>
  <c r="P2657" i="1"/>
  <c r="P3137" i="1"/>
  <c r="P2898" i="1"/>
  <c r="P2326" i="1"/>
  <c r="P1167" i="1"/>
  <c r="P1596" i="1"/>
  <c r="P1802" i="1"/>
  <c r="P2944" i="1"/>
  <c r="P1426" i="1"/>
  <c r="P1787" i="1"/>
  <c r="P1699" i="1"/>
  <c r="P2869" i="1"/>
  <c r="P884" i="1"/>
  <c r="P3741" i="1"/>
  <c r="P1882" i="1"/>
  <c r="P181" i="1"/>
  <c r="P3634" i="1"/>
  <c r="P3984" i="1"/>
  <c r="P3993" i="1"/>
  <c r="P3109" i="1"/>
  <c r="P1337" i="1"/>
  <c r="P2859" i="1"/>
  <c r="P3805" i="1"/>
  <c r="P1766" i="1"/>
  <c r="P3065" i="1"/>
  <c r="P482" i="1"/>
  <c r="P4066" i="1"/>
  <c r="P1168" i="1"/>
  <c r="P2885" i="1"/>
  <c r="P2755" i="1"/>
  <c r="P2659" i="1"/>
  <c r="P667" i="1"/>
  <c r="P2517" i="1"/>
  <c r="P1096" i="1"/>
  <c r="P868" i="1"/>
  <c r="P1417" i="1"/>
  <c r="P862" i="1"/>
  <c r="P3740" i="1"/>
  <c r="P3982" i="1"/>
  <c r="P1098" i="1"/>
  <c r="P3742" i="1"/>
  <c r="P969" i="1"/>
  <c r="P1240" i="1"/>
  <c r="P2907" i="1"/>
  <c r="P3862" i="1"/>
  <c r="P4050" i="1"/>
  <c r="P221" i="1"/>
  <c r="P474" i="1"/>
  <c r="P4057" i="1"/>
  <c r="P3899" i="1"/>
  <c r="P2679" i="1"/>
  <c r="P628" i="1"/>
  <c r="P942" i="1"/>
  <c r="P3099" i="1"/>
  <c r="P1992" i="1"/>
  <c r="P2405" i="1"/>
  <c r="P3892" i="1"/>
  <c r="P991" i="1"/>
  <c r="P2958" i="1"/>
  <c r="P4022" i="1"/>
  <c r="P3998" i="1"/>
  <c r="P4001" i="1"/>
  <c r="P4072" i="1"/>
  <c r="P3646" i="1"/>
  <c r="P3850" i="1"/>
  <c r="P3856" i="1"/>
  <c r="P207" i="1"/>
  <c r="P3849" i="1"/>
  <c r="P1005" i="1"/>
  <c r="P189" i="1"/>
  <c r="P4032" i="1"/>
  <c r="P3093" i="1"/>
  <c r="P3951" i="1"/>
  <c r="P3935" i="1"/>
  <c r="P4083" i="1"/>
  <c r="P3133" i="1"/>
  <c r="P1774" i="1"/>
  <c r="P164" i="1"/>
  <c r="P1312" i="1"/>
  <c r="P1784" i="1"/>
  <c r="P681" i="1"/>
  <c r="P3734" i="1"/>
  <c r="P700" i="1"/>
  <c r="P1789" i="1"/>
  <c r="P1320" i="1"/>
  <c r="P3909" i="1"/>
  <c r="P3926" i="1"/>
  <c r="P3102" i="1"/>
  <c r="P209" i="1"/>
  <c r="P1321" i="1"/>
  <c r="P3078" i="1"/>
  <c r="P2872" i="1"/>
  <c r="P3872" i="1"/>
  <c r="P716" i="1"/>
  <c r="P982" i="1"/>
  <c r="P677" i="1"/>
  <c r="P2422" i="1"/>
  <c r="P968" i="1"/>
  <c r="P2361" i="1"/>
  <c r="P934" i="1"/>
  <c r="P1134" i="1"/>
  <c r="P2770" i="1"/>
  <c r="P2776" i="1"/>
  <c r="P3967" i="1"/>
  <c r="P1090" i="1"/>
  <c r="P1911" i="1"/>
  <c r="P3071" i="1"/>
  <c r="P1245" i="1"/>
  <c r="P1095" i="1"/>
  <c r="P2914" i="1"/>
  <c r="P127" i="1"/>
  <c r="P4018" i="1"/>
  <c r="P515" i="1"/>
  <c r="P3101" i="1"/>
  <c r="P1803" i="1"/>
  <c r="P433" i="1"/>
  <c r="P1570" i="1"/>
  <c r="P1800" i="1"/>
  <c r="P1779" i="1"/>
  <c r="P1552" i="1"/>
  <c r="P137" i="1"/>
  <c r="P3737" i="1"/>
  <c r="P946" i="1"/>
  <c r="P1814" i="1"/>
  <c r="P989" i="1"/>
  <c r="P1011" i="1"/>
  <c r="P3882" i="1"/>
  <c r="P3930" i="1"/>
  <c r="P224" i="1"/>
  <c r="P1578" i="1"/>
  <c r="P2140" i="1"/>
  <c r="P988" i="1"/>
  <c r="P4093" i="1"/>
  <c r="P3869" i="1"/>
  <c r="P1093" i="1"/>
  <c r="P2002" i="1"/>
  <c r="P635" i="1"/>
  <c r="P692" i="1"/>
  <c r="P3191" i="1"/>
  <c r="P3940" i="1"/>
  <c r="P2597" i="1"/>
  <c r="P4040" i="1"/>
  <c r="P3925" i="1"/>
  <c r="P950" i="1"/>
  <c r="P3103" i="1"/>
  <c r="P3068" i="1"/>
  <c r="P219" i="1"/>
  <c r="P473" i="1"/>
  <c r="P871" i="1"/>
  <c r="P2131" i="1"/>
  <c r="P1182" i="1"/>
  <c r="P3195" i="1"/>
  <c r="P1697" i="1"/>
  <c r="P2760" i="1"/>
  <c r="P1235" i="1"/>
  <c r="P3086" i="1"/>
  <c r="P3907" i="1"/>
  <c r="P2655" i="1"/>
  <c r="P1309" i="1"/>
  <c r="P2754" i="1"/>
  <c r="P3199" i="1"/>
  <c r="P2658" i="1"/>
  <c r="P4039" i="1"/>
  <c r="P4098" i="1"/>
  <c r="P1310" i="1"/>
  <c r="P2673" i="1"/>
  <c r="P960" i="1"/>
  <c r="P3066" i="1"/>
  <c r="P3733" i="1"/>
  <c r="P2145" i="1"/>
  <c r="P1796" i="1"/>
  <c r="P1809" i="1"/>
  <c r="P1737" i="1"/>
  <c r="P3936" i="1"/>
  <c r="P926" i="1"/>
  <c r="P2378" i="1"/>
  <c r="P930" i="1"/>
  <c r="P1811" i="1"/>
  <c r="P2879" i="1"/>
  <c r="P1580" i="1"/>
  <c r="P4090" i="1"/>
  <c r="P143" i="1"/>
  <c r="P1336" i="1"/>
  <c r="P2692" i="1"/>
  <c r="P3980" i="1"/>
  <c r="P3898" i="1"/>
  <c r="P2583" i="1"/>
  <c r="P3970" i="1"/>
  <c r="P2707" i="1"/>
  <c r="P2368" i="1"/>
  <c r="P1457" i="1"/>
  <c r="P1713" i="1"/>
  <c r="P2647" i="1"/>
  <c r="P2761" i="1"/>
  <c r="P3148" i="1"/>
  <c r="P199" i="1"/>
  <c r="P2758" i="1"/>
  <c r="P2126" i="1"/>
  <c r="P2772" i="1"/>
  <c r="P1872" i="1"/>
  <c r="P718" i="1"/>
  <c r="P1727" i="1"/>
  <c r="P1152" i="1"/>
  <c r="P4005" i="1"/>
  <c r="P669" i="1"/>
  <c r="P895" i="1"/>
  <c r="P2125" i="1"/>
  <c r="P3732" i="1"/>
  <c r="P3747" i="1"/>
  <c r="P3915" i="1"/>
  <c r="P3927" i="1"/>
  <c r="P4105" i="1"/>
  <c r="P1436" i="1"/>
  <c r="P1326" i="1"/>
  <c r="P2519" i="1"/>
  <c r="P3988" i="1"/>
  <c r="P1709" i="1"/>
  <c r="P945" i="1"/>
  <c r="P134" i="1"/>
  <c r="P2137" i="1"/>
  <c r="P501" i="1"/>
  <c r="P434" i="1"/>
  <c r="P891" i="1"/>
  <c r="P2908" i="1"/>
  <c r="P440" i="1"/>
  <c r="P1695" i="1"/>
  <c r="P3730" i="1"/>
  <c r="P1584" i="1"/>
  <c r="P1082" i="1"/>
  <c r="P2894" i="1"/>
  <c r="P589" i="1"/>
  <c r="P1916" i="1"/>
  <c r="P1066" i="1"/>
  <c r="P944" i="1"/>
  <c r="P1496" i="1"/>
  <c r="P4079" i="1"/>
  <c r="P1325" i="1"/>
  <c r="P1148" i="1"/>
  <c r="P3843" i="1"/>
  <c r="P3910" i="1"/>
  <c r="P4020" i="1"/>
  <c r="P3077" i="1"/>
  <c r="P1550" i="1"/>
  <c r="P1045" i="1"/>
  <c r="P3803" i="1"/>
  <c r="P2921" i="1"/>
  <c r="P2648" i="1"/>
  <c r="P1429" i="1"/>
  <c r="P1493" i="1"/>
  <c r="P1119" i="1"/>
  <c r="P4048" i="1"/>
  <c r="P460" i="1"/>
  <c r="P3924" i="1"/>
  <c r="P1864" i="1"/>
  <c r="P1432" i="1"/>
  <c r="P2954" i="1"/>
  <c r="P2327" i="1"/>
  <c r="P2778" i="1"/>
  <c r="P1716" i="1"/>
  <c r="P2918" i="1"/>
  <c r="P1091" i="1"/>
  <c r="P1997" i="1"/>
  <c r="P1001" i="1"/>
  <c r="P4013" i="1"/>
  <c r="P2677" i="1"/>
  <c r="P666" i="1"/>
  <c r="P147" i="1"/>
  <c r="P1080" i="1"/>
  <c r="P1718" i="1"/>
  <c r="P686" i="1"/>
  <c r="P3971" i="1"/>
  <c r="P1602" i="1"/>
  <c r="P448" i="1"/>
  <c r="P997" i="1"/>
  <c r="P3731" i="1"/>
  <c r="P1100" i="1"/>
  <c r="P890" i="1"/>
  <c r="P1410" i="1"/>
  <c r="P4029" i="1"/>
  <c r="P1226" i="1"/>
  <c r="P1421" i="1"/>
  <c r="P3851" i="1"/>
  <c r="P1993" i="1"/>
  <c r="P4107" i="1"/>
  <c r="P2602" i="1"/>
  <c r="P4034" i="1"/>
  <c r="P426" i="1"/>
  <c r="P1435" i="1"/>
  <c r="P1778" i="1"/>
  <c r="P2862" i="1"/>
  <c r="P1341" i="1"/>
  <c r="P915" i="1"/>
  <c r="P1441" i="1"/>
  <c r="P2160" i="1"/>
  <c r="P1822" i="1"/>
  <c r="P933" i="1"/>
  <c r="P3640" i="1"/>
  <c r="P694" i="1"/>
  <c r="P1156" i="1"/>
  <c r="P1725" i="1"/>
  <c r="P177" i="1"/>
  <c r="P1138" i="1"/>
  <c r="P2672" i="1"/>
  <c r="P3986" i="1"/>
  <c r="P1076" i="1"/>
  <c r="P3966" i="1"/>
  <c r="P987" i="1"/>
  <c r="P1775" i="1"/>
  <c r="P483" i="1"/>
  <c r="P2706" i="1"/>
  <c r="P935" i="1"/>
  <c r="P3649" i="1"/>
  <c r="P4010" i="1"/>
  <c r="P1176" i="1"/>
  <c r="P1008" i="1"/>
  <c r="P917" i="1"/>
  <c r="P1319" i="1"/>
  <c r="P2144" i="1"/>
  <c r="P1154" i="1"/>
  <c r="P624" i="1"/>
  <c r="P1170" i="1"/>
  <c r="P2599" i="1"/>
  <c r="P957" i="1"/>
  <c r="P2698" i="1"/>
  <c r="P430" i="1"/>
  <c r="P1722" i="1"/>
  <c r="P705" i="1"/>
  <c r="P128" i="1"/>
  <c r="P187" i="1"/>
  <c r="P3642" i="1"/>
  <c r="P2846" i="1"/>
  <c r="P2141" i="1"/>
  <c r="P2876" i="1"/>
  <c r="P873" i="1"/>
  <c r="P3994" i="1"/>
  <c r="P3141" i="1"/>
  <c r="P3902" i="1"/>
  <c r="P3922" i="1"/>
  <c r="P1181" i="1"/>
  <c r="P1104" i="1"/>
  <c r="P2746" i="1"/>
  <c r="P3859" i="1"/>
  <c r="P158" i="1"/>
  <c r="P3092" i="1"/>
  <c r="P1983" i="1"/>
  <c r="P1576" i="1"/>
  <c r="P717" i="1"/>
  <c r="P553" i="1"/>
  <c r="P1097" i="1"/>
  <c r="P920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3879" i="1"/>
  <c r="P1792" i="1"/>
  <c r="P1106" i="1"/>
  <c r="P1870" i="1"/>
  <c r="P2858" i="1"/>
  <c r="P1711" i="1"/>
  <c r="P3648" i="1"/>
  <c r="P4091" i="1"/>
  <c r="P3114" i="1"/>
  <c r="P763" i="1"/>
  <c r="P4088" i="1"/>
  <c r="P2873" i="1"/>
  <c r="P1560" i="1"/>
  <c r="P2897" i="1"/>
  <c r="P500" i="1"/>
  <c r="P2899" i="1"/>
  <c r="P1414" i="1"/>
  <c r="P670" i="1"/>
  <c r="P865" i="1"/>
  <c r="P1077" i="1"/>
  <c r="P1430" i="1"/>
  <c r="P592" i="1"/>
  <c r="P1227" i="1"/>
  <c r="P2385" i="1"/>
  <c r="P1985" i="1"/>
  <c r="P2949" i="1"/>
  <c r="P3636" i="1"/>
  <c r="P3115" i="1"/>
  <c r="P993" i="1"/>
  <c r="P1701" i="1"/>
  <c r="P2900" i="1"/>
  <c r="P1184" i="1"/>
  <c r="P3992" i="1"/>
  <c r="P892" i="1"/>
  <c r="P3128" i="1"/>
  <c r="P1569" i="1"/>
  <c r="P3108" i="1"/>
  <c r="P3983" i="1"/>
  <c r="P170" i="1"/>
  <c r="P3193" i="1"/>
  <c r="P3801" i="1"/>
  <c r="P3802" i="1"/>
  <c r="P1185" i="1"/>
  <c r="P1544" i="1"/>
  <c r="P1559" i="1"/>
  <c r="P3098" i="1"/>
  <c r="P605" i="1"/>
  <c r="P2852" i="1"/>
  <c r="P4011" i="1"/>
  <c r="P2590" i="1"/>
  <c r="P1228" i="1"/>
  <c r="P1162" i="1"/>
  <c r="P680" i="1"/>
  <c r="P3852" i="1"/>
  <c r="P1562" i="1"/>
  <c r="P3132" i="1"/>
  <c r="P1770" i="1"/>
  <c r="P3100" i="1"/>
  <c r="P1793" i="1"/>
  <c r="P1329" i="1"/>
  <c r="P689" i="1"/>
  <c r="P769" i="1"/>
  <c r="P3896" i="1"/>
  <c r="P3871" i="1"/>
  <c r="P1087" i="1"/>
  <c r="P3207" i="1"/>
  <c r="P186" i="1"/>
  <c r="P1068" i="1"/>
  <c r="P3949" i="1"/>
  <c r="P590" i="1"/>
  <c r="P3072" i="1"/>
  <c r="P516" i="1"/>
  <c r="P594" i="1"/>
  <c r="P774" i="1"/>
  <c r="P1812" i="1"/>
  <c r="P3139" i="1"/>
  <c r="P502" i="1"/>
  <c r="P1340" i="1"/>
  <c r="P450" i="1"/>
  <c r="P2374" i="1"/>
  <c r="P3791" i="1"/>
  <c r="P172" i="1"/>
  <c r="P893" i="1"/>
  <c r="P911" i="1"/>
  <c r="P3948" i="1"/>
  <c r="P3964" i="1"/>
  <c r="P509" i="1"/>
  <c r="P905" i="1"/>
  <c r="P4092" i="1"/>
  <c r="P1987" i="1"/>
  <c r="P2324" i="1"/>
  <c r="P140" i="1"/>
  <c r="P4113" i="1"/>
  <c r="P1020" i="1"/>
  <c r="P3912" i="1"/>
  <c r="P2416" i="1"/>
  <c r="P662" i="1"/>
  <c r="P907" i="1"/>
  <c r="P1242" i="1"/>
  <c r="P3061" i="1"/>
  <c r="P513" i="1"/>
  <c r="P619" i="1"/>
  <c r="P1440" i="1"/>
  <c r="P2345" i="1"/>
  <c r="P2777" i="1"/>
  <c r="P3117" i="1"/>
  <c r="P882" i="1"/>
  <c r="P1808" i="1"/>
  <c r="P1110" i="1"/>
  <c r="P1177" i="1"/>
  <c r="P1458" i="1"/>
  <c r="P475" i="1"/>
  <c r="P4062" i="1"/>
  <c r="P1018" i="1"/>
  <c r="P900" i="1"/>
  <c r="P1237" i="1"/>
  <c r="P234" i="1"/>
  <c r="P2910" i="1"/>
  <c r="P2893" i="1"/>
  <c r="P1422" i="1"/>
  <c r="P2661" i="1"/>
  <c r="P551" i="1"/>
  <c r="P1771" i="1"/>
  <c r="P1067" i="1"/>
  <c r="P3848" i="1"/>
  <c r="P1903" i="1"/>
  <c r="P702" i="1"/>
  <c r="P156" i="1"/>
  <c r="P781" i="1"/>
  <c r="P927" i="1"/>
  <c r="P1017" i="1"/>
  <c r="P3873" i="1"/>
  <c r="P4097" i="1"/>
  <c r="P2158" i="1"/>
  <c r="P1047" i="1"/>
  <c r="P607" i="1"/>
  <c r="P1081" i="1"/>
  <c r="P977" i="1"/>
  <c r="P2503" i="1"/>
  <c r="P4060" i="1"/>
  <c r="P558" i="1"/>
  <c r="P1102" i="1"/>
  <c r="P1567" i="1"/>
  <c r="P2384" i="1"/>
  <c r="P2951" i="1"/>
  <c r="P3069" i="1"/>
  <c r="P3857" i="1"/>
  <c r="P4061" i="1"/>
  <c r="P947" i="1"/>
  <c r="P1575" i="1"/>
  <c r="P4064" i="1"/>
  <c r="P3087" i="1"/>
  <c r="P897" i="1"/>
  <c r="P2589" i="1"/>
  <c r="P1327" i="1"/>
  <c r="P1120" i="1"/>
  <c r="P432" i="1"/>
  <c r="P1490" i="1"/>
  <c r="P4095" i="1"/>
  <c r="P3748" i="1"/>
  <c r="P129" i="1"/>
  <c r="P996" i="1"/>
  <c r="P1330" i="1"/>
  <c r="P943" i="1"/>
  <c r="P1598" i="1"/>
  <c r="P2157" i="1"/>
  <c r="P465" i="1"/>
  <c r="P3931" i="1"/>
  <c r="P451" i="1"/>
  <c r="P863" i="1"/>
  <c r="P1487" i="1"/>
  <c r="P2571" i="1"/>
  <c r="P478" i="1"/>
  <c r="P1002" i="1"/>
  <c r="P925" i="1"/>
  <c r="P4049" i="1"/>
  <c r="P2953" i="1"/>
  <c r="P3644" i="1"/>
  <c r="P3990" i="1"/>
  <c r="P2781" i="1"/>
  <c r="P2134" i="1"/>
  <c r="P3847" i="1"/>
  <c r="P1483" i="1"/>
  <c r="P2880" i="1"/>
  <c r="P1821" i="1"/>
  <c r="P975" i="1"/>
  <c r="P2646" i="1"/>
  <c r="P4109" i="1"/>
  <c r="P867" i="1"/>
  <c r="P1818" i="1"/>
  <c r="P423" i="1"/>
  <c r="P220" i="1"/>
  <c r="P602" i="1"/>
  <c r="P2150" i="1"/>
  <c r="P2768" i="1"/>
  <c r="P3744" i="1"/>
  <c r="P3860" i="1"/>
  <c r="P4084" i="1"/>
  <c r="P1780" i="1"/>
  <c r="P4110" i="1"/>
  <c r="P959" i="1"/>
  <c r="P978" i="1"/>
  <c r="P948" i="1"/>
  <c r="P1500" i="1"/>
  <c r="P2854" i="1"/>
  <c r="P2653" i="1"/>
  <c r="P130" i="1"/>
  <c r="P2959" i="1"/>
  <c r="P2411" i="1"/>
  <c r="P4004" i="1"/>
  <c r="P3981" i="1"/>
  <c r="P2383" i="1"/>
  <c r="P3921" i="1"/>
  <c r="P505" i="1"/>
  <c r="P2516" i="1"/>
  <c r="P2861" i="1"/>
  <c r="P3889" i="1"/>
  <c r="P1801" i="1"/>
  <c r="P2136" i="1"/>
  <c r="P2593" i="1"/>
  <c r="P1910" i="1"/>
  <c r="P958" i="1"/>
  <c r="P2146" i="1"/>
  <c r="P777" i="1"/>
  <c r="P1592" i="1"/>
  <c r="P1129" i="1"/>
  <c r="P1715" i="1"/>
  <c r="P3797" i="1"/>
  <c r="P1406" i="1"/>
  <c r="P3144" i="1"/>
  <c r="P1169" i="1"/>
  <c r="P998" i="1"/>
  <c r="P1105" i="1"/>
  <c r="P1917" i="1"/>
  <c r="P2135" i="1"/>
  <c r="P2866" i="1"/>
  <c r="P1044" i="1"/>
  <c r="P1159" i="1"/>
  <c r="P2349" i="1"/>
  <c r="P3962" i="1"/>
  <c r="P4036" i="1"/>
  <c r="P3891" i="1"/>
  <c r="P678" i="1"/>
  <c r="P3800" i="1"/>
  <c r="P581" i="1"/>
  <c r="P941" i="1"/>
  <c r="P3979" i="1"/>
  <c r="P2649" i="1"/>
  <c r="P2431" i="1"/>
  <c r="P937" i="1"/>
  <c r="P4065" i="1"/>
  <c r="P2127" i="1"/>
  <c r="P1565" i="1"/>
  <c r="P1050" i="1"/>
  <c r="P603" i="1"/>
  <c r="P1790" i="1"/>
  <c r="P633" i="1"/>
  <c r="P506" i="1"/>
  <c r="P1333" i="1"/>
  <c r="P519" i="1"/>
  <c r="P951" i="1"/>
  <c r="P2369" i="1"/>
  <c r="P1075" i="1"/>
  <c r="P1795" i="1"/>
  <c r="P4007" i="1"/>
  <c r="P428" i="1"/>
  <c r="P1915" i="1"/>
  <c r="P970" i="1"/>
  <c r="P1323" i="1"/>
  <c r="P880" i="1"/>
  <c r="P999" i="1"/>
  <c r="P4015" i="1"/>
  <c r="P721" i="1"/>
  <c r="P875" i="1"/>
  <c r="P2390" i="1"/>
  <c r="P3203" i="1"/>
  <c r="P3901" i="1"/>
  <c r="P4026" i="1"/>
  <c r="P2426" i="1"/>
  <c r="P1419" i="1"/>
  <c r="P2387" i="1"/>
  <c r="P546" i="1"/>
  <c r="P1904" i="1"/>
  <c r="P3866" i="1"/>
  <c r="P967" i="1"/>
  <c r="P3094" i="1"/>
  <c r="P504" i="1"/>
  <c r="P939" i="1"/>
  <c r="P2686" i="1"/>
  <c r="P1328" i="1"/>
  <c r="P1316" i="1"/>
  <c r="P2766" i="1"/>
  <c r="P1443" i="1"/>
  <c r="P200" i="1"/>
  <c r="P4101" i="1"/>
  <c r="P2751" i="1"/>
  <c r="P965" i="1"/>
  <c r="P424" i="1"/>
  <c r="P697" i="1"/>
  <c r="P986" i="1"/>
  <c r="P1874" i="1"/>
  <c r="P2750" i="1"/>
  <c r="P4075" i="1"/>
  <c r="P2511" i="1"/>
  <c r="P1094" i="1"/>
  <c r="P2892" i="1"/>
  <c r="P4019" i="1"/>
  <c r="P623" i="1"/>
  <c r="P1920" i="1"/>
  <c r="P472" i="1"/>
  <c r="P1705" i="1"/>
  <c r="P3194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2601" i="1"/>
  <c r="P707" i="1"/>
  <c r="P610" i="1"/>
  <c r="P3973" i="1"/>
  <c r="P3142" i="1"/>
  <c r="P663" i="1"/>
  <c r="P151" i="1"/>
  <c r="P559" i="1"/>
  <c r="P1231" i="1"/>
  <c r="P3943" i="1"/>
  <c r="P2868" i="1"/>
  <c r="P2654" i="1"/>
  <c r="P2871" i="1"/>
  <c r="P2650" i="1"/>
  <c r="P1721" i="1"/>
  <c r="P706" i="1"/>
  <c r="P2682" i="1"/>
  <c r="P228" i="1"/>
  <c r="P914" i="1"/>
  <c r="P1456" i="1"/>
  <c r="P685" i="1"/>
  <c r="P775" i="1"/>
  <c r="P2162" i="1"/>
  <c r="P2769" i="1"/>
  <c r="P2572" i="1"/>
  <c r="P3081" i="1"/>
  <c r="P1581" i="1"/>
  <c r="P955" i="1"/>
  <c r="P2415" i="1"/>
  <c r="P3903" i="1"/>
  <c r="P4023" i="1"/>
  <c r="P4021" i="1"/>
  <c r="P456" i="1"/>
  <c r="P1085" i="1"/>
  <c r="P1331" i="1"/>
  <c r="P874" i="1"/>
  <c r="P2152" i="1"/>
  <c r="P510" i="1"/>
  <c r="P571" i="1"/>
  <c r="P883" i="1"/>
  <c r="P1234" i="1"/>
  <c r="P2156" i="1"/>
  <c r="P2386" i="1"/>
  <c r="P2695" i="1"/>
  <c r="P2903" i="1"/>
  <c r="P3131" i="1"/>
  <c r="P966" i="1"/>
  <c r="P715" i="1"/>
  <c r="P452" i="1"/>
  <c r="P2905" i="1"/>
  <c r="P1438" i="1"/>
  <c r="P2764" i="1"/>
  <c r="P425" i="1"/>
  <c r="P2001" i="1"/>
  <c r="P468" i="1"/>
  <c r="P1157" i="1"/>
  <c r="P720" i="1"/>
  <c r="P1494" i="1"/>
  <c r="P2564" i="1"/>
  <c r="P1738" i="1"/>
  <c r="P2161" i="1"/>
  <c r="P222" i="1"/>
  <c r="P2328" i="1"/>
  <c r="P2763" i="1"/>
  <c r="P155" i="1"/>
  <c r="P2403" i="1"/>
  <c r="P576" i="1"/>
  <c r="P1485" i="1"/>
  <c r="P2694" i="1"/>
  <c r="P2702" i="1"/>
  <c r="P552" i="1"/>
  <c r="P779" i="1"/>
  <c r="P1072" i="1"/>
  <c r="P2432" i="1"/>
  <c r="P2149" i="1"/>
  <c r="P2357" i="1"/>
  <c r="P2683" i="1"/>
  <c r="P458" i="1"/>
  <c r="P2389" i="1"/>
  <c r="P1712" i="1"/>
  <c r="P4067" i="1"/>
  <c r="P1563" i="1"/>
  <c r="P499" i="1"/>
  <c r="P1135" i="1"/>
  <c r="P2759" i="1"/>
  <c r="P3123" i="1"/>
  <c r="P3738" i="1"/>
  <c r="P3790" i="1"/>
  <c r="P1573" i="1"/>
  <c r="P611" i="1"/>
  <c r="P1155" i="1"/>
  <c r="P3089" i="1"/>
  <c r="P3952" i="1"/>
  <c r="P1314" i="1"/>
  <c r="P2413" i="1"/>
  <c r="P919" i="1"/>
  <c r="P2508" i="1"/>
  <c r="P2582" i="1"/>
  <c r="P3968" i="1"/>
  <c r="P2652" i="1"/>
  <c r="P1726" i="1"/>
  <c r="P148" i="1"/>
  <c r="P2353" i="1"/>
  <c r="P2123" i="1"/>
  <c r="P588" i="1"/>
  <c r="P976" i="1"/>
  <c r="P1084" i="1"/>
  <c r="P2417" i="1"/>
  <c r="P543" i="1"/>
  <c r="P1579" i="1"/>
  <c r="P3868" i="1"/>
  <c r="P1244" i="1"/>
  <c r="P166" i="1"/>
  <c r="P693" i="1"/>
  <c r="P1112" i="1"/>
  <c r="P1877" i="1"/>
  <c r="P1918" i="1"/>
  <c r="P1322" i="1"/>
  <c r="P921" i="1"/>
  <c r="P1101" i="1"/>
  <c r="P1115" i="1"/>
  <c r="P1128" i="1"/>
  <c r="P1409" i="1"/>
  <c r="P1583" i="1"/>
  <c r="P1791" i="1"/>
  <c r="P1868" i="1"/>
  <c r="P2570" i="1"/>
  <c r="P2585" i="1"/>
  <c r="P2895" i="1"/>
  <c r="P555" i="1"/>
  <c r="P2437" i="1"/>
  <c r="P1150" i="1"/>
  <c r="P3079" i="1"/>
  <c r="P2697" i="1"/>
  <c r="P1126" i="1"/>
  <c r="P994" i="1"/>
  <c r="P1160" i="1"/>
  <c r="P1111" i="1"/>
  <c r="P1875" i="1"/>
  <c r="P1545" i="1"/>
  <c r="P422" i="1"/>
  <c r="P2743" i="1"/>
  <c r="P507" i="1"/>
  <c r="P2404" i="1"/>
  <c r="P2864" i="1"/>
  <c r="P577" i="1"/>
  <c r="P597" i="1"/>
  <c r="P573" i="1"/>
  <c r="P902" i="1"/>
  <c r="P1407" i="1"/>
  <c r="P3963" i="1"/>
  <c r="P4043" i="1"/>
  <c r="P192" i="1"/>
  <c r="P1990" i="1"/>
  <c r="P1145" i="1"/>
  <c r="P2886" i="1"/>
  <c r="P711" i="1"/>
  <c r="P232" i="1"/>
  <c r="P664" i="1"/>
  <c r="P780" i="1"/>
  <c r="P1172" i="1"/>
  <c r="P1740" i="1"/>
  <c r="P1865" i="1"/>
  <c r="P3055" i="1"/>
  <c r="P4074" i="1"/>
  <c r="P696" i="1"/>
  <c r="P575" i="1"/>
  <c r="P2124" i="1"/>
  <c r="P2350" i="1"/>
  <c r="P1013" i="1"/>
  <c r="P563" i="1"/>
  <c r="P2382" i="1"/>
  <c r="P3200" i="1"/>
  <c r="P1688" i="1"/>
  <c r="P940" i="1"/>
  <c r="P1140" i="1"/>
  <c r="P665" i="1"/>
  <c r="P864" i="1"/>
  <c r="P3097" i="1"/>
  <c r="P144" i="1"/>
  <c r="P239" i="1"/>
  <c r="P1425" i="1"/>
  <c r="P1561" i="1"/>
  <c r="P2440" i="1"/>
  <c r="P2779" i="1"/>
  <c r="P3917" i="1"/>
  <c r="P4086" i="1"/>
  <c r="P2681" i="1"/>
  <c r="P2372" i="1"/>
  <c r="P2700" i="1"/>
  <c r="P545" i="1"/>
  <c r="P872" i="1"/>
  <c r="P3120" i="1"/>
  <c r="P719" i="1"/>
  <c r="P1324" i="1"/>
  <c r="P906" i="1"/>
  <c r="P904" i="1"/>
  <c r="P3928" i="1"/>
  <c r="P462" i="1"/>
  <c r="P1042" i="1"/>
  <c r="P491" i="1"/>
  <c r="P3919" i="1"/>
  <c r="P4087" i="1"/>
  <c r="P1909" i="1"/>
  <c r="P1597" i="1"/>
  <c r="P3085" i="1"/>
  <c r="P3794" i="1"/>
  <c r="P125" i="1"/>
  <c r="P3105" i="1"/>
  <c r="P1010" i="1"/>
  <c r="P159" i="1"/>
  <c r="P599" i="1"/>
  <c r="P2569" i="1"/>
  <c r="P2153" i="1"/>
  <c r="P2881" i="1"/>
  <c r="P1501" i="1"/>
  <c r="P2370" i="1"/>
  <c r="P2573" i="1"/>
  <c r="P2771" i="1"/>
  <c r="P3088" i="1"/>
  <c r="P3947" i="1"/>
  <c r="P3996" i="1"/>
  <c r="P4009" i="1"/>
  <c r="P1488" i="1"/>
  <c r="P2685" i="1"/>
  <c r="P1121" i="1"/>
  <c r="P1413" i="1"/>
  <c r="P2765" i="1"/>
  <c r="P217" i="1"/>
  <c r="P973" i="1"/>
  <c r="P3911" i="1"/>
  <c r="P1125" i="1"/>
  <c r="P1132" i="1"/>
  <c r="P1717" i="1"/>
  <c r="P3942" i="1"/>
  <c r="P714" i="1"/>
  <c r="P1720" i="1"/>
  <c r="P3083" i="1"/>
  <c r="P4044" i="1"/>
  <c r="P675" i="1"/>
  <c r="P2132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1703" i="1"/>
  <c r="P3090" i="1"/>
  <c r="P1012" i="1"/>
  <c r="P2775" i="1"/>
  <c r="P2391" i="1"/>
  <c r="P486" i="1"/>
  <c r="P631" i="1"/>
  <c r="P1171" i="1"/>
  <c r="P1907" i="1"/>
  <c r="P572" i="1"/>
  <c r="P1116" i="1"/>
  <c r="P2130" i="1"/>
  <c r="P2154" i="1"/>
  <c r="P2587" i="1"/>
  <c r="P2588" i="1"/>
  <c r="P2594" i="1"/>
  <c r="P2889" i="1"/>
  <c r="P4068" i="1"/>
  <c r="P4081" i="1"/>
  <c r="P1107" i="1"/>
  <c r="P496" i="1"/>
  <c r="P3062" i="1"/>
  <c r="P2955" i="1"/>
  <c r="P1070" i="1"/>
  <c r="P1151" i="1"/>
  <c r="P2512" i="1"/>
  <c r="P3054" i="1"/>
  <c r="P2690" i="1"/>
  <c r="P2581" i="1"/>
  <c r="P514" i="1"/>
  <c r="P1994" i="1"/>
  <c r="P1117" i="1"/>
  <c r="P2436" i="1"/>
  <c r="P508" i="1"/>
  <c r="P1147" i="1"/>
  <c r="P1408" i="1"/>
  <c r="P1600" i="1"/>
  <c r="P2393" i="1"/>
  <c r="P4002" i="1"/>
  <c r="P196" i="1"/>
  <c r="P1881" i="1"/>
  <c r="P3080" i="1"/>
  <c r="P765" i="1"/>
  <c r="P2142" i="1"/>
  <c r="P870" i="1"/>
  <c r="P684" i="1"/>
  <c r="P1131" i="1"/>
  <c r="P596" i="1"/>
  <c r="P992" i="1"/>
  <c r="P1424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2651" i="1"/>
  <c r="P466" i="1"/>
  <c r="P3954" i="1"/>
  <c r="P2662" i="1"/>
  <c r="P2660" i="1"/>
  <c r="P565" i="1"/>
  <c r="P550" i="1"/>
  <c r="P3076" i="1"/>
  <c r="P548" i="1"/>
  <c r="P1046" i="1"/>
  <c r="P632" i="1"/>
  <c r="P1088" i="1"/>
  <c r="P150" i="1"/>
  <c r="P2909" i="1"/>
  <c r="P4051" i="1"/>
  <c r="P2504" i="1"/>
  <c r="P1585" i="1"/>
  <c r="P1813" i="1"/>
  <c r="P3972" i="1"/>
  <c r="P2356" i="1"/>
  <c r="P3070" i="1"/>
  <c r="P457" i="1"/>
  <c r="P191" i="1"/>
  <c r="P1074" i="1"/>
  <c r="P3808" i="1"/>
  <c r="P4052" i="1"/>
  <c r="P2348" i="1"/>
  <c r="P461" i="1"/>
  <c r="P1141" i="1"/>
  <c r="P601" i="1"/>
  <c r="P593" i="1"/>
  <c r="P2396" i="1"/>
  <c r="P3198" i="1"/>
  <c r="P2138" i="1"/>
  <c r="P1164" i="1"/>
  <c r="P153" i="1"/>
  <c r="P3880" i="1"/>
  <c r="P2693" i="1"/>
  <c r="P3110" i="1"/>
  <c r="P2656" i="1"/>
  <c r="P1049" i="1"/>
  <c r="P1696" i="1"/>
  <c r="P1869" i="1"/>
  <c r="P1988" i="1"/>
  <c r="P2128" i="1"/>
  <c r="P2395" i="1"/>
  <c r="P3121" i="1"/>
  <c r="P1099" i="1"/>
  <c r="P2376" i="1"/>
  <c r="P2521" i="1"/>
  <c r="P1103" i="1"/>
  <c r="P215" i="1"/>
  <c r="P683" i="1"/>
  <c r="P1113" i="1"/>
  <c r="P2362" i="1"/>
  <c r="P2865" i="1"/>
  <c r="P3067" i="1"/>
  <c r="P3112" i="1"/>
  <c r="P3861" i="1"/>
  <c r="P4114" i="1"/>
  <c r="P1092" i="1"/>
  <c r="P2438" i="1"/>
  <c r="P1118" i="1"/>
  <c r="P2877" i="1"/>
  <c r="P1724" i="1"/>
  <c r="P123" i="1"/>
  <c r="P582" i="1"/>
  <c r="P1543" i="1"/>
  <c r="P1547" i="1"/>
  <c r="P1729" i="1"/>
  <c r="P3134" i="1"/>
  <c r="P3632" i="1"/>
  <c r="P476" i="1"/>
  <c r="P598" i="1"/>
  <c r="P676" i="1"/>
  <c r="P3906" i="1"/>
  <c r="P2427" i="1"/>
  <c r="P455" i="1"/>
  <c r="P773" i="1"/>
  <c r="P3855" i="1"/>
  <c r="P2418" i="1"/>
  <c r="P3096" i="1"/>
  <c r="P3959" i="1"/>
  <c r="P1175" i="1"/>
  <c r="P1913" i="1"/>
  <c r="P3075" i="1"/>
  <c r="P1736" i="1"/>
  <c r="P561" i="1"/>
  <c r="P568" i="1"/>
  <c r="P629" i="1"/>
  <c r="P636" i="1"/>
  <c r="P2148" i="1"/>
  <c r="P2420" i="1"/>
  <c r="P2687" i="1"/>
  <c r="P2915" i="1"/>
  <c r="P3858" i="1"/>
  <c r="P4047" i="1"/>
  <c r="P3082" i="1"/>
  <c r="P4094" i="1"/>
  <c r="P1083" i="1"/>
  <c r="P984" i="1"/>
  <c r="P449" i="1"/>
  <c r="P1412" i="1"/>
  <c r="P2423" i="1"/>
  <c r="P2904" i="1"/>
  <c r="P3060" i="1"/>
  <c r="P3074" i="1"/>
  <c r="P1876" i="1"/>
  <c r="P214" i="1"/>
  <c r="P1449" i="1"/>
  <c r="P122" i="1"/>
  <c r="P2434" i="1"/>
  <c r="P4017" i="1"/>
  <c r="P2680" i="1"/>
  <c r="P1595" i="1"/>
  <c r="P591" i="1"/>
  <c r="P1589" i="1"/>
  <c r="P2425" i="1"/>
  <c r="P3864" i="1"/>
  <c r="P983" i="1"/>
  <c r="P427" i="1"/>
  <c r="P562" i="1"/>
  <c r="P1123" i="1"/>
  <c r="P580" i="1"/>
  <c r="P585" i="1"/>
  <c r="P2911" i="1"/>
  <c r="P1453" i="1"/>
  <c r="P163" i="1"/>
  <c r="P169" i="1"/>
  <c r="P2591" i="1"/>
  <c r="P3122" i="1"/>
  <c r="P2155" i="1"/>
  <c r="P488" i="1"/>
  <c r="P640" i="1"/>
  <c r="P3934" i="1"/>
  <c r="P216" i="1"/>
  <c r="P637" i="1"/>
  <c r="P1183" i="1"/>
  <c r="P154" i="1"/>
  <c r="P1442" i="1"/>
  <c r="P542" i="1"/>
  <c r="P1180" i="1"/>
  <c r="P1499" i="1"/>
  <c r="P3914" i="1"/>
  <c r="P4008" i="1"/>
  <c r="P1704" i="1"/>
  <c r="P157" i="1"/>
  <c r="P3995" i="1"/>
  <c r="P2375" i="1"/>
  <c r="P1178" i="1"/>
  <c r="P566" i="1"/>
  <c r="P3057" i="1"/>
  <c r="P2950" i="1"/>
  <c r="P3798" i="1"/>
  <c r="P668" i="1"/>
  <c r="P1136" i="1"/>
  <c r="P2916" i="1"/>
  <c r="P2943" i="1"/>
  <c r="P3641" i="1"/>
  <c r="P1867" i="1"/>
  <c r="P447" i="1"/>
  <c r="P2696" i="1"/>
  <c r="P2912" i="1"/>
  <c r="P3126" i="1"/>
  <c r="P2430" i="1"/>
  <c r="P2691" i="1"/>
  <c r="P437" i="1"/>
  <c r="P161" i="1"/>
  <c r="P173" i="1"/>
  <c r="P2429" i="1"/>
  <c r="P2433" i="1"/>
  <c r="P3202" i="1"/>
  <c r="P3807" i="1"/>
  <c r="P194" i="1"/>
  <c r="P498" i="1"/>
  <c r="P1318" i="1"/>
  <c r="P578" i="1"/>
  <c r="P2596" i="1"/>
  <c r="P2584" i="1"/>
  <c r="P1452" i="1"/>
  <c r="P698" i="1"/>
  <c r="P3953" i="1"/>
  <c r="P544" i="1"/>
  <c r="P3631" i="1"/>
  <c r="P641" i="1"/>
  <c r="P621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736" i="1"/>
</calcChain>
</file>

<file path=xl/sharedStrings.xml><?xml version="1.0" encoding="utf-8"?>
<sst xmlns="http://schemas.openxmlformats.org/spreadsheetml/2006/main" count="33060" uniqueCount="8402">
  <si>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</si>
  <si>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</si>
  <si>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</si>
  <si>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</si>
  <si>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</si>
  <si>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</si>
  <si>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</si>
  <si>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</si>
  <si>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</si>
  <si>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</si>
  <si>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</si>
  <si>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</si>
  <si>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</si>
  <si>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</si>
  <si>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</si>
  <si>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</si>
  <si>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</si>
  <si>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</si>
  <si>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</si>
  <si>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</si>
  <si>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</si>
  <si>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</si>
  <si>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</si>
  <si>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</si>
  <si>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</si>
  <si>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</si>
  <si>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</si>
  <si>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</si>
  <si>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</si>
  <si>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</si>
  <si>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</si>
  <si>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</si>
  <si>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</si>
  <si>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</si>
  <si>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</si>
  <si>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</si>
  <si>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</si>
  <si>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</si>
  <si>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</si>
  <si>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</si>
  <si>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</si>
  <si>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</si>
  <si>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</si>
  <si>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</si>
  <si>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</si>
  <si>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</si>
  <si>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</si>
  <si>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</si>
  <si>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</si>
  <si>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</si>
  <si>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</si>
  <si>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</si>
  <si>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</si>
  <si>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</si>
  <si>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</si>
  <si>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</si>
  <si>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</si>
  <si>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</si>
  <si>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</si>
  <si>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</si>
  <si>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</si>
  <si>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</si>
  <si>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</si>
  <si>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</si>
  <si>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</si>
  <si>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</si>
  <si>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</si>
  <si>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</si>
  <si>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</si>
  <si>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</si>
  <si>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</si>
  <si>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</si>
  <si>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</si>
  <si>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</si>
  <si>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</si>
  <si>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</si>
  <si>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</si>
  <si>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</si>
  <si>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</si>
  <si>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</si>
  <si>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</si>
  <si>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</si>
  <si>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</si>
  <si>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</si>
  <si>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</si>
  <si>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</si>
  <si>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</si>
  <si>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</si>
  <si>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</si>
  <si>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</si>
  <si>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</si>
  <si>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</si>
  <si>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</si>
  <si>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</si>
  <si>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</si>
  <si>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</si>
  <si>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</si>
  <si>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</si>
  <si>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</si>
  <si>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</si>
  <si>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</si>
  <si>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</si>
  <si>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</si>
  <si>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</si>
  <si>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</si>
  <si>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</si>
  <si>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</si>
  <si>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</si>
  <si>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</si>
  <si>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</si>
  <si>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</si>
  <si>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</si>
  <si>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</si>
  <si>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</si>
  <si>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</si>
  <si>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</si>
  <si>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</si>
  <si>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</si>
  <si>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</si>
  <si>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</si>
  <si>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</si>
  <si>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</si>
  <si>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</si>
  <si>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</si>
  <si>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</si>
  <si>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</si>
  <si>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</si>
  <si>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</si>
  <si>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</si>
  <si>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</si>
  <si>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</si>
  <si>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</si>
  <si>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</si>
  <si>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</si>
  <si>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</si>
  <si>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</si>
  <si>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</si>
  <si>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</si>
  <si>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</si>
  <si>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</si>
  <si>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</si>
  <si>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</si>
  <si>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</si>
  <si>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</si>
  <si>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</si>
  <si>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</si>
  <si>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</si>
  <si>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</si>
  <si>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</si>
  <si>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</si>
  <si>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</si>
  <si>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</si>
  <si>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</si>
  <si>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</si>
  <si>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</si>
  <si>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</si>
  <si>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</si>
  <si>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</si>
  <si>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</si>
  <si>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</si>
  <si>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</si>
  <si>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</si>
  <si>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</si>
  <si>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</si>
  <si>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</si>
  <si>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</si>
  <si>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</si>
  <si>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</si>
  <si>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</si>
  <si>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</si>
  <si>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</si>
  <si>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</si>
  <si>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</si>
  <si>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</si>
  <si>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</si>
  <si>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</si>
  <si>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</si>
  <si>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</si>
  <si>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</si>
  <si>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</si>
  <si>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</si>
  <si>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</si>
  <si>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</si>
  <si>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</si>
  <si>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</si>
  <si>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</si>
  <si>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</si>
  <si>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</si>
  <si>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</si>
  <si>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</si>
  <si>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</si>
  <si>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</si>
  <si>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</si>
  <si>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</si>
  <si>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</si>
  <si>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</si>
  <si>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</si>
  <si>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</si>
  <si>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</si>
  <si>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</si>
  <si>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</si>
  <si>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</si>
  <si>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</si>
  <si>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</si>
  <si>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</si>
  <si>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</si>
  <si>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</si>
  <si>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</si>
  <si>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</si>
  <si>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</si>
  <si>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</si>
  <si>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</si>
  <si>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</si>
  <si>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</si>
  <si>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</si>
  <si>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</si>
  <si>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</si>
  <si>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</si>
  <si>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</si>
  <si>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</si>
  <si>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</si>
  <si>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</si>
  <si>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</si>
  <si>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</si>
  <si>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</si>
  <si>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</si>
  <si>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</si>
  <si>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</si>
  <si>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</si>
  <si>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</si>
  <si>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</si>
  <si>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</si>
  <si>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</si>
  <si>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</si>
  <si>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</si>
  <si>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</si>
  <si>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</si>
  <si>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</si>
  <si>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</si>
  <si>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</si>
  <si>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</si>
  <si>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</si>
  <si>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</si>
  <si>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</si>
  <si>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</si>
  <si>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</si>
  <si>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</si>
  <si>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</si>
  <si>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</si>
  <si>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</si>
  <si>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</si>
  <si>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</si>
  <si>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</si>
  <si>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</si>
  <si>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</si>
  <si>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</si>
  <si>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</si>
  <si>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</si>
  <si>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</si>
  <si>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</si>
  <si>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</si>
  <si>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</si>
  <si>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</si>
  <si>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</si>
  <si>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</si>
  <si>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</si>
  <si>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</si>
  <si>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</si>
  <si>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</si>
  <si>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</si>
  <si>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</si>
  <si>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</si>
  <si>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</si>
  <si>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</si>
  <si>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</si>
  <si>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</si>
  <si>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</si>
  <si>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</si>
  <si>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</si>
  <si>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</si>
  <si>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</si>
  <si>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</si>
  <si>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</si>
  <si>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</si>
  <si>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</si>
  <si>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</si>
  <si>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</si>
  <si>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</si>
  <si>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</si>
  <si>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</si>
  <si>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</si>
  <si>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</si>
  <si>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</si>
  <si>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</si>
  <si>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</si>
  <si>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</si>
  <si>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</si>
  <si>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</si>
  <si>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</si>
  <si>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</si>
  <si>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</si>
  <si>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</si>
  <si>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</si>
  <si>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</si>
  <si>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</si>
  <si>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</si>
  <si>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</si>
  <si>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</si>
  <si>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</si>
  <si>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</si>
  <si>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</si>
  <si>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</si>
  <si>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</si>
  <si>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</si>
  <si>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</si>
  <si>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</si>
  <si>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</si>
  <si>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</si>
  <si>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</si>
  <si>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</si>
  <si>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</si>
  <si>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</si>
  <si>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</si>
  <si>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</si>
  <si>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</si>
  <si>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</si>
  <si>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</si>
  <si>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</si>
  <si>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</si>
  <si>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</si>
  <si>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</si>
  <si>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</si>
  <si>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</si>
  <si>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</si>
  <si>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</si>
  <si>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</si>
  <si>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</si>
  <si>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</si>
  <si>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</si>
  <si>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</si>
  <si>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</si>
  <si>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</si>
  <si>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</si>
  <si>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</si>
  <si>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</si>
  <si>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</si>
  <si>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</si>
  <si>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</si>
  <si>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</si>
  <si>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</si>
  <si>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</si>
  <si>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</si>
  <si>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</si>
  <si>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</si>
  <si>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</si>
  <si>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</si>
  <si>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</si>
  <si>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</si>
  <si>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</si>
  <si>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</si>
  <si>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</si>
  <si>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</si>
  <si>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</si>
  <si>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</si>
  <si>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</si>
  <si>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</si>
  <si>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</si>
  <si>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</si>
  <si>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</si>
  <si>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</si>
  <si>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</si>
  <si>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</si>
  <si>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</si>
  <si>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</si>
  <si>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</si>
  <si>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</si>
  <si>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</si>
  <si>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</si>
  <si>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</si>
  <si>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</si>
  <si>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</si>
  <si>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</si>
  <si>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</si>
  <si>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</si>
  <si>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</si>
  <si>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</si>
  <si>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</si>
  <si>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</si>
  <si>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</si>
  <si>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</si>
  <si>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</si>
  <si>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</si>
  <si>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</si>
  <si>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</si>
  <si>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</si>
  <si>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</si>
  <si>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</si>
  <si>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</si>
  <si>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</si>
  <si>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</si>
  <si>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</si>
  <si>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</si>
  <si>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</si>
  <si>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</si>
  <si>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</si>
  <si>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</si>
  <si>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</si>
  <si>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</si>
  <si>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</si>
  <si>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</si>
  <si>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</si>
  <si>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</si>
  <si>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</si>
  <si>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</si>
  <si>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</si>
  <si>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</si>
  <si>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</si>
  <si>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</si>
  <si>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</si>
  <si>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</si>
  <si>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</si>
  <si>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</si>
  <si>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</si>
  <si>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</si>
  <si>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</si>
  <si>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</si>
  <si>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</si>
  <si>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</si>
  <si>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</si>
  <si>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</si>
  <si>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</si>
  <si>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</si>
  <si>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</si>
  <si>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</si>
  <si>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</si>
  <si>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</si>
  <si>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</si>
  <si>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</si>
  <si>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</si>
  <si>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</si>
  <si>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</si>
  <si>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</si>
  <si>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</si>
  <si>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</si>
  <si>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</si>
  <si>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</si>
  <si>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</si>
  <si>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</si>
  <si>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</si>
  <si>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</si>
  <si>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</si>
  <si>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</si>
  <si>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</si>
  <si>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</si>
  <si>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</si>
  <si>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</si>
  <si>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</si>
  <si>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</si>
  <si>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</si>
  <si>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</si>
  <si>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</si>
  <si>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</si>
  <si>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</si>
  <si>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</si>
  <si>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</si>
  <si>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</si>
  <si>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</si>
  <si>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</si>
  <si>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</si>
  <si>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</si>
  <si>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</si>
  <si>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</si>
  <si>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</si>
  <si>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</si>
  <si>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</si>
  <si>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</si>
  <si>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</si>
  <si>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</si>
  <si>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</si>
  <si>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</si>
  <si>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</si>
  <si>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</si>
  <si>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</si>
  <si>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</si>
  <si>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</si>
  <si>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</si>
  <si>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</si>
  <si>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</si>
  <si>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</si>
  <si>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</si>
  <si>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</si>
  <si>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</si>
  <si>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</si>
  <si>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</si>
  <si>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</si>
  <si>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</si>
  <si>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</si>
  <si>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</si>
  <si>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</si>
  <si>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</si>
  <si>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</si>
  <si>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</si>
  <si>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</si>
  <si>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</si>
  <si>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</si>
  <si>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</si>
  <si>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</si>
  <si>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</si>
  <si>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</si>
  <si>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</si>
  <si>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</si>
  <si>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</si>
  <si>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</si>
  <si>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</si>
  <si>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</si>
  <si>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</si>
  <si>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</si>
  <si>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</si>
  <si>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</si>
  <si>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</si>
  <si>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</si>
  <si>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</si>
  <si>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</si>
  <si>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</si>
  <si>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</si>
  <si>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</si>
  <si>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</si>
  <si>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</si>
  <si>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</si>
  <si>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</si>
  <si>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</si>
  <si>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</si>
  <si>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</si>
  <si>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</si>
  <si>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</si>
  <si>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</si>
  <si>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</si>
  <si>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</si>
  <si>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</si>
  <si>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</si>
  <si>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</si>
  <si>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</si>
  <si>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</si>
  <si>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</si>
  <si>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</si>
  <si>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</si>
  <si>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</si>
  <si>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</si>
  <si>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</si>
  <si>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</si>
  <si>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</si>
  <si>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</si>
  <si>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</si>
  <si>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</si>
  <si>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</si>
  <si>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</si>
  <si>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</si>
  <si>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</si>
  <si>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</si>
  <si>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</si>
  <si>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</si>
  <si>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</si>
  <si>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</si>
  <si>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</si>
  <si>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</si>
  <si>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</si>
  <si>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</si>
  <si>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</si>
  <si>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</si>
  <si>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</si>
  <si>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</si>
  <si>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</si>
  <si>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</si>
  <si>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</si>
  <si>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</si>
  <si>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</si>
  <si>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</si>
  <si>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</si>
  <si>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</si>
  <si>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</si>
  <si>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</si>
  <si>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</si>
  <si>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</si>
  <si>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</si>
  <si>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</si>
  <si>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</si>
  <si>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</si>
  <si>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</si>
  <si>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</si>
  <si>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</si>
  <si>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</si>
  <si>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</si>
  <si>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</si>
  <si>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</si>
  <si>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</si>
  <si>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</si>
  <si>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</si>
  <si>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</si>
  <si>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</si>
  <si>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</si>
  <si>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</si>
  <si>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</si>
  <si>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</si>
  <si>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</si>
  <si>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</si>
  <si>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</si>
  <si>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</si>
  <si>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</si>
  <si>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</si>
  <si>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</si>
  <si>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</si>
  <si>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</si>
  <si>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</si>
  <si>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</si>
  <si>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</si>
  <si>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</si>
  <si>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</si>
  <si>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</si>
  <si>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</si>
  <si>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</si>
  <si>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</si>
  <si>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</si>
  <si>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</si>
  <si>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</si>
  <si>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</si>
  <si>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</si>
  <si>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</si>
  <si>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</si>
  <si>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</si>
  <si>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</si>
  <si>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</si>
  <si>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</si>
  <si>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</si>
  <si>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</si>
  <si>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</si>
  <si>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</si>
  <si>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</si>
  <si>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</si>
  <si>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</si>
  <si>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</si>
  <si>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</si>
  <si>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</si>
  <si>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</si>
  <si>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</si>
  <si>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</si>
  <si>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</si>
  <si>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</si>
  <si>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</si>
  <si>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</si>
  <si>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</si>
  <si>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</si>
  <si>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</si>
  <si>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</si>
  <si>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</si>
  <si>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</si>
  <si>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</si>
  <si>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</si>
  <si>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</si>
  <si>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</si>
  <si>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</si>
  <si>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</si>
  <si>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</si>
  <si>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</si>
  <si>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</si>
  <si>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</si>
  <si>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</si>
  <si>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</si>
  <si>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</si>
  <si>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</si>
  <si>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</si>
  <si>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</si>
  <si>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</si>
  <si>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</si>
  <si>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</si>
  <si>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</si>
  <si>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</si>
  <si>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</si>
  <si>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</si>
  <si>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</si>
  <si>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</si>
  <si>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</si>
  <si>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</si>
  <si>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</si>
  <si>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</si>
  <si>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</si>
  <si>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</si>
  <si>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</si>
  <si>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</si>
  <si>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</si>
  <si>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</si>
  <si>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</si>
  <si>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</si>
  <si>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</si>
  <si>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</si>
  <si>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</si>
  <si>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</si>
  <si>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</si>
  <si>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</si>
  <si>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</si>
  <si>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</si>
  <si>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</si>
  <si>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</si>
  <si>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</si>
  <si>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</si>
  <si>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</si>
  <si>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</si>
  <si>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</si>
  <si>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</si>
  <si>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</si>
  <si>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</si>
  <si>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</si>
  <si>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</si>
  <si>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</si>
  <si>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</si>
  <si>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</si>
  <si>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</si>
  <si>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</si>
  <si>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</si>
  <si>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</si>
  <si>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</si>
  <si>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</si>
  <si>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</si>
  <si>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</si>
  <si>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</si>
  <si>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</si>
  <si>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</si>
  <si>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</si>
  <si>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</si>
  <si>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</si>
  <si>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</si>
  <si>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</si>
  <si>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</si>
  <si>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</si>
  <si>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</si>
  <si>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</si>
  <si>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</si>
  <si>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</si>
  <si>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</si>
  <si>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</si>
  <si>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</si>
  <si>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</si>
  <si>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</si>
  <si>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</si>
  <si>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</si>
  <si>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</si>
  <si>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</si>
  <si>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</si>
  <si>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</si>
  <si>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</si>
  <si>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</si>
  <si>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</si>
  <si>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</si>
  <si>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</si>
  <si>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</si>
  <si>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</si>
  <si>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</si>
  <si>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</si>
  <si>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</si>
  <si>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</si>
  <si>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</si>
  <si>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</si>
  <si>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</si>
  <si>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</si>
  <si>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</si>
  <si>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</si>
  <si>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</si>
  <si>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</si>
  <si>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</si>
  <si>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</si>
  <si>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</si>
  <si>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</si>
  <si>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</si>
  <si>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</si>
  <si>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</si>
  <si>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</si>
  <si>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</si>
  <si>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</si>
  <si>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</si>
  <si>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</si>
  <si>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</si>
  <si>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</si>
  <si>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</si>
  <si>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</si>
  <si>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</si>
  <si>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</si>
  <si>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</si>
  <si>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</si>
  <si>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</si>
  <si>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</si>
  <si>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</si>
  <si>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</si>
  <si>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</si>
  <si>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</si>
  <si>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</si>
  <si>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</si>
  <si>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</si>
  <si>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</si>
  <si>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</si>
  <si>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</si>
  <si>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</si>
  <si>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</si>
  <si>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</si>
  <si>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</si>
  <si>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</si>
  <si>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</si>
  <si>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</si>
  <si>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</si>
  <si>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</si>
  <si>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</si>
  <si>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</si>
  <si>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</si>
  <si>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</si>
  <si>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</si>
  <si>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</si>
  <si>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</si>
  <si>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</si>
  <si>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</si>
  <si>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</si>
  <si>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</si>
  <si>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</si>
  <si>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</si>
  <si>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</si>
  <si>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</si>
  <si>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</si>
  <si>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</si>
  <si>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</si>
  <si>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</si>
  <si>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</si>
  <si>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</si>
  <si>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</si>
  <si>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</si>
  <si>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</si>
  <si>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</si>
  <si>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</si>
  <si>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</si>
  <si>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</si>
  <si>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</si>
  <si>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</si>
  <si>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</si>
  <si>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</si>
  <si>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</si>
  <si>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</si>
  <si>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</si>
  <si>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</si>
  <si>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</si>
  <si>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</si>
  <si>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</si>
  <si>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</si>
  <si>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</si>
  <si>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</si>
  <si>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</si>
  <si>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</si>
  <si>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</si>
  <si>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</si>
  <si>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</si>
  <si>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</si>
  <si>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</si>
  <si>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</si>
  <si>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</si>
  <si>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</si>
  <si>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</si>
  <si>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</si>
  <si>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</si>
  <si>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</si>
  <si>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</si>
  <si>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</si>
  <si>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</si>
  <si>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</si>
  <si>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</si>
  <si>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</si>
  <si>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</si>
  <si>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</si>
  <si>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</si>
  <si>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</si>
  <si>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</si>
  <si>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</si>
  <si>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</si>
  <si>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</si>
  <si>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</si>
  <si>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</si>
  <si>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</si>
  <si>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</si>
  <si>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</si>
  <si>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</si>
  <si>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</si>
  <si>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</si>
  <si>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</si>
  <si>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</si>
  <si>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</si>
  <si>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</si>
  <si>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</si>
  <si>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</si>
  <si>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</si>
  <si>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</si>
  <si>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</si>
  <si>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</si>
  <si>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</si>
  <si>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</si>
  <si>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</si>
  <si>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</si>
  <si>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</si>
  <si>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</si>
  <si>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</si>
  <si>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</si>
  <si>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</si>
  <si>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</si>
  <si>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</si>
  <si>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</si>
  <si>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</si>
  <si>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</si>
  <si>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</si>
  <si>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</si>
  <si>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</si>
  <si>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</si>
  <si>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</si>
  <si>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</si>
  <si>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</si>
  <si>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</si>
  <si>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</si>
  <si>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</si>
  <si>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</si>
  <si>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</si>
  <si>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</si>
  <si>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</si>
  <si>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</si>
  <si>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</si>
  <si>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</si>
  <si>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</si>
  <si>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</si>
  <si>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</si>
  <si>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</si>
  <si>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</si>
  <si>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</si>
  <si>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</si>
  <si>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</si>
  <si>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</si>
  <si>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</si>
  <si>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</si>
  <si>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</si>
  <si>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</si>
  <si>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</si>
  <si>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</si>
  <si>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</si>
  <si>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</si>
  <si>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</si>
  <si>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</si>
  <si>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</si>
  <si>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</si>
  <si>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</si>
  <si>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</si>
  <si>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</si>
  <si>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</si>
  <si>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</si>
  <si>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</si>
  <si>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</si>
  <si>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</si>
  <si>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</si>
  <si>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</si>
  <si>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</si>
  <si>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</si>
  <si>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</si>
  <si>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</si>
  <si>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</si>
  <si>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</si>
  <si>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</si>
  <si>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</si>
  <si>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</si>
  <si>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</si>
  <si>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</si>
  <si>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</si>
  <si>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</si>
  <si>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</si>
  <si>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</si>
  <si>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</si>
  <si>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</si>
  <si>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</si>
  <si>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</si>
  <si>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</si>
  <si>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</si>
  <si>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</si>
  <si>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</si>
  <si>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</si>
  <si>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</si>
  <si>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</si>
  <si>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</si>
  <si>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</si>
  <si>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</si>
  <si>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</si>
  <si>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</si>
  <si>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</si>
  <si>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</si>
  <si>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</si>
  <si>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</si>
  <si>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</si>
  <si>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</si>
  <si>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</si>
  <si>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</si>
  <si>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</si>
  <si>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</si>
  <si>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</si>
  <si>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</si>
  <si>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</si>
  <si>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</si>
  <si>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</si>
  <si>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</si>
  <si>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</si>
  <si>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</si>
  <si>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</si>
  <si>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</si>
  <si>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</si>
  <si>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</si>
  <si>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</si>
  <si>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</si>
  <si>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</si>
  <si>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</si>
  <si>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</si>
  <si>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</si>
  <si>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</si>
  <si>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</si>
  <si>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</si>
  <si>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</si>
  <si>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</si>
  <si>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</si>
  <si>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</si>
  <si>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</si>
  <si>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</si>
  <si>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</si>
  <si>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</si>
  <si>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</si>
  <si>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</si>
  <si>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</si>
  <si>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</si>
  <si>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</si>
  <si>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</si>
  <si>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</si>
  <si>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</si>
  <si>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</si>
  <si>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</si>
  <si>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</si>
  <si>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</si>
  <si>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</si>
  <si>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</si>
  <si>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</si>
  <si>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</si>
  <si>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</si>
  <si>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</si>
  <si>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</si>
  <si>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</si>
  <si>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</si>
  <si>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</si>
  <si>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</si>
  <si>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</si>
  <si>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</si>
  <si>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</si>
  <si>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</si>
  <si>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</si>
  <si>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</si>
  <si>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</si>
  <si>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</si>
  <si>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</si>
  <si>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</si>
  <si>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</si>
  <si>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</si>
  <si>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</si>
  <si>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</si>
  <si>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</si>
  <si>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</si>
  <si>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</si>
  <si>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</si>
  <si>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</si>
  <si>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</si>
  <si>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</si>
  <si>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</si>
  <si>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</si>
  <si>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</si>
  <si>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</si>
  <si>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</si>
  <si>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</si>
  <si>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</si>
  <si>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</si>
  <si>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</si>
  <si>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</si>
  <si>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</si>
  <si>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</si>
  <si>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</si>
  <si>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</si>
  <si>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</si>
  <si>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</si>
  <si>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</si>
  <si>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</si>
  <si>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</si>
  <si>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</si>
  <si>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</si>
  <si>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</si>
  <si>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</si>
  <si>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</si>
  <si>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</si>
  <si>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</si>
  <si>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</si>
  <si>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</si>
  <si>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</si>
  <si>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</si>
  <si>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</si>
  <si>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</si>
  <si>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</si>
  <si>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</si>
  <si>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</si>
  <si>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</si>
  <si>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</si>
  <si>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</si>
  <si>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</si>
  <si>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</si>
  <si>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</si>
  <si>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</si>
  <si>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</si>
  <si>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</si>
  <si>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</si>
  <si>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</si>
  <si>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</si>
  <si>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</si>
  <si>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</si>
  <si>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</si>
  <si>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</si>
  <si>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</si>
  <si>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</si>
  <si>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</si>
  <si>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</si>
  <si>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</si>
  <si>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</si>
  <si>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</si>
  <si>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</si>
  <si>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</si>
  <si>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</si>
  <si>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</si>
  <si>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</si>
  <si>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</si>
  <si>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</si>
  <si>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</si>
  <si>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</si>
  <si>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</si>
  <si>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</si>
  <si>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</si>
  <si>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</si>
  <si>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</si>
  <si>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</si>
  <si>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</si>
  <si>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</si>
  <si>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</si>
  <si>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</si>
  <si>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</si>
  <si>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</si>
  <si>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</si>
  <si>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</si>
  <si>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</si>
  <si>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</si>
  <si>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</si>
  <si>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</si>
  <si>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</si>
  <si>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</si>
  <si>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</si>
  <si>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</si>
  <si>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</si>
  <si>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</si>
  <si>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</si>
  <si>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</si>
  <si>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</si>
  <si>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</si>
  <si>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</si>
  <si>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</si>
  <si>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</si>
  <si>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</si>
  <si>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</si>
  <si>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</si>
  <si>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</si>
  <si>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</si>
  <si>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</si>
  <si>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</si>
  <si>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</si>
  <si>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</si>
  <si>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</si>
  <si>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</si>
  <si>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</si>
  <si>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</si>
  <si>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</si>
  <si>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</si>
  <si>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</si>
  <si>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</si>
  <si>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</si>
  <si>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</si>
  <si>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</si>
  <si>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</si>
  <si>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</si>
  <si>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</si>
  <si>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</si>
  <si>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</si>
  <si>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</si>
  <si>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</si>
  <si>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</si>
  <si>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</si>
  <si>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</si>
  <si>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</si>
  <si>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</si>
  <si>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</si>
  <si>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</si>
  <si>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</si>
  <si>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</si>
  <si>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</si>
  <si>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</si>
  <si>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</si>
  <si>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</si>
  <si>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</si>
  <si>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</si>
  <si>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</si>
  <si>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</si>
  <si>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</si>
  <si>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</si>
  <si>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</si>
  <si>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</si>
  <si>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</si>
  <si>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</si>
  <si>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</si>
  <si>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</si>
  <si>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</si>
  <si>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</si>
  <si>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</si>
  <si>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</si>
  <si>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</si>
  <si>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</si>
  <si>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</si>
  <si>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</si>
  <si>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</si>
  <si>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</si>
  <si>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</si>
  <si>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</si>
  <si>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</si>
  <si>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</si>
  <si>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</si>
  <si>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</si>
  <si>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</si>
  <si>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</si>
  <si>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</si>
  <si>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</si>
  <si>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</si>
  <si>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</si>
  <si>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</si>
  <si>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</si>
  <si>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</si>
  <si>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</si>
  <si>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</si>
  <si>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</si>
  <si>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</si>
  <si>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</si>
  <si>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</si>
  <si>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</si>
  <si>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</si>
  <si>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</si>
  <si>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</si>
  <si>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</si>
  <si>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</si>
  <si>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</si>
  <si>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</si>
  <si>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</si>
  <si>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</si>
  <si>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</si>
  <si>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</si>
  <si>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</si>
  <si>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</si>
  <si>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</si>
  <si>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</si>
  <si>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</si>
  <si>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</si>
  <si>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</si>
  <si>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</si>
  <si>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</si>
  <si>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</si>
  <si>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</si>
  <si>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</si>
  <si>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</si>
  <si>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</si>
  <si>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</si>
  <si>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</si>
  <si>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</si>
  <si>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</si>
  <si>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</si>
  <si>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</si>
  <si>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</si>
  <si>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</si>
  <si>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</si>
  <si>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</si>
  <si>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</si>
  <si>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</si>
  <si>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</si>
  <si>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</si>
  <si>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</si>
  <si>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</si>
  <si>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</si>
  <si>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</si>
  <si>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</si>
  <si>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</si>
  <si>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</si>
  <si>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</si>
  <si>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</si>
  <si>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</si>
  <si>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</si>
  <si>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</si>
  <si>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</si>
  <si>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</si>
  <si>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</si>
  <si>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</si>
  <si>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</si>
  <si>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</si>
  <si>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</si>
  <si>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</si>
  <si>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</si>
  <si>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</si>
  <si>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</si>
  <si>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</si>
  <si>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</si>
  <si>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</si>
  <si>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</si>
  <si>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</si>
  <si>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</si>
  <si>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</si>
  <si>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</si>
  <si>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</si>
  <si>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</si>
  <si>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</si>
  <si>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</si>
  <si>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</si>
  <si>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</si>
  <si>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</si>
  <si>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</si>
  <si>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</si>
  <si>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</si>
  <si>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</si>
  <si>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</si>
  <si>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</si>
  <si>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</si>
  <si>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</si>
  <si>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</si>
  <si>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</si>
  <si>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</si>
  <si>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</si>
  <si>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</si>
  <si>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</si>
  <si>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</si>
  <si>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</si>
  <si>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</si>
  <si>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</si>
  <si>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</si>
  <si>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</si>
  <si>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</si>
  <si>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</si>
  <si>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</si>
  <si>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</si>
  <si>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</si>
  <si>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</si>
  <si>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</si>
  <si>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</si>
  <si>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</si>
  <si>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</si>
  <si>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</si>
  <si>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</si>
  <si>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</si>
  <si>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</si>
  <si>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</si>
  <si>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</si>
  <si>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</si>
  <si>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</si>
  <si>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</si>
  <si>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</si>
  <si>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</si>
  <si>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</si>
  <si>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</si>
  <si>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</si>
  <si>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</si>
  <si>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</si>
  <si>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</si>
  <si>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</si>
  <si>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</si>
  <si>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</si>
  <si>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</si>
  <si>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</si>
  <si>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</si>
  <si>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</si>
  <si>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</si>
  <si>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</si>
  <si>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</si>
  <si>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</si>
  <si>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</si>
  <si>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</si>
  <si>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</si>
  <si>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</si>
  <si>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</si>
  <si>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</si>
  <si>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</si>
  <si>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</si>
  <si>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</si>
  <si>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</si>
  <si>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</si>
  <si>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</si>
  <si>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</si>
  <si>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</si>
  <si>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</si>
  <si>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</si>
  <si>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</si>
  <si>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</si>
  <si>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</si>
  <si>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</si>
  <si>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</si>
  <si>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</si>
  <si>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</si>
  <si>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</si>
  <si>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</si>
  <si>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</si>
  <si>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</si>
  <si>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</si>
  <si>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</si>
  <si>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</si>
  <si>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</si>
  <si>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</si>
  <si>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</si>
  <si>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</si>
  <si>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</si>
  <si>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</si>
  <si>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</si>
  <si>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</si>
  <si>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</si>
  <si>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</si>
  <si>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</si>
  <si>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</si>
  <si>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</si>
  <si>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</si>
  <si>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</si>
  <si>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</si>
  <si>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</si>
  <si>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</si>
  <si>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</si>
  <si>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</si>
  <si>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</si>
  <si>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</si>
  <si>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</si>
  <si>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</si>
  <si>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</si>
  <si>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</si>
  <si>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</si>
  <si>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</si>
  <si>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</si>
  <si>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</si>
  <si>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</si>
  <si>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</si>
  <si>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</si>
  <si>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</si>
  <si>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</si>
  <si>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</si>
  <si>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</si>
  <si>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</si>
  <si>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</si>
  <si>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</si>
  <si>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</si>
  <si>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</si>
  <si>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</si>
  <si>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</si>
  <si>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</si>
  <si>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</si>
  <si>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</si>
  <si>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</si>
  <si>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</si>
  <si>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</si>
  <si>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</si>
  <si>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</si>
  <si>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</si>
  <si>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</si>
  <si>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</si>
  <si>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</si>
  <si>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</si>
  <si>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</si>
  <si>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</si>
  <si>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</si>
  <si>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</si>
  <si>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</si>
  <si>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</si>
  <si>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</si>
  <si>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</si>
  <si>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</si>
  <si>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</si>
  <si>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</si>
  <si>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</si>
  <si>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</si>
  <si>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</si>
  <si>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</si>
  <si>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</si>
  <si>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</si>
  <si>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</si>
  <si>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</si>
  <si>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</si>
  <si>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</si>
  <si>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</si>
  <si>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</si>
  <si>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</si>
  <si>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</si>
  <si>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</si>
  <si>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</si>
  <si>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</si>
  <si>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</si>
  <si>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</si>
  <si>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</si>
  <si>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</si>
  <si>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</si>
  <si>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</si>
  <si>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</si>
  <si>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</si>
  <si>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</si>
  <si>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</si>
  <si>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</si>
  <si>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</si>
  <si>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</si>
  <si>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</si>
  <si>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</si>
  <si>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</si>
  <si>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</si>
  <si>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</si>
  <si>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</si>
  <si>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</si>
  <si>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</si>
  <si>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</si>
  <si>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</si>
  <si>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</si>
  <si>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</si>
  <si>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</si>
  <si>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</si>
  <si>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</si>
  <si>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</si>
  <si>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</si>
  <si>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</si>
  <si>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</si>
  <si>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</si>
  <si>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</si>
  <si>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</si>
  <si>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</si>
  <si>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</si>
  <si>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</si>
  <si>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</si>
  <si>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</si>
  <si>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</si>
  <si>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</si>
  <si>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</si>
  <si>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</si>
  <si>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</si>
  <si>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</si>
  <si>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</si>
  <si>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</si>
  <si>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</si>
  <si>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</si>
  <si>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</si>
  <si>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</si>
  <si>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</si>
  <si>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</si>
  <si>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</si>
  <si>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</si>
  <si>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</si>
  <si>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</si>
  <si>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</si>
  <si>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</si>
  <si>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</si>
  <si>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</si>
  <si>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</si>
  <si>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</si>
  <si>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</si>
  <si>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</si>
  <si>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</si>
  <si>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</si>
  <si>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</si>
  <si>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</si>
  <si>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</si>
  <si>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</si>
  <si>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</si>
  <si>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</si>
  <si>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</si>
  <si>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</si>
  <si>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</si>
  <si>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</si>
  <si>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</si>
  <si>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</si>
  <si>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</si>
  <si>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</si>
  <si>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</si>
  <si>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</si>
  <si>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</si>
  <si>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</si>
  <si>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</si>
  <si>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</si>
  <si>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</si>
  <si>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</si>
  <si>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</si>
  <si>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</si>
  <si>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</si>
  <si>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</si>
  <si>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</si>
  <si>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</si>
  <si>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</si>
  <si>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</si>
  <si>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</si>
  <si>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</si>
  <si>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</si>
  <si>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</si>
  <si>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</si>
  <si>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</si>
  <si>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</si>
  <si>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</si>
  <si>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</si>
  <si>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</si>
  <si>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</si>
  <si>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</si>
  <si>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</si>
  <si>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</si>
  <si>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</si>
  <si>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</si>
  <si>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</si>
  <si>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</si>
  <si>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</si>
  <si>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</si>
  <si>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</si>
  <si>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</si>
  <si>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</si>
  <si>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</si>
  <si>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</si>
  <si>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</si>
  <si>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</si>
  <si>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</si>
  <si>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</si>
  <si>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</si>
  <si>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</si>
  <si>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</si>
  <si>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</si>
  <si>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</si>
  <si>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</si>
  <si>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</si>
  <si>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</si>
  <si>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</si>
  <si>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</si>
  <si>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</si>
  <si>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</si>
  <si>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</si>
  <si>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</si>
  <si>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</si>
  <si>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</si>
  <si>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</si>
  <si>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</si>
  <si>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</si>
  <si>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</si>
  <si>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</si>
  <si>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</si>
  <si>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</si>
  <si>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</si>
  <si>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</si>
  <si>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</si>
  <si>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</si>
  <si>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</si>
  <si>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</si>
  <si>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</si>
  <si>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</si>
  <si>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</si>
  <si>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</si>
  <si>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</si>
  <si>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</si>
  <si>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</si>
  <si>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</si>
  <si>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</si>
  <si>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</si>
  <si>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</si>
  <si>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</si>
  <si>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</si>
  <si>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</si>
  <si>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</si>
  <si>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</si>
  <si>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</si>
  <si>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</si>
  <si>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</si>
  <si>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</si>
  <si>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</si>
  <si>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</si>
  <si>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</si>
  <si>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</si>
  <si>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</si>
  <si>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</si>
  <si>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</si>
  <si>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</si>
  <si>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</si>
  <si>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</si>
  <si>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</si>
  <si>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</si>
  <si>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</si>
  <si>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</si>
  <si>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</si>
  <si>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</si>
  <si>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</si>
  <si>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</si>
  <si>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</si>
  <si>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</si>
  <si>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</si>
  <si>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</si>
  <si>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</si>
  <si>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</si>
  <si>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</si>
  <si>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</si>
  <si>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</si>
  <si>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</si>
  <si>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</si>
  <si>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</si>
  <si>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</si>
  <si>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</si>
  <si>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</si>
  <si>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</si>
  <si>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</si>
  <si>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</si>
  <si>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</si>
  <si>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</si>
  <si>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</si>
  <si>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</si>
  <si>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</si>
  <si>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</si>
  <si>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</si>
  <si>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</si>
  <si>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</si>
  <si>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</si>
  <si>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</si>
  <si>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</si>
  <si>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</si>
  <si>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</si>
  <si>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</si>
  <si>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</si>
  <si>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</si>
  <si>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</si>
  <si>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</si>
  <si>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</si>
  <si>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</si>
  <si>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</si>
  <si>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</si>
  <si>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</si>
  <si>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</si>
  <si>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</si>
  <si>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</si>
  <si>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</si>
  <si>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</si>
  <si>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</si>
  <si>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</si>
  <si>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</si>
  <si>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</si>
  <si>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</si>
  <si>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</si>
  <si>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</si>
  <si>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</si>
  <si>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</si>
  <si>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</si>
  <si>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</si>
  <si>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</si>
  <si>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</si>
  <si>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</si>
  <si>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</si>
  <si>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</si>
  <si>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</si>
  <si>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</si>
  <si>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</si>
  <si>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</si>
  <si>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</si>
  <si>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</si>
  <si>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</si>
  <si>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</si>
  <si>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</si>
  <si>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</si>
  <si>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</si>
  <si>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</si>
  <si>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</si>
  <si>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</si>
  <si>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</si>
  <si>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</si>
  <si>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</si>
  <si>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</si>
  <si>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</si>
  <si>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</si>
  <si>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</si>
  <si>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</si>
  <si>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</si>
  <si>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</si>
  <si>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</si>
  <si>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</si>
  <si>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</si>
  <si>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</si>
  <si>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</si>
  <si>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</si>
  <si>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</si>
  <si>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</si>
  <si>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</si>
  <si>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</si>
  <si>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</si>
  <si>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</si>
  <si>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</si>
  <si>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</si>
  <si>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</si>
  <si>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</si>
  <si>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</si>
  <si>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</si>
  <si>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</si>
  <si>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</si>
  <si>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</si>
  <si>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</si>
  <si>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</si>
  <si>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</si>
  <si>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</si>
  <si>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</si>
  <si>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</si>
  <si>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</si>
  <si>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</si>
  <si>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</si>
  <si>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</si>
  <si>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</si>
  <si>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</si>
  <si>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</si>
  <si>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</si>
  <si>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</si>
  <si>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</si>
  <si>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</si>
  <si>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</si>
  <si>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</si>
  <si>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</si>
  <si>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</si>
  <si>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</si>
  <si>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</si>
  <si>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</si>
  <si>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</si>
  <si>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</si>
  <si>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</si>
  <si>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</si>
  <si>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</si>
  <si>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</si>
  <si>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</si>
  <si>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</si>
  <si>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</si>
  <si>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</si>
  <si>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</si>
  <si>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</si>
  <si>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</si>
  <si>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</si>
  <si>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</si>
  <si>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</si>
  <si>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</si>
  <si>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</si>
  <si>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</si>
  <si>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</si>
  <si>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</si>
  <si>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</si>
  <si>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</si>
  <si>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</si>
  <si>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</si>
  <si>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</si>
  <si>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</si>
  <si>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</si>
  <si>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</si>
  <si>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</si>
  <si>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</si>
  <si>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</si>
  <si>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</si>
  <si>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</si>
  <si>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</si>
  <si>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</si>
  <si>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</si>
  <si>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</si>
  <si>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</si>
  <si>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</si>
  <si>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</si>
  <si>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</si>
  <si>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</si>
  <si>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</si>
  <si>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</si>
  <si>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</si>
  <si>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</si>
  <si>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</si>
  <si>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</si>
  <si>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</si>
  <si>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</si>
  <si>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</si>
  <si>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</si>
  <si>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</si>
  <si>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</si>
  <si>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</si>
  <si>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</si>
  <si>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</si>
  <si>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</si>
  <si>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</si>
  <si>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</si>
  <si>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</si>
  <si>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</si>
  <si>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</si>
  <si>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</si>
  <si>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</si>
  <si>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</si>
  <si>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</si>
  <si>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</si>
  <si>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</si>
  <si>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</si>
  <si>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</si>
  <si>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</si>
  <si>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</si>
  <si>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</si>
  <si>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</si>
  <si>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</si>
  <si>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</si>
  <si>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</si>
  <si>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</si>
  <si>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</si>
  <si>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</si>
  <si>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</si>
  <si>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</si>
  <si>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</si>
  <si>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</si>
  <si>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</si>
  <si>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</si>
  <si>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</si>
  <si>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</si>
  <si>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</si>
  <si>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</si>
  <si>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</si>
  <si>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</si>
  <si>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</si>
  <si>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</si>
  <si>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</si>
  <si>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</si>
  <si>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</si>
  <si>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</si>
  <si>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</si>
  <si>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</si>
  <si>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</si>
  <si>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</si>
  <si>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</si>
  <si>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</si>
  <si>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</si>
  <si>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</si>
  <si>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</si>
  <si>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</si>
  <si>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</si>
  <si>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</si>
  <si>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</si>
  <si>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</si>
  <si>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</si>
  <si>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</si>
  <si>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</si>
  <si>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</si>
  <si>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</si>
  <si>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</si>
  <si>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</si>
  <si>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</si>
  <si>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</si>
  <si>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</si>
  <si>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</si>
  <si>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</si>
  <si>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</si>
  <si>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</si>
  <si>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</si>
  <si>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</si>
  <si>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</si>
  <si>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</si>
  <si>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</si>
  <si>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</si>
  <si>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</si>
  <si>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</si>
  <si>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</si>
  <si>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</si>
  <si>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</si>
  <si>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</si>
  <si>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</si>
  <si>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</si>
  <si>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</si>
  <si>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</si>
  <si>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</si>
  <si>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</si>
  <si>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</si>
  <si>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</si>
  <si>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</si>
  <si>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</si>
  <si>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</si>
  <si>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</si>
  <si>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</si>
  <si>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</si>
  <si>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</si>
  <si>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</si>
  <si>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</si>
  <si>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</si>
  <si>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</si>
  <si>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</si>
  <si>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</si>
  <si>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</si>
  <si>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</si>
  <si>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</si>
  <si>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</si>
  <si>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</si>
  <si>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</si>
  <si>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</si>
  <si>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</si>
  <si>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</si>
  <si>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</si>
  <si>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</si>
  <si>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</si>
  <si>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</si>
  <si>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</si>
  <si>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</si>
  <si>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</si>
  <si>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</si>
  <si>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</si>
  <si>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</si>
  <si>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</si>
  <si>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</si>
  <si>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</si>
  <si>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</si>
  <si>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</si>
  <si>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</si>
  <si>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</si>
  <si>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</si>
  <si>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</si>
  <si>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</si>
  <si>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</si>
  <si>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</si>
  <si>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</si>
  <si>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</si>
  <si>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</si>
  <si>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</si>
  <si>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</si>
  <si>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</si>
  <si>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</si>
  <si>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</si>
  <si>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</si>
  <si>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</si>
  <si>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</si>
  <si>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</si>
  <si>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</si>
  <si>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</si>
  <si>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</si>
  <si>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</si>
  <si>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</si>
  <si>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</si>
  <si>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</si>
  <si>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</si>
  <si>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</si>
  <si>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</si>
  <si>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</si>
  <si>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</si>
  <si>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</si>
  <si>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</si>
  <si>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</si>
  <si>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</si>
  <si>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</si>
  <si>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</si>
  <si>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</si>
  <si>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</si>
  <si>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</si>
  <si>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</si>
  <si>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</si>
  <si>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</si>
  <si>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</si>
  <si>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</si>
  <si>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</si>
  <si>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</si>
  <si>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</si>
  <si>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</si>
  <si>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</si>
  <si>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</si>
  <si>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</si>
  <si>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</si>
  <si>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</si>
  <si>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</si>
  <si>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</si>
  <si>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</si>
  <si>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</si>
  <si>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</si>
  <si>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</si>
  <si>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</si>
  <si>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</si>
  <si>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</si>
  <si>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</si>
  <si>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</si>
  <si>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</si>
  <si>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</si>
  <si>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</si>
  <si>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</si>
  <si>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</si>
  <si>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</si>
  <si>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</si>
  <si>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</si>
  <si>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</si>
  <si>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</si>
  <si>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</si>
  <si>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</si>
  <si>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</si>
  <si>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</si>
  <si>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</si>
  <si>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</si>
  <si>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</si>
  <si>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</si>
  <si>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</si>
  <si>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</si>
  <si>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</si>
  <si>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</si>
  <si>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</si>
  <si>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</si>
  <si>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</si>
  <si>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</si>
  <si>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</si>
  <si>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</si>
  <si>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</si>
  <si>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</si>
  <si>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</si>
  <si>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</si>
  <si>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</si>
  <si>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</si>
  <si>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</si>
  <si>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</si>
  <si>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</si>
  <si>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</si>
  <si>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</si>
  <si>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</si>
  <si>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</si>
  <si>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</si>
  <si>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</si>
  <si>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</si>
  <si>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</si>
  <si>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</si>
  <si>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</si>
  <si>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</si>
  <si>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</si>
  <si>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</si>
  <si>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</si>
  <si>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</si>
  <si>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</si>
  <si>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</si>
  <si>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</si>
  <si>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</si>
  <si>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</si>
  <si>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</si>
  <si>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</si>
  <si>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</si>
  <si>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</si>
  <si>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</si>
  <si>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</si>
  <si>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</si>
  <si>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</si>
  <si>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</si>
  <si>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</si>
  <si>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</si>
  <si>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</si>
  <si>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</si>
  <si>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</si>
  <si>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</si>
  <si>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</si>
  <si>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</si>
  <si>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</si>
  <si>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</si>
  <si>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</si>
  <si>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</si>
  <si>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</si>
  <si>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</si>
  <si>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</si>
  <si>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</si>
  <si>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</si>
  <si>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</si>
  <si>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</si>
  <si>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</si>
  <si>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</si>
  <si>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</si>
  <si>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</si>
  <si>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</si>
  <si>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</si>
  <si>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</si>
  <si>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</si>
  <si>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</si>
  <si>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</si>
  <si>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</si>
  <si>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</si>
  <si>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</si>
  <si>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</si>
  <si>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</si>
  <si>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</si>
  <si>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</si>
  <si>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</si>
  <si>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</si>
  <si>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</si>
  <si>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</si>
  <si>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</si>
  <si>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</si>
  <si>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</si>
  <si>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</si>
  <si>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</si>
  <si>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</si>
  <si>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</si>
  <si>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</si>
  <si>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</si>
  <si>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</si>
  <si>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</si>
  <si>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</si>
  <si>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</si>
  <si>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</si>
  <si>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</si>
  <si>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</si>
  <si>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</si>
  <si>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</si>
  <si>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</si>
  <si>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</si>
  <si>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</si>
  <si>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</si>
  <si>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</si>
  <si>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</si>
  <si>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</si>
  <si>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</si>
  <si>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</si>
  <si>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</si>
  <si>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</si>
  <si>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</si>
  <si>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</si>
  <si>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</si>
  <si>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</si>
  <si>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</si>
  <si>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</si>
  <si>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</si>
  <si>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</si>
  <si>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</si>
  <si>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</si>
  <si>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</si>
  <si>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</si>
  <si>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</si>
  <si>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</si>
  <si>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</si>
  <si>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</si>
  <si>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</si>
  <si>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</si>
  <si>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</si>
  <si>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</si>
  <si>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</si>
  <si>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</si>
  <si>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</si>
  <si>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</si>
  <si>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</si>
  <si>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</si>
  <si>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</si>
  <si>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</si>
  <si>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</si>
  <si>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</si>
  <si>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</si>
  <si>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</si>
  <si>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</si>
  <si>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</si>
  <si>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</si>
  <si>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</si>
  <si>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</si>
  <si>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</si>
  <si>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</si>
  <si>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</si>
  <si>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</si>
  <si>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</si>
  <si>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</si>
  <si>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</si>
  <si>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</si>
  <si>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</si>
  <si>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</si>
  <si>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</si>
  <si>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</si>
  <si>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</si>
  <si>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</si>
  <si>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</si>
  <si>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</si>
  <si>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</si>
  <si>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</si>
  <si>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</si>
  <si>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</si>
  <si>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</si>
  <si>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</si>
  <si>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</si>
  <si>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</si>
  <si>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</si>
  <si>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</si>
  <si>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</si>
  <si>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</si>
  <si>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</si>
  <si>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</si>
  <si>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</si>
  <si>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</si>
  <si>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</si>
  <si>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</si>
  <si>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</si>
  <si>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</si>
  <si>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</si>
  <si>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</si>
  <si>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</si>
  <si>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</si>
  <si>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</si>
  <si>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</si>
  <si>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</si>
  <si>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</si>
  <si>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</si>
  <si>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</si>
  <si>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</si>
  <si>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</si>
  <si>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</si>
  <si>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</si>
  <si>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</si>
  <si>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</si>
  <si>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</si>
  <si>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</si>
  <si>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</si>
  <si>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</si>
  <si>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</si>
  <si>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</si>
  <si>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</si>
  <si>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</si>
  <si>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</si>
  <si>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</si>
  <si>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</si>
  <si>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</si>
  <si>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</si>
  <si>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</si>
  <si>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</si>
  <si>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</si>
  <si>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</si>
  <si>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</si>
  <si>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</si>
  <si>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</si>
  <si>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</si>
  <si>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</si>
  <si>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</si>
  <si>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</si>
  <si>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</si>
  <si>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</si>
  <si>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</si>
  <si>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</si>
  <si>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</si>
  <si>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</si>
  <si>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</si>
  <si>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</si>
  <si>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</si>
  <si>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</si>
  <si>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</si>
  <si>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</si>
  <si>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</si>
  <si>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</si>
  <si>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</si>
  <si>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</si>
  <si>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</si>
  <si>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</si>
  <si>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</si>
  <si>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</si>
  <si>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</si>
  <si>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</si>
  <si>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</si>
  <si>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</si>
  <si>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</si>
  <si>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</si>
  <si>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</si>
  <si>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</si>
  <si>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</si>
  <si>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</si>
  <si>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</si>
  <si>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</si>
  <si>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</si>
  <si>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</si>
  <si>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</si>
  <si>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</si>
  <si>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</si>
  <si>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</si>
  <si>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</si>
  <si>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</si>
  <si>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</si>
  <si>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</si>
  <si>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</si>
  <si>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</si>
  <si>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</si>
  <si>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</si>
  <si>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</si>
  <si>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</si>
  <si>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</si>
  <si>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</si>
  <si>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</si>
  <si>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</si>
  <si>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</si>
  <si>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</si>
  <si>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</si>
  <si>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</si>
  <si>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</si>
  <si>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</si>
  <si>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</si>
  <si>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</si>
  <si>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</si>
  <si>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</si>
  <si>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</si>
  <si>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</si>
  <si>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</si>
  <si>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</si>
  <si>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</si>
  <si>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</si>
  <si>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</si>
  <si>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</si>
  <si>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</si>
  <si>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</si>
  <si>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</si>
  <si>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</si>
  <si>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</si>
  <si>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</si>
  <si>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</si>
  <si>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</si>
  <si>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</si>
  <si>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</si>
  <si>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</si>
  <si>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</si>
  <si>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</si>
  <si>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</si>
  <si>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</si>
  <si>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</si>
  <si>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</si>
  <si>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</si>
  <si>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</si>
  <si>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</si>
  <si>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</si>
  <si>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</si>
  <si>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</si>
  <si>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</si>
  <si>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</si>
  <si>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</si>
  <si>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</si>
  <si>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</si>
  <si>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</si>
  <si>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</si>
  <si>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</si>
  <si>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</si>
  <si>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</si>
  <si>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</si>
  <si>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</si>
  <si>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</si>
  <si>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</si>
  <si>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</si>
  <si>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</si>
  <si>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</si>
  <si>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</si>
  <si>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</si>
  <si>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</si>
  <si>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</si>
  <si>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</si>
  <si>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</si>
  <si>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</si>
  <si>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</si>
  <si>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</si>
  <si>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</si>
  <si>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</si>
  <si>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</si>
  <si>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</si>
  <si>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</si>
  <si>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</si>
  <si>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</si>
  <si>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</si>
  <si>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</si>
  <si>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</si>
  <si>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</si>
  <si>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</si>
  <si>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</si>
  <si>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</si>
  <si>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</si>
  <si>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</si>
  <si>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</si>
  <si>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</si>
  <si>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</si>
  <si>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</si>
  <si>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</si>
  <si>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</si>
  <si>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</si>
  <si>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</si>
  <si>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</si>
  <si>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</si>
  <si>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</si>
  <si>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</si>
  <si>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</si>
  <si>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</si>
  <si>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</si>
  <si>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</si>
  <si>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</si>
  <si>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</si>
  <si>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</si>
  <si>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</si>
  <si>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</si>
  <si>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</si>
  <si>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</si>
  <si>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</si>
  <si>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</si>
  <si>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</si>
  <si>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</si>
  <si>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</si>
  <si>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</si>
  <si>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</si>
  <si>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</si>
  <si>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</si>
  <si>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</si>
  <si>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</si>
  <si>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</si>
  <si>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</si>
  <si>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</si>
  <si>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</si>
  <si>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</si>
  <si>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</si>
  <si>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</si>
  <si>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</si>
  <si>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</si>
  <si>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</si>
  <si>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</si>
  <si>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</si>
  <si>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</si>
  <si>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</si>
  <si>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</si>
  <si>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</si>
  <si>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</si>
  <si>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</si>
  <si>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</si>
  <si>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</si>
  <si>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</si>
  <si>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</si>
  <si>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</si>
  <si>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</si>
  <si>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</si>
  <si>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</si>
  <si>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</si>
  <si>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</si>
  <si>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</si>
  <si>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</si>
  <si>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</si>
  <si>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</si>
  <si>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</si>
  <si>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</si>
  <si>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</si>
  <si>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</si>
  <si>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</si>
  <si>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</si>
  <si>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</si>
  <si>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</si>
  <si>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</si>
  <si>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</si>
  <si>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</si>
  <si>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</si>
  <si>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</si>
  <si>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</si>
  <si>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</si>
  <si>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</si>
  <si>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</si>
  <si>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</si>
  <si>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</si>
  <si>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</si>
  <si>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</si>
  <si>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</si>
  <si>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</si>
  <si>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</si>
  <si>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</si>
  <si>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</si>
  <si>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</si>
  <si>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</si>
  <si>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</si>
  <si>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</si>
  <si>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</si>
  <si>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</si>
  <si>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</si>
  <si>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</si>
  <si>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</si>
  <si>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</si>
  <si>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</si>
  <si>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</si>
  <si>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</si>
  <si>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</si>
  <si>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</si>
  <si>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</si>
  <si>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</si>
  <si>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</si>
  <si>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</si>
  <si>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</si>
  <si>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</si>
  <si>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</si>
  <si>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</si>
  <si>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</si>
  <si>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</si>
  <si>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</si>
  <si>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</si>
  <si>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</si>
  <si>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</si>
  <si>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</si>
  <si>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</si>
  <si>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</si>
  <si>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</si>
  <si>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</si>
  <si>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</si>
  <si>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</si>
  <si>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</si>
  <si>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</si>
  <si>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</si>
  <si>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</si>
  <si>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</si>
  <si>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</si>
  <si>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</si>
  <si>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</si>
  <si>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</si>
  <si>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</si>
  <si>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</si>
  <si>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</si>
  <si>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</si>
  <si>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</si>
  <si>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</si>
  <si>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</si>
  <si>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</si>
  <si>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</si>
  <si>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</si>
  <si>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</si>
  <si>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</si>
  <si>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</si>
  <si>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</si>
  <si>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</si>
  <si>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</si>
  <si>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</si>
  <si>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</si>
  <si>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</si>
  <si>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</si>
  <si>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</si>
  <si>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</si>
  <si>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</si>
  <si>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</si>
  <si>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</si>
  <si>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</si>
  <si>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</si>
  <si>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</si>
  <si>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</si>
  <si>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</si>
  <si>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</si>
  <si>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</si>
  <si>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</si>
  <si>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</si>
  <si>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</si>
  <si>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</si>
  <si>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</si>
  <si>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</si>
  <si>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</si>
  <si>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</si>
  <si>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</si>
  <si>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</si>
  <si>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</si>
  <si>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</si>
  <si>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</si>
  <si>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</si>
  <si>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</si>
  <si>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</si>
  <si>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</si>
  <si>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</si>
  <si>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</si>
  <si>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</si>
  <si>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</si>
  <si>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</si>
  <si>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</si>
  <si>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</si>
  <si>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</si>
  <si>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</si>
  <si>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</si>
  <si>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</si>
  <si>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</si>
  <si>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</si>
  <si>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</si>
  <si>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</si>
  <si>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</si>
  <si>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</si>
  <si>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</si>
  <si>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</si>
  <si>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</si>
  <si>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</si>
  <si>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</si>
  <si>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</si>
  <si>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</si>
  <si>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</si>
  <si>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</si>
  <si>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</si>
  <si>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</si>
  <si>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</si>
  <si>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</si>
  <si>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</si>
  <si>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</si>
  <si>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</si>
  <si>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</si>
  <si>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</si>
  <si>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</si>
  <si>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</si>
  <si>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</si>
  <si>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</si>
  <si>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</si>
  <si>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</si>
  <si>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</si>
  <si>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</si>
  <si>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</si>
  <si>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</si>
  <si>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</si>
  <si>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</si>
  <si>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</si>
  <si>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</si>
  <si>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</si>
  <si>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</si>
  <si>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</si>
  <si>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</si>
  <si>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</si>
  <si>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</si>
  <si>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</si>
  <si>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</si>
  <si>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</si>
  <si>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</si>
  <si>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</si>
  <si>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</si>
  <si>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</si>
  <si>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</si>
  <si>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</si>
  <si>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</si>
  <si>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</si>
  <si>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</si>
  <si>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</si>
  <si>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</si>
  <si>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</si>
  <si>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</si>
  <si>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</si>
  <si>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</si>
  <si>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</si>
  <si>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</si>
  <si>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</si>
  <si>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</si>
  <si>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</si>
  <si>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</si>
  <si>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</si>
  <si>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</si>
  <si>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</si>
  <si>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</si>
  <si>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</si>
  <si>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</si>
  <si>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</si>
  <si>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</si>
  <si>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</si>
  <si>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</si>
  <si>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</si>
  <si>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</si>
  <si>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</si>
  <si>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</si>
  <si>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</si>
  <si>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</si>
  <si>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</si>
  <si>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</si>
  <si>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</si>
  <si>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</si>
  <si>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</si>
  <si>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</si>
  <si>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</si>
  <si>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</si>
  <si>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</si>
  <si>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</si>
  <si>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</si>
  <si>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</si>
  <si>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</si>
  <si>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</si>
  <si>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</si>
  <si>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</si>
  <si>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</si>
  <si>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</si>
  <si>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</si>
  <si>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</si>
  <si>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</si>
  <si>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</si>
  <si>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</si>
  <si>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</si>
  <si>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</si>
  <si>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</si>
  <si>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</si>
  <si>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</si>
  <si>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</si>
  <si>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</si>
  <si>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</si>
  <si>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</si>
  <si>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</si>
  <si>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</si>
  <si>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</si>
  <si>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</si>
  <si>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</si>
  <si>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</si>
  <si>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</si>
  <si>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</si>
  <si>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</si>
  <si>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</si>
  <si>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</si>
  <si>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</si>
  <si>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</si>
  <si>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</si>
  <si>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</si>
  <si>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</si>
  <si>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</si>
  <si>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</si>
  <si>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</si>
  <si>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</si>
  <si>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</si>
  <si>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</si>
  <si>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</si>
  <si>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</si>
  <si>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</si>
  <si>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</si>
  <si>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</si>
  <si>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</si>
  <si>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</si>
  <si>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</si>
  <si>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</si>
  <si>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</si>
  <si>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</si>
  <si>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</si>
  <si>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</si>
  <si>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</si>
  <si>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</si>
  <si>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</si>
  <si>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</si>
  <si>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</si>
  <si>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</si>
  <si>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</si>
  <si>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</si>
  <si>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</si>
  <si>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</si>
  <si>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</si>
  <si>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</si>
  <si>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</si>
  <si>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</si>
  <si>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</si>
  <si>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</si>
  <si>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</si>
  <si>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</si>
  <si>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</si>
  <si>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</si>
  <si>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</si>
  <si>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</si>
  <si>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</si>
  <si>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</si>
  <si>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</si>
  <si>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</si>
  <si>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</si>
  <si>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</si>
  <si>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</si>
  <si>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</si>
  <si>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</si>
  <si>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</si>
  <si>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</si>
  <si>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</si>
  <si>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</si>
  <si>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</si>
  <si>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</si>
  <si>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</si>
  <si>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</si>
  <si>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</si>
  <si>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</si>
  <si>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</si>
  <si>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</si>
  <si>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</si>
  <si>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</si>
  <si>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</si>
  <si>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</si>
  <si>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</si>
  <si>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</si>
  <si>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</si>
  <si>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</si>
  <si>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</si>
  <si>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</si>
  <si>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</si>
  <si>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</si>
  <si>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</si>
  <si>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</si>
  <si>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</si>
  <si>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</si>
  <si>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</si>
  <si>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</si>
  <si>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</si>
  <si>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</si>
  <si>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</si>
  <si>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</si>
  <si>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</si>
  <si>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</si>
  <si>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</si>
  <si>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</si>
  <si>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</si>
  <si>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</si>
  <si>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</si>
  <si>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</si>
  <si>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</si>
  <si>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</si>
  <si>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</si>
  <si>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</si>
  <si>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</si>
  <si>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</si>
  <si>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</si>
  <si>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</si>
  <si>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</si>
  <si>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</si>
  <si>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</si>
  <si>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</si>
  <si>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</si>
  <si>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</si>
  <si>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</si>
  <si>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</si>
  <si>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</si>
  <si>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</si>
  <si>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</si>
  <si>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</si>
  <si>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</si>
  <si>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</si>
  <si>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</si>
  <si>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</si>
  <si>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</si>
  <si>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</si>
  <si>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</si>
  <si>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</si>
  <si>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</si>
  <si>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</si>
  <si>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</si>
  <si>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</si>
  <si>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</si>
  <si>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</si>
  <si>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</si>
  <si>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</si>
  <si>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</si>
  <si>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</si>
  <si>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</si>
  <si>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</si>
  <si>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</si>
  <si>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</si>
  <si>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</si>
  <si>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</si>
  <si>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</si>
  <si>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</si>
  <si>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</si>
  <si>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</si>
  <si>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</si>
  <si>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</si>
  <si>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</si>
  <si>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</si>
  <si>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</si>
  <si>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</si>
  <si>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</si>
  <si>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</si>
  <si>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</si>
  <si>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</si>
  <si>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</si>
  <si>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</si>
  <si>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</si>
  <si>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</si>
  <si>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</si>
  <si>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</si>
  <si>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</si>
  <si>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</si>
  <si>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</si>
  <si>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</si>
  <si>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</si>
  <si>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</si>
  <si>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</si>
  <si>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</si>
  <si>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</si>
  <si>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</si>
  <si>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</si>
  <si>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</si>
  <si>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</si>
  <si>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</si>
  <si>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</si>
  <si>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</si>
  <si>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</si>
  <si>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</si>
  <si>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</si>
  <si>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</si>
  <si>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</si>
  <si>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</si>
  <si>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</si>
  <si>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</si>
  <si>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</si>
  <si>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</si>
  <si>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</si>
  <si>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</si>
  <si>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</si>
  <si>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</si>
  <si>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</si>
  <si>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</si>
  <si>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</si>
  <si>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</si>
  <si>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</si>
  <si>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</si>
  <si>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</si>
  <si>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</si>
  <si>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</si>
  <si>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</si>
  <si>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</si>
  <si>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</si>
  <si>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</si>
  <si>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</si>
  <si>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</si>
  <si>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</si>
  <si>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</si>
  <si>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</si>
  <si>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</si>
  <si>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</si>
  <si>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</si>
  <si>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</si>
  <si>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</si>
  <si>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</si>
  <si>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</si>
  <si>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</si>
  <si>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</si>
  <si>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</si>
  <si>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</si>
  <si>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</si>
  <si>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</si>
  <si>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</si>
  <si>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</si>
  <si>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</si>
  <si>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</si>
  <si>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</si>
  <si>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</si>
  <si>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</si>
  <si>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</si>
  <si>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</si>
  <si>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</si>
  <si>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</si>
  <si>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</si>
  <si>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</si>
  <si>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</si>
  <si>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</si>
  <si>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</si>
  <si>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</si>
  <si>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</si>
  <si>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</si>
  <si>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</si>
  <si>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</si>
  <si>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</si>
  <si>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</si>
  <si>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</si>
  <si>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</si>
  <si>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</si>
  <si>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</si>
  <si>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</si>
  <si>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</si>
  <si>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</si>
  <si>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</si>
  <si>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</si>
  <si>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</si>
  <si>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</si>
  <si>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</si>
  <si>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</si>
  <si>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</si>
  <si>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</si>
  <si>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</si>
  <si>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</si>
  <si>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</si>
  <si>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</si>
  <si>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</si>
  <si>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</si>
  <si>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</si>
  <si>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</si>
  <si>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</si>
  <si>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</si>
  <si>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</si>
  <si>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</si>
  <si>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</si>
  <si>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</si>
  <si>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</si>
  <si>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</si>
  <si>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</si>
  <si>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</si>
  <si>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</si>
  <si>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</si>
  <si>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</si>
  <si>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</si>
  <si>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</si>
  <si>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</si>
  <si>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</si>
  <si>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</si>
  <si>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</si>
  <si>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</si>
  <si>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</si>
  <si>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</si>
  <si>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</si>
  <si>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</si>
  <si>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</si>
  <si>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</si>
  <si>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</si>
  <si>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</si>
  <si>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</si>
  <si>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</si>
  <si>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</si>
  <si>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</si>
  <si>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</si>
  <si>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</si>
  <si>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</si>
  <si>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</si>
  <si>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</si>
  <si>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</si>
  <si>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</si>
  <si>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</si>
  <si>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</si>
  <si>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</si>
  <si>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</si>
  <si>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</si>
  <si>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</si>
  <si>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</si>
  <si>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</si>
  <si>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</si>
  <si>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</si>
  <si>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</si>
  <si>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</si>
  <si>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</si>
  <si>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</si>
  <si>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</si>
  <si>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</si>
  <si>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</si>
  <si>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</si>
  <si>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</si>
  <si>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</si>
  <si>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</si>
  <si>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</si>
  <si>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</si>
  <si>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</si>
  <si>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</si>
  <si>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</si>
  <si>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</si>
  <si>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</si>
  <si>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</si>
  <si>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</si>
  <si>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</si>
  <si>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</si>
  <si>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</si>
  <si>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</si>
  <si>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</si>
  <si>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</si>
  <si>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</si>
  <si>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</si>
  <si>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</si>
  <si>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</si>
  <si>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</si>
  <si>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</si>
  <si>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</si>
  <si>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</si>
  <si>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</si>
  <si>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</si>
  <si>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</si>
  <si>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</si>
  <si>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</si>
  <si>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</si>
  <si>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</si>
  <si>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</si>
  <si>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</si>
  <si>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</si>
  <si>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</si>
  <si>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</si>
  <si>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</si>
  <si>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</si>
  <si>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</si>
  <si>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</si>
  <si>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</si>
  <si>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</si>
  <si>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</si>
  <si>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</si>
  <si>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</si>
  <si>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</si>
  <si>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</si>
  <si>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</si>
  <si>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</si>
  <si>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</si>
  <si>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</si>
  <si>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</si>
  <si>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</si>
  <si>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</si>
  <si>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</si>
  <si>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</si>
  <si>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</si>
  <si>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</si>
  <si>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</si>
  <si>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</si>
  <si>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</si>
  <si>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</si>
  <si>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</si>
  <si>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</si>
  <si>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</si>
  <si>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</si>
  <si>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</si>
  <si>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</si>
  <si>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</si>
  <si>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</si>
  <si>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</si>
  <si>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</si>
  <si>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</si>
  <si>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</si>
  <si>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</si>
  <si>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</si>
  <si>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</si>
  <si>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</si>
  <si>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</si>
  <si>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</si>
  <si>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</si>
  <si>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</si>
  <si>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</si>
  <si>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</si>
  <si>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</si>
  <si>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</si>
  <si>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</si>
  <si>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</si>
  <si>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</si>
  <si>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</si>
  <si>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</si>
  <si>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</si>
  <si>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</si>
  <si>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</si>
  <si>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</si>
  <si>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</si>
  <si>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</si>
  <si>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</si>
  <si>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</si>
  <si>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</si>
  <si>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</si>
  <si>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</si>
  <si>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</si>
  <si>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</si>
  <si>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</si>
  <si>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</si>
  <si>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</si>
  <si>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</si>
  <si>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</si>
  <si>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</si>
  <si>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</si>
  <si>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</si>
  <si>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</si>
  <si>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</si>
  <si>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</si>
  <si>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</si>
  <si>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</si>
  <si>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</si>
  <si>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</si>
  <si>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</si>
  <si>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</si>
  <si>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</si>
  <si>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</si>
  <si>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</si>
  <si>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</si>
  <si>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</si>
  <si>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</si>
  <si>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</si>
  <si>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</si>
  <si>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</si>
  <si>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</si>
  <si>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</si>
  <si>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</si>
  <si>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</si>
  <si>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</si>
  <si>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</si>
  <si>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</si>
  <si>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</si>
  <si>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</si>
  <si>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</si>
  <si>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</si>
  <si>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</si>
  <si>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</si>
  <si>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</si>
  <si>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</si>
  <si>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</si>
  <si>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</si>
  <si>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</si>
  <si>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</si>
  <si>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</si>
  <si>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</si>
  <si>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</si>
  <si>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</si>
  <si>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</si>
  <si>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</si>
  <si>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</si>
  <si>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</si>
  <si>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</si>
  <si>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</si>
  <si>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</si>
  <si>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</si>
  <si>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</si>
  <si>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</si>
  <si>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</si>
  <si>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</si>
  <si>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</si>
  <si>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</si>
  <si>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</si>
  <si>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</si>
  <si>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</si>
  <si>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</si>
  <si>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</si>
  <si>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</si>
  <si>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</si>
  <si>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</si>
  <si>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</si>
  <si>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</si>
  <si>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</si>
  <si>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</si>
  <si>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</si>
  <si>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</si>
  <si>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</si>
  <si>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</si>
  <si>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</si>
  <si>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</si>
  <si>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</si>
  <si>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</si>
  <si>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</si>
  <si>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</si>
  <si>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</si>
  <si>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</si>
  <si>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</si>
  <si>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</si>
  <si>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</si>
  <si>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</si>
  <si>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</si>
  <si>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</si>
  <si>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</si>
  <si>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</si>
  <si>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</si>
  <si>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</si>
  <si>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</si>
  <si>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</si>
  <si>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</si>
  <si>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</si>
  <si>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</si>
  <si>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</si>
  <si>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</si>
  <si>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</si>
  <si>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</si>
  <si>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</si>
  <si>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</si>
  <si>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</si>
  <si>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</si>
  <si>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</si>
  <si>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</si>
  <si>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</si>
  <si>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</si>
  <si>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</si>
  <si>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</si>
  <si>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</si>
  <si>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</si>
  <si>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</si>
  <si>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</si>
  <si>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</si>
  <si>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</si>
  <si>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</si>
  <si>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</si>
  <si>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</si>
  <si>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</si>
  <si>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</si>
  <si>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</si>
  <si>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</si>
  <si>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</si>
  <si>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</si>
  <si>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</si>
  <si>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</si>
  <si>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</si>
  <si>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</si>
  <si>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</si>
  <si>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</si>
  <si>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</si>
  <si>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</si>
  <si>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</si>
  <si>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</si>
  <si>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</si>
  <si>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</si>
  <si>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</si>
  <si>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</si>
  <si>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</si>
  <si>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</si>
  <si>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</si>
  <si>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</si>
  <si>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</si>
  <si>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</si>
  <si>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</si>
  <si>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</si>
  <si>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</si>
  <si>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</si>
  <si>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</si>
  <si>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</si>
  <si>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</si>
  <si>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</si>
  <si>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</si>
  <si>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</si>
  <si>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</si>
  <si>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</si>
  <si>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</si>
  <si>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</si>
  <si>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</si>
  <si>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</si>
  <si>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</si>
  <si>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</si>
  <si>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</si>
  <si>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</si>
  <si>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</si>
  <si>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</si>
  <si>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</si>
  <si>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</si>
  <si>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</si>
  <si>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</si>
  <si>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</si>
  <si>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</si>
  <si>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</si>
  <si>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</si>
  <si>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</si>
  <si>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</si>
  <si>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</si>
  <si>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</si>
  <si>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</si>
  <si>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</si>
  <si>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</si>
  <si>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</si>
  <si>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</si>
  <si>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</si>
  <si>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</si>
  <si>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</si>
  <si>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</si>
  <si>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</si>
  <si>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</si>
  <si>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</si>
  <si>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</si>
  <si>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</si>
  <si>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</si>
  <si>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</si>
  <si>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</si>
  <si>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</si>
  <si>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</si>
  <si>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</si>
  <si>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</si>
  <si>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</si>
  <si>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</si>
  <si>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</si>
  <si>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</si>
  <si>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</si>
  <si>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</si>
  <si>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</si>
  <si>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</si>
  <si>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</si>
  <si>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</si>
  <si>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</si>
  <si>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</si>
  <si>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</si>
  <si>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</si>
  <si>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</si>
  <si>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</si>
  <si>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</si>
  <si>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</si>
  <si>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</si>
  <si>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</si>
  <si>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</si>
  <si>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</si>
  <si>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</si>
  <si>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</si>
  <si>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</si>
  <si>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</si>
  <si>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</si>
  <si>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</si>
  <si>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</si>
  <si>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</si>
  <si>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</si>
  <si>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</si>
  <si>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</si>
  <si>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</si>
  <si>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</si>
  <si>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</si>
  <si>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</si>
  <si>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</si>
  <si>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</si>
  <si>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</si>
  <si>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</si>
  <si>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</si>
  <si>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</si>
  <si>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</si>
  <si>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</si>
  <si>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</si>
  <si>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</si>
  <si>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</si>
  <si>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</si>
  <si>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</si>
  <si>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</si>
  <si>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</si>
  <si>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</si>
  <si>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</si>
  <si>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</si>
  <si>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</si>
  <si>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</si>
  <si>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</si>
  <si>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</si>
  <si>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</si>
  <si>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</si>
  <si>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</si>
  <si>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</si>
  <si>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</si>
  <si>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</si>
  <si>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</si>
  <si>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</si>
  <si>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</si>
  <si>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</si>
  <si>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</si>
  <si>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</si>
  <si>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</si>
  <si>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</si>
  <si>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</si>
  <si>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</si>
  <si>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</si>
  <si>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</si>
  <si>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</si>
  <si>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</si>
  <si>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</si>
  <si>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</si>
  <si>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</si>
  <si>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</si>
  <si>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</si>
  <si>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</si>
  <si>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</si>
  <si>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</si>
  <si>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</si>
  <si>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</si>
  <si>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</si>
  <si>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</si>
  <si>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</si>
  <si>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</si>
  <si>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</si>
  <si>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</si>
  <si>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</si>
  <si>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</si>
  <si>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</si>
  <si>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</si>
  <si>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</si>
  <si>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</si>
  <si>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</si>
  <si>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</si>
  <si>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</si>
  <si>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</si>
  <si>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</si>
  <si>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</si>
  <si>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</si>
  <si>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</si>
  <si>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</si>
  <si>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</si>
  <si>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</si>
  <si>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</si>
  <si>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</si>
  <si>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</si>
  <si>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</si>
  <si>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</si>
  <si>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</si>
  <si>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</si>
  <si>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</si>
  <si>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</si>
  <si>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</si>
  <si>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</si>
  <si>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</si>
  <si>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</si>
  <si>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</si>
  <si>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</si>
  <si>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</si>
  <si>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</si>
  <si>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</si>
  <si>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</si>
  <si>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</si>
  <si>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</si>
  <si>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</si>
  <si>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</si>
  <si>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</si>
  <si>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</si>
  <si>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</si>
  <si>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</si>
  <si>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</si>
  <si>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</si>
  <si>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</si>
  <si>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</si>
  <si>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</si>
  <si>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</si>
  <si>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</si>
  <si>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</si>
  <si>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</si>
  <si>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</si>
  <si>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</si>
  <si>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</si>
  <si>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</si>
  <si>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</si>
  <si>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</si>
  <si>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</si>
  <si>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</si>
  <si>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</si>
  <si>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</si>
  <si>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</si>
  <si>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</si>
  <si>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</si>
  <si>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</si>
  <si>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</si>
  <si>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</si>
  <si>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</si>
  <si>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</si>
  <si>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</si>
  <si>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</si>
  <si>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</si>
  <si>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</si>
  <si>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</si>
  <si>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</si>
  <si>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</si>
  <si>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</si>
  <si>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</si>
  <si>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</si>
  <si>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</si>
  <si>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</si>
  <si>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</si>
  <si>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</si>
  <si>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</si>
  <si>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</si>
  <si>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</si>
  <si>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</si>
  <si>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</si>
  <si>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</si>
  <si>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</si>
  <si>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</si>
  <si>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</si>
  <si>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</si>
  <si>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</si>
  <si>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</si>
  <si>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</si>
  <si>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</si>
  <si>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</si>
  <si>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</si>
  <si>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</si>
  <si>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</si>
  <si>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</si>
  <si>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</si>
  <si>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</si>
  <si>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</si>
  <si>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</si>
  <si>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</si>
  <si>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</si>
  <si>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</si>
  <si>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</si>
  <si>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</si>
  <si>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</si>
  <si>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</si>
  <si>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</si>
  <si>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</si>
  <si>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</si>
  <si>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</si>
  <si>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</si>
  <si>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</si>
  <si>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</si>
  <si>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</si>
  <si>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</si>
  <si>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</si>
  <si>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</si>
  <si>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</si>
  <si>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</si>
  <si>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</si>
  <si>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</si>
  <si>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</si>
  <si>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</si>
  <si>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</si>
  <si>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</si>
  <si>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</si>
  <si>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</si>
  <si>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</si>
  <si>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</si>
  <si>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</si>
  <si>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</si>
  <si>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</si>
  <si>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</si>
  <si>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</si>
  <si>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</si>
  <si>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</si>
  <si>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</si>
  <si>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</si>
  <si>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</si>
  <si>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</si>
  <si>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</si>
  <si>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</si>
  <si>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</si>
  <si>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</si>
  <si>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</si>
  <si>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</si>
  <si>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</si>
  <si>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</si>
  <si>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</si>
  <si>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</si>
  <si>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</si>
  <si>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</si>
  <si>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</si>
  <si>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</si>
  <si>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</si>
  <si>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</si>
  <si>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</si>
  <si>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</si>
  <si>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</si>
  <si>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</si>
  <si>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</si>
  <si>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</si>
  <si>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</si>
  <si>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</si>
  <si>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</si>
  <si>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</si>
  <si>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</si>
  <si>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</si>
  <si>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</si>
  <si>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</si>
  <si>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</si>
  <si>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</si>
  <si>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</si>
  <si>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</si>
  <si>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</si>
  <si>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</si>
  <si>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</si>
  <si>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</si>
  <si>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</si>
  <si>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</si>
  <si>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</si>
  <si>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</si>
  <si>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</si>
  <si>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</si>
  <si>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</si>
  <si>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</si>
  <si>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</si>
  <si>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</si>
  <si>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</si>
  <si>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</si>
  <si>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</si>
  <si>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</si>
  <si>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</si>
  <si>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</si>
  <si>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</si>
  <si>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</si>
  <si>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</si>
  <si>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</si>
  <si>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</si>
  <si>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</si>
  <si>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</si>
  <si>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</si>
  <si>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</si>
  <si>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</si>
  <si>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</si>
  <si>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</si>
  <si>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</si>
  <si>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</si>
  <si>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</si>
  <si>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</si>
  <si>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</si>
  <si>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</si>
  <si>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</si>
  <si>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</si>
  <si>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</si>
  <si>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</si>
  <si>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</si>
  <si>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</si>
  <si>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</si>
  <si>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</si>
  <si>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</si>
  <si>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</si>
  <si>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</si>
  <si>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</si>
  <si>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</si>
  <si>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</si>
  <si>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</si>
  <si>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</si>
  <si>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</si>
  <si>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</si>
  <si>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</si>
  <si>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</si>
  <si>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</si>
  <si>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</si>
  <si>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</si>
  <si>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</si>
  <si>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</si>
  <si>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</si>
  <si>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</si>
  <si>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</si>
  <si>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</si>
  <si>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</si>
  <si>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</si>
  <si>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</si>
  <si>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</si>
  <si>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</si>
  <si>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</si>
  <si>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</si>
  <si>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</si>
  <si>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</si>
  <si>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</si>
  <si>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</si>
  <si>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</si>
  <si>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</si>
  <si>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</si>
  <si>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</si>
  <si>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</si>
  <si>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</si>
  <si>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</si>
  <si>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</si>
  <si>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</si>
  <si>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</si>
  <si>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</si>
  <si>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</si>
  <si>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</si>
  <si>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</si>
  <si>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</si>
  <si>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</si>
  <si>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</si>
  <si>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</si>
  <si>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</si>
  <si>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</si>
  <si>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</si>
  <si>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</si>
  <si>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</si>
  <si>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</si>
  <si>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</si>
  <si>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</si>
  <si>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</si>
  <si>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</si>
  <si>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</si>
  <si>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</si>
  <si>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</si>
  <si>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</si>
  <si>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</si>
  <si>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</si>
  <si>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</si>
  <si>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</si>
  <si>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</si>
  <si>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</si>
  <si>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</si>
  <si>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</si>
  <si>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</si>
  <si>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</si>
  <si>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</si>
  <si>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</si>
  <si>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</si>
  <si>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</si>
  <si>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</si>
  <si>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</si>
  <si>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</si>
  <si>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</si>
  <si>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</si>
  <si>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</si>
  <si>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</si>
  <si>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</si>
  <si>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</si>
  <si>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</si>
  <si>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</si>
  <si>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</si>
  <si>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</si>
  <si>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</si>
  <si>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</si>
  <si>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</si>
  <si>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</si>
  <si>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</si>
  <si>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</si>
  <si>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</si>
  <si>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</si>
  <si>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</si>
  <si>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</si>
  <si>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</si>
  <si>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</si>
  <si>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</si>
  <si>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</si>
  <si>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</si>
  <si>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</si>
  <si>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</si>
  <si>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</si>
  <si>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</si>
  <si>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</si>
  <si>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</si>
  <si>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</si>
  <si>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</si>
  <si>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</si>
  <si>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</si>
  <si>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</si>
  <si>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</si>
  <si>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</si>
  <si>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</si>
  <si>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</si>
  <si>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</si>
  <si>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</si>
  <si>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</si>
  <si>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</si>
  <si>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</si>
  <si>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</si>
  <si>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</si>
  <si>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</si>
  <si>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</si>
  <si>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</si>
  <si>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</si>
  <si>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</si>
  <si>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</si>
  <si>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</si>
  <si>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</si>
  <si>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</si>
  <si>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</si>
  <si>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</si>
  <si>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</si>
  <si>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</si>
  <si>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</si>
  <si>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</si>
  <si>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</si>
  <si>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</si>
  <si>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</si>
  <si>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</si>
  <si>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</si>
  <si>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</si>
  <si>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</si>
  <si>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</si>
  <si>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</si>
  <si>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</si>
  <si>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</si>
  <si>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</si>
  <si>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</si>
  <si>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</si>
  <si>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</si>
  <si>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</si>
  <si>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</si>
  <si>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</si>
  <si>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</si>
  <si>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</si>
  <si>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</si>
  <si>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</si>
  <si>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</si>
  <si>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</si>
  <si>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</si>
  <si>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</si>
  <si>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</si>
  <si>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</si>
  <si>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</si>
  <si>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</si>
  <si>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</si>
  <si>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</si>
  <si>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</si>
  <si>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</si>
  <si>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</si>
  <si>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</si>
  <si>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</si>
  <si>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</si>
  <si>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</si>
  <si>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</si>
  <si>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</si>
  <si>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</si>
  <si>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</si>
  <si>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</si>
  <si>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</si>
  <si>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</si>
  <si>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</si>
  <si>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</si>
  <si>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</si>
  <si>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</si>
  <si>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</si>
  <si>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</si>
  <si>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</si>
  <si>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</si>
  <si>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</si>
  <si>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</si>
  <si>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</si>
  <si>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</si>
  <si>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</si>
  <si>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</si>
  <si>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</si>
  <si>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</si>
  <si>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</si>
  <si>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</si>
  <si>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</si>
  <si>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</si>
  <si>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</si>
  <si>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</si>
  <si>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</si>
  <si>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</si>
  <si>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</si>
  <si>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</si>
  <si>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</si>
  <si>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</si>
  <si>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</si>
  <si>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</si>
  <si>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</si>
  <si>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</si>
  <si>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</si>
  <si>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</si>
  <si>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</si>
  <si>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</si>
  <si>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</si>
  <si>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</si>
  <si>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</si>
  <si>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</si>
  <si>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</si>
  <si>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</si>
  <si>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</si>
  <si>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</si>
  <si>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</si>
  <si>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</si>
  <si>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</si>
  <si>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</si>
  <si>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</si>
  <si>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</si>
  <si>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</si>
  <si>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</si>
  <si>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</si>
  <si>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</si>
  <si>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</si>
  <si>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</si>
  <si>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</si>
  <si>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</si>
  <si>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</si>
  <si>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</si>
  <si>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</si>
  <si>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</si>
  <si>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</si>
  <si>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</si>
  <si>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</si>
  <si>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</si>
  <si>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</si>
  <si>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</si>
  <si>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</si>
  <si>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</si>
  <si>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</si>
  <si>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</si>
  <si>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</si>
  <si>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</si>
  <si>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</si>
  <si>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</si>
  <si>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</si>
  <si>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</si>
  <si>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</si>
  <si>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</si>
  <si>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</si>
  <si>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</si>
  <si>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</si>
  <si>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</si>
  <si>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</si>
  <si>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</si>
  <si>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</si>
  <si>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</si>
  <si>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</si>
  <si>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</si>
  <si>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</si>
  <si>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</si>
  <si>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</si>
  <si>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</si>
  <si>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</si>
  <si>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</si>
  <si>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</si>
  <si>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</si>
  <si>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</si>
  <si>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</si>
  <si>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</si>
  <si>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</si>
  <si>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</si>
  <si>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</si>
  <si>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</si>
  <si>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</si>
  <si>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</si>
  <si>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</si>
  <si>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</si>
  <si>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</si>
  <si>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</si>
  <si>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</si>
  <si>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</si>
  <si>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</si>
  <si>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</si>
  <si>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</si>
  <si>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</si>
  <si>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</si>
  <si>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</si>
  <si>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</si>
  <si>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</si>
  <si>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</si>
  <si>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</si>
  <si>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</si>
  <si>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</si>
  <si>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</si>
  <si>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</si>
  <si>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</si>
  <si>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</si>
  <si>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</si>
  <si>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</si>
  <si>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</si>
  <si>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</si>
  <si>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</si>
  <si>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</si>
  <si>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</si>
  <si>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</si>
  <si>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</si>
  <si>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</si>
  <si>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</si>
  <si>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</si>
  <si>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</si>
  <si>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</si>
  <si>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</si>
  <si>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</si>
  <si>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</si>
  <si>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</si>
  <si>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</si>
  <si>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</si>
  <si>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</si>
  <si>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</si>
  <si>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</si>
  <si>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</si>
  <si>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</si>
  <si>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</si>
  <si>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</si>
  <si>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</si>
  <si>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</si>
  <si>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</si>
  <si>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</si>
  <si>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</si>
  <si>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</si>
  <si>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</si>
  <si>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</si>
  <si>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</si>
  <si>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</si>
  <si>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</si>
  <si>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</si>
  <si>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</si>
  <si>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</si>
  <si>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</si>
  <si>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</si>
  <si>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</si>
  <si>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</si>
  <si>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</si>
  <si>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</si>
  <si>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</si>
  <si>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</si>
  <si>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</si>
  <si>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</si>
  <si>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</si>
  <si>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</si>
  <si>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</si>
  <si>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</si>
  <si>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</si>
  <si>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</si>
  <si>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</si>
  <si>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</si>
  <si>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</si>
  <si>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</si>
  <si>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</si>
  <si>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</si>
  <si>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</si>
  <si>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</si>
  <si>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</si>
  <si>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</si>
  <si>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</si>
  <si>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</si>
  <si>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</si>
  <si>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</si>
  <si>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</si>
  <si>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</si>
  <si>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</si>
  <si>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</si>
  <si>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</si>
  <si>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</si>
  <si>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</si>
  <si>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</si>
  <si>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</si>
  <si>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</si>
  <si>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</si>
  <si>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</si>
  <si>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</si>
  <si>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</si>
  <si>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</si>
  <si>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</si>
  <si>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</si>
  <si>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</si>
  <si>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</si>
  <si>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</si>
  <si>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</si>
  <si>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</si>
  <si>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</si>
  <si>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</si>
  <si>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</si>
  <si>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</si>
  <si>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</si>
  <si>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</si>
  <si>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</si>
  <si>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</si>
  <si>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</si>
  <si>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</si>
  <si>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</si>
  <si>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</si>
  <si>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</si>
  <si>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</si>
  <si>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</si>
  <si>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</si>
  <si>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</si>
  <si>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</si>
  <si>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</si>
  <si>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</si>
  <si>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</si>
  <si>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</si>
  <si>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</si>
  <si>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</si>
  <si>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</si>
  <si>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</si>
  <si>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</si>
  <si>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</si>
  <si>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</si>
  <si>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</si>
  <si>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</si>
  <si>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</si>
  <si>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</si>
  <si>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</si>
  <si>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</si>
  <si>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</si>
  <si>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</si>
  <si>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</si>
  <si>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</si>
  <si>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</si>
  <si>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</si>
  <si>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</si>
  <si>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</si>
  <si>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</si>
  <si>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</si>
  <si>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</si>
  <si>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</si>
  <si>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</si>
  <si>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</si>
  <si>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</si>
  <si>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</si>
  <si>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</si>
  <si>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</si>
  <si>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</si>
  <si>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</si>
  <si>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</si>
  <si>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</si>
  <si>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</si>
  <si>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</si>
  <si>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</si>
  <si>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</si>
  <si>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</si>
  <si>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</si>
  <si>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</si>
  <si>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</si>
  <si>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</si>
  <si>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</si>
  <si>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</si>
  <si>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</si>
  <si>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</si>
  <si>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</si>
  <si>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</si>
  <si>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</si>
  <si>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</si>
  <si>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</si>
  <si>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</si>
  <si>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</si>
  <si>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</si>
  <si>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</si>
  <si>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</si>
  <si>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</si>
  <si>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</si>
  <si>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</si>
  <si>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</si>
  <si>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</si>
  <si>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</si>
  <si>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</si>
  <si>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</si>
  <si>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</si>
  <si>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</si>
  <si>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</si>
  <si>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</si>
  <si>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</si>
  <si>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</si>
  <si>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</si>
  <si>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</si>
  <si>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</si>
  <si>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</si>
  <si>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</si>
  <si>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</si>
  <si>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</si>
  <si>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</si>
  <si>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</si>
  <si>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</si>
  <si>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</si>
  <si>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</si>
  <si>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</si>
  <si>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</si>
  <si>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</si>
  <si>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</si>
  <si>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</si>
  <si>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</si>
  <si>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</si>
  <si>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</si>
  <si>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</si>
  <si>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</si>
  <si>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</si>
  <si>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</si>
  <si>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</si>
  <si>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</si>
  <si>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</si>
  <si>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</si>
  <si>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</si>
  <si>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</si>
  <si>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</si>
  <si>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</si>
  <si>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</si>
  <si>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</si>
  <si>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</si>
  <si>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</si>
  <si>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</si>
  <si>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</si>
  <si>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</si>
  <si>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</si>
  <si>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</si>
  <si>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</si>
  <si>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</si>
  <si>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</si>
  <si>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</si>
  <si>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</si>
  <si>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</si>
  <si>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</si>
  <si>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</si>
  <si>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</si>
  <si>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</si>
  <si>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</si>
  <si>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</si>
  <si>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</si>
  <si>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</si>
  <si>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</si>
  <si>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</si>
  <si>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</si>
  <si>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</si>
  <si>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</si>
  <si>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</si>
  <si>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</si>
  <si>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</si>
  <si>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</si>
  <si>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</si>
  <si>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</si>
  <si>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</si>
  <si>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</si>
  <si>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</si>
  <si>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</si>
  <si>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</si>
  <si>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</si>
  <si>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</si>
  <si>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</si>
  <si>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</si>
  <si>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</si>
  <si>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</si>
  <si>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</si>
  <si>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</si>
  <si>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</si>
  <si>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</si>
  <si>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</si>
  <si>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</si>
  <si>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</si>
  <si>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</si>
  <si>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</si>
  <si>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</si>
  <si>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</si>
  <si>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</si>
  <si>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</si>
  <si>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</si>
  <si>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</si>
  <si>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</si>
  <si>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</si>
  <si>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</si>
  <si>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</si>
  <si>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</si>
  <si>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</si>
  <si>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</si>
  <si>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</si>
  <si>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</si>
  <si>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</si>
  <si>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</si>
  <si>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</si>
  <si>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</si>
  <si>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</si>
  <si>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</si>
  <si>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</si>
  <si>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</si>
  <si>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</si>
  <si>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</si>
  <si>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</si>
  <si>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</si>
  <si>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</si>
  <si>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</si>
  <si>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</si>
  <si>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</si>
  <si>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</si>
  <si>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</si>
  <si>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</si>
  <si>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</si>
  <si>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</si>
  <si>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</si>
  <si>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</si>
  <si>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</si>
  <si>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</si>
  <si>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</si>
  <si>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</si>
  <si>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</si>
  <si>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</si>
  <si>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</si>
  <si>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</si>
  <si>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</si>
  <si>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</si>
  <si>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</si>
  <si>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</si>
  <si>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</si>
  <si>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</si>
  <si>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</si>
  <si>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</si>
  <si>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</si>
  <si>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</si>
  <si>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</si>
  <si>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</si>
  <si>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</si>
  <si>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</si>
  <si>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</si>
  <si>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</si>
  <si>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</si>
  <si>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</si>
  <si>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</si>
  <si>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</si>
  <si>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</si>
  <si>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</si>
  <si>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</si>
  <si>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</si>
  <si>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</si>
  <si>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</si>
  <si>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</si>
  <si>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</si>
  <si>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</si>
  <si>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</si>
  <si>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</si>
  <si>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</si>
  <si>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</si>
  <si>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</si>
  <si>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</si>
  <si>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</si>
  <si>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</si>
  <si>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</si>
  <si>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</si>
  <si>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</si>
  <si>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</si>
  <si>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</si>
  <si>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</si>
  <si>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</si>
  <si>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</si>
  <si>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</si>
  <si>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</si>
  <si>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</si>
  <si>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</si>
  <si>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</si>
  <si>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</si>
  <si>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</si>
  <si>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</si>
  <si>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</si>
  <si>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</si>
  <si>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</si>
  <si>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</si>
  <si>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</si>
  <si>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</si>
  <si>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</si>
  <si>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</si>
  <si>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</si>
  <si>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</si>
  <si>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</si>
  <si>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</si>
  <si>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</si>
  <si>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</si>
  <si>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</si>
  <si>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</si>
  <si>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</si>
  <si>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</si>
  <si>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</si>
  <si>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</si>
  <si>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</si>
  <si>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</si>
  <si>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</si>
  <si>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</si>
  <si>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</si>
  <si>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</si>
  <si>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</si>
  <si>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</si>
  <si>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</si>
  <si>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</si>
  <si>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</si>
  <si>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</si>
  <si>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</si>
  <si>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</si>
  <si>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</si>
  <si>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</si>
  <si>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</si>
  <si>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</si>
  <si>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</si>
  <si>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</si>
  <si>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</si>
  <si>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</si>
  <si>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</si>
  <si>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</si>
  <si>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</si>
  <si>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</si>
  <si>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</si>
  <si>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</si>
  <si>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</si>
  <si>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</si>
  <si>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</si>
  <si>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</si>
  <si>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</si>
  <si>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</si>
  <si>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</si>
  <si>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</si>
  <si>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</si>
  <si>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</si>
  <si>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</si>
  <si>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</si>
  <si>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</si>
  <si>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</si>
  <si>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</si>
  <si>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</si>
  <si>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</si>
  <si>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</si>
  <si>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</si>
  <si>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</si>
  <si>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</si>
  <si>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</si>
  <si>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</si>
  <si>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</si>
  <si>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</si>
  <si>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</si>
  <si>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</si>
  <si>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</si>
  <si>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</si>
  <si>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</si>
  <si>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</si>
  <si>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</si>
  <si>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</si>
  <si>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</si>
  <si>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</si>
  <si>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</si>
  <si>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</si>
  <si>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</si>
  <si>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</si>
  <si>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</si>
  <si>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</si>
  <si>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</si>
  <si>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</si>
  <si>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</si>
  <si>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</si>
  <si>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</si>
  <si>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</si>
  <si>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</si>
  <si>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</si>
  <si>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</si>
  <si>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</si>
  <si>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</si>
  <si>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</si>
  <si>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</si>
  <si>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</si>
  <si>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</si>
  <si>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</si>
  <si>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</si>
  <si>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</si>
  <si>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</si>
  <si>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</si>
  <si>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</si>
  <si>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</si>
  <si>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</si>
  <si>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</si>
  <si>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</si>
  <si>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</si>
  <si>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</si>
  <si>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</si>
  <si>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</si>
  <si>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</si>
  <si>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</si>
  <si>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</si>
  <si>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</si>
  <si>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</si>
  <si>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</si>
  <si>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</si>
  <si>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</si>
  <si>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</si>
  <si>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</si>
  <si>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</si>
  <si>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</si>
  <si>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</si>
  <si>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</si>
  <si>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</si>
  <si>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</si>
  <si>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</si>
  <si>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</si>
  <si>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</si>
  <si>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</si>
  <si>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</si>
  <si>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</si>
  <si>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</si>
  <si>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</si>
  <si>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</si>
  <si>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</si>
  <si>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</si>
  <si>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</si>
  <si>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</si>
  <si>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</si>
  <si>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</si>
  <si>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</si>
  <si>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</si>
  <si>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</si>
  <si>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</si>
  <si>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</si>
  <si>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</si>
  <si>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</si>
  <si>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</si>
  <si>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</si>
  <si>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</si>
  <si>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</si>
  <si>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</si>
  <si>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</si>
  <si>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</si>
  <si>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</si>
  <si>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</si>
  <si>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</si>
  <si>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</si>
  <si>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</si>
  <si>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</si>
  <si>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</si>
  <si>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</si>
  <si>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</si>
  <si>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</si>
  <si>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</si>
  <si>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</si>
  <si>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</si>
  <si>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</si>
  <si>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</si>
  <si>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</si>
  <si>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</si>
  <si>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</si>
  <si>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</si>
  <si>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</si>
  <si>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</si>
  <si>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</si>
  <si>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</si>
  <si>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</si>
  <si>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</si>
  <si>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</si>
  <si>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</si>
  <si>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</si>
  <si>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</si>
  <si>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</si>
  <si>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</si>
  <si>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</si>
  <si>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</si>
  <si>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</si>
  <si>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</si>
  <si>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</si>
  <si>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</si>
  <si>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</si>
  <si>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</si>
  <si>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</si>
  <si>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</si>
  <si>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</si>
  <si>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</si>
  <si>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</si>
  <si>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</si>
  <si>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</si>
  <si>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</si>
  <si>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</si>
  <si>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</si>
  <si>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</si>
  <si>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</si>
  <si>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</si>
  <si>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</si>
  <si>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</si>
  <si>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</si>
  <si>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</si>
  <si>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</si>
  <si>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</si>
  <si>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</si>
  <si>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</si>
  <si>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</si>
  <si>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</si>
  <si>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</si>
  <si>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</si>
  <si>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</si>
  <si>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</si>
  <si>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</si>
  <si>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</si>
  <si>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</si>
  <si>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</si>
  <si>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</si>
  <si>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</si>
  <si>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</si>
  <si>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</si>
  <si>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</si>
  <si>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</si>
  <si>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</si>
  <si>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</si>
  <si>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</si>
  <si>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</si>
  <si>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</si>
  <si>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</si>
  <si>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</si>
  <si>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</si>
  <si>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</si>
  <si>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</si>
  <si>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</si>
  <si>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</si>
  <si>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</si>
  <si>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</si>
  <si>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</si>
  <si>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</si>
  <si>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</si>
  <si>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</si>
  <si>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</si>
  <si>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</si>
  <si>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</si>
  <si>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</si>
  <si>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</si>
  <si>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</si>
  <si>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</si>
  <si>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</si>
  <si>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</si>
  <si>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</si>
  <si>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</si>
  <si>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</si>
  <si>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</si>
  <si>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</si>
  <si>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</si>
  <si>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</si>
  <si>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</si>
  <si>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</si>
  <si>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</si>
  <si>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</si>
  <si>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</si>
  <si>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</si>
  <si>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</si>
  <si>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</si>
  <si>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</si>
  <si>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</si>
  <si>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</si>
  <si>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</si>
  <si>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</si>
  <si>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</si>
  <si>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</si>
  <si>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</si>
  <si>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</si>
  <si>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</si>
  <si>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</si>
  <si>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</si>
  <si>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</si>
  <si>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</si>
  <si>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</si>
  <si>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</si>
  <si>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</si>
  <si>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</si>
  <si>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</si>
  <si>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</si>
  <si>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</si>
  <si>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</si>
  <si>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</si>
  <si>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</si>
  <si>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</si>
  <si>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</si>
  <si>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</si>
  <si>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</si>
  <si>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</si>
  <si>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</si>
  <si>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</si>
  <si>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</si>
  <si>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</si>
  <si>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</si>
  <si>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</si>
  <si>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</si>
  <si>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</si>
  <si>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</si>
  <si>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</si>
  <si>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</si>
  <si>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</si>
  <si>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</si>
  <si>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</si>
  <si>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</si>
  <si>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</si>
  <si>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</si>
  <si>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</si>
  <si>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</si>
  <si>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</si>
  <si>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</si>
  <si>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</si>
  <si>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</si>
  <si>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</si>
  <si>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</si>
  <si>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</si>
  <si>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</si>
  <si>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</si>
  <si>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</si>
  <si>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</si>
  <si>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</si>
  <si>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</si>
  <si>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</si>
  <si>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</si>
  <si>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</si>
  <si>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</si>
  <si>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</si>
  <si>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</si>
  <si>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</si>
  <si>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</si>
  <si>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</si>
  <si>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</si>
  <si>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</si>
  <si>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</si>
  <si>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</si>
  <si>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</si>
  <si>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</si>
  <si>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</si>
  <si>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</si>
  <si>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</si>
  <si>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</si>
  <si>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</si>
  <si>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</si>
  <si>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</si>
  <si>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</si>
  <si>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</si>
  <si>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</si>
  <si>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</si>
  <si>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</si>
  <si>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</si>
  <si>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</si>
  <si>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</si>
  <si>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</si>
  <si>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</si>
  <si>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</si>
  <si>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</si>
  <si>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</si>
  <si>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</si>
  <si>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</si>
  <si>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</si>
  <si>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</si>
  <si>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</si>
  <si>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</si>
  <si>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</si>
  <si>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</si>
  <si>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</si>
  <si>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</si>
  <si>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</si>
  <si>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</si>
  <si>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</si>
  <si>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</si>
  <si>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</si>
  <si>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</si>
  <si>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</si>
  <si>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</si>
  <si>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</si>
  <si>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</si>
  <si>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</si>
  <si>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</si>
  <si>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</si>
  <si>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</si>
  <si>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</si>
  <si>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</si>
  <si>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</si>
  <si>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</si>
  <si>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</si>
  <si>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</si>
  <si>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</si>
  <si>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</si>
  <si>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</si>
  <si>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</si>
  <si>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</si>
  <si>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</si>
  <si>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</si>
  <si>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</si>
  <si>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</si>
  <si>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</si>
  <si>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</si>
  <si>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</si>
  <si>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</si>
  <si>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</si>
  <si>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</si>
  <si>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</si>
  <si>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</si>
  <si>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</si>
  <si>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</si>
  <si>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</si>
  <si>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</si>
  <si>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</si>
  <si>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</si>
  <si>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</si>
  <si>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</si>
  <si>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</si>
  <si>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</si>
  <si>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</si>
  <si>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</si>
  <si>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</si>
  <si>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</si>
  <si>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</si>
  <si>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</si>
  <si>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</si>
  <si>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</si>
  <si>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</si>
  <si>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</si>
  <si>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</si>
  <si>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</si>
  <si>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</si>
  <si>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</si>
  <si>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</si>
  <si>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</si>
  <si>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</si>
  <si>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</si>
  <si>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</si>
  <si>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</si>
  <si>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</si>
  <si>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</si>
  <si>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</si>
  <si>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</si>
  <si>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</si>
  <si>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</si>
  <si>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</si>
  <si>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</si>
  <si>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</si>
  <si>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</si>
  <si>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</si>
  <si>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</si>
  <si>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</si>
  <si>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</si>
  <si>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</si>
  <si>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</si>
  <si>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</si>
  <si>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</si>
  <si>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</si>
  <si>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</si>
  <si>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</si>
  <si>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</si>
  <si>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</si>
  <si>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</si>
  <si>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</si>
  <si>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</si>
  <si>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</si>
  <si>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</si>
  <si>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</si>
  <si>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</si>
  <si>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</si>
  <si>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</si>
  <si>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</si>
  <si>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</si>
  <si>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</si>
  <si>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</si>
  <si>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</si>
  <si>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</si>
  <si>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</si>
  <si>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</si>
  <si>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</si>
  <si>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</si>
  <si>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</si>
  <si>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</si>
  <si>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</si>
  <si>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</si>
  <si>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</si>
  <si>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</si>
  <si>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</si>
  <si>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</si>
  <si>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</si>
  <si>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</si>
  <si>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</si>
  <si>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</si>
  <si>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</si>
  <si>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</si>
  <si>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</si>
  <si>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</si>
  <si>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</si>
  <si>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</si>
  <si>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</si>
  <si>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</si>
  <si>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</si>
  <si>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</si>
  <si>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</si>
  <si>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</si>
  <si>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</si>
  <si>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</si>
  <si>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</si>
  <si>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</si>
  <si>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</si>
  <si>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</si>
  <si>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</si>
  <si>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</si>
  <si>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</si>
  <si>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</si>
  <si>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</si>
  <si>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</si>
  <si>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</si>
  <si>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</si>
  <si>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</si>
  <si>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</si>
  <si>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</si>
  <si>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</si>
  <si>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</si>
  <si>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</si>
  <si>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</si>
  <si>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</si>
  <si>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</si>
  <si>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</si>
  <si>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</si>
  <si>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</si>
  <si>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</si>
  <si>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</si>
  <si>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</si>
  <si>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</si>
  <si>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</si>
  <si>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</si>
  <si>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</si>
  <si>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</si>
  <si>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</si>
  <si>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</si>
  <si>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</si>
  <si>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</si>
  <si>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</si>
  <si>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</si>
  <si>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</si>
  <si>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</si>
  <si>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</si>
  <si>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</si>
  <si>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</si>
  <si>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</si>
  <si>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</si>
  <si>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</si>
  <si>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</si>
  <si>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</si>
  <si>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</si>
  <si>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</si>
  <si>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</si>
  <si>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</si>
  <si>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</si>
  <si>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</si>
  <si>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</si>
  <si>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</si>
  <si>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</si>
  <si>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</si>
  <si>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</si>
  <si>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</si>
  <si>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</si>
  <si>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</si>
  <si>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</si>
  <si>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</si>
  <si>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</si>
  <si>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</si>
  <si>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</si>
  <si>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</si>
  <si>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</si>
  <si>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</si>
  <si>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</si>
  <si>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</si>
  <si>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</si>
  <si>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</si>
  <si>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</si>
  <si>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</si>
  <si>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</si>
  <si>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</si>
  <si>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</si>
  <si>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</si>
  <si>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</si>
  <si>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</si>
  <si>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</si>
  <si>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</si>
  <si>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</si>
  <si>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</si>
  <si>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</si>
  <si>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</si>
  <si>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</si>
  <si>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</si>
  <si>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</si>
  <si>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</si>
  <si>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</si>
  <si>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</si>
  <si>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</si>
  <si>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</si>
  <si>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</si>
  <si>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</si>
  <si>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</si>
  <si>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</si>
  <si>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</si>
  <si>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</si>
  <si>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</si>
  <si>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</si>
  <si>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</si>
  <si>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</si>
  <si>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</si>
  <si>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</si>
  <si>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</si>
  <si>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</si>
  <si>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</si>
  <si>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</si>
  <si>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</si>
  <si>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</si>
  <si>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</si>
  <si>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</si>
  <si>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</si>
  <si>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</si>
  <si>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</si>
  <si>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</si>
  <si>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</si>
  <si>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</si>
  <si>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</si>
  <si>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</si>
  <si>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</si>
  <si>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</si>
  <si>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</si>
  <si>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</si>
  <si>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</si>
  <si>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</si>
  <si>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</si>
  <si>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</si>
  <si>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</si>
  <si>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</si>
  <si>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</si>
  <si>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</si>
  <si>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</si>
  <si>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</si>
  <si>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</si>
  <si>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</si>
  <si>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</si>
  <si>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</si>
  <si>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</si>
  <si>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</si>
  <si>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</si>
  <si>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</si>
  <si>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</si>
  <si>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</si>
  <si>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</si>
  <si>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</si>
  <si>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</si>
  <si>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</si>
  <si>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</si>
  <si>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</si>
  <si>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</si>
  <si>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</si>
  <si>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</si>
  <si>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</si>
  <si>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</si>
  <si>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</si>
  <si>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</si>
  <si>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</si>
  <si>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</si>
  <si>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</si>
  <si>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</si>
  <si>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</si>
  <si>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</si>
  <si>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</si>
  <si>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</si>
  <si>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</si>
  <si>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</si>
  <si>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</si>
  <si>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</si>
  <si>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</si>
  <si>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</si>
  <si>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</si>
  <si>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</si>
  <si>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</si>
  <si>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</si>
  <si>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</si>
  <si>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</si>
  <si>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</si>
  <si>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</si>
  <si>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</si>
  <si>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</si>
  <si>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</si>
  <si>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</si>
  <si>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</si>
  <si>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</si>
  <si>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</si>
  <si>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</si>
  <si>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</si>
  <si>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</si>
  <si>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</si>
  <si>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</si>
  <si>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</si>
  <si>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</si>
  <si>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</si>
  <si>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</si>
  <si>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</si>
  <si>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</si>
  <si>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</si>
  <si>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</si>
  <si>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</si>
  <si>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</si>
  <si>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</si>
  <si>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</si>
  <si>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</si>
  <si>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</si>
  <si>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</si>
  <si>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</si>
  <si>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</si>
  <si>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</si>
  <si>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</si>
  <si>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</si>
  <si>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</si>
  <si>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</si>
  <si>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</si>
  <si>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</si>
  <si>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</si>
  <si>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</si>
  <si>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</si>
  <si>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</si>
  <si>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</si>
  <si>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</si>
  <si>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</si>
  <si>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</si>
  <si>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</si>
  <si>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</si>
  <si>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</si>
  <si>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</si>
  <si>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</si>
  <si>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</si>
  <si>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</si>
  <si>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</si>
  <si>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</si>
  <si>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</si>
  <si>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</si>
  <si>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</si>
  <si>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</si>
  <si>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</si>
  <si>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</si>
  <si>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</si>
  <si>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</si>
  <si>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</si>
  <si>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</si>
  <si>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</si>
  <si>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</si>
  <si>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</si>
  <si>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</si>
  <si>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</si>
  <si>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</si>
  <si>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</si>
  <si>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</si>
  <si>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</si>
  <si>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</si>
  <si>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</si>
  <si>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</si>
  <si>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</si>
  <si>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</si>
  <si>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</si>
  <si>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</si>
  <si>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</si>
  <si>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</si>
  <si>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</si>
  <si>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</si>
  <si>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</si>
  <si>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</si>
  <si>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</si>
  <si>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</si>
  <si>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</si>
  <si>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</si>
  <si>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</si>
  <si>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</si>
  <si>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</si>
  <si>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</si>
  <si>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</si>
  <si>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</si>
  <si>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</si>
  <si>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</si>
  <si>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</si>
  <si>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</si>
  <si>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</si>
  <si>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</si>
  <si>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</si>
  <si>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</si>
  <si>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</si>
  <si>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</si>
  <si>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</si>
  <si>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</si>
  <si>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</si>
  <si>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</si>
  <si>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</si>
  <si>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</si>
  <si>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</si>
  <si>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</si>
  <si>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</si>
  <si>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</si>
  <si>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</si>
  <si>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</si>
  <si>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</si>
  <si>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</si>
  <si>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</si>
  <si>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</si>
  <si>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</si>
  <si>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</si>
  <si>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</si>
  <si>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</si>
  <si>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</si>
  <si>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</si>
  <si>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</si>
  <si>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</si>
  <si>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</si>
  <si>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</si>
  <si>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</si>
  <si>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</si>
  <si>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</si>
  <si>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</si>
  <si>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</si>
  <si>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</si>
  <si>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</si>
  <si>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</si>
  <si>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</si>
  <si>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</si>
  <si>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</si>
  <si>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</si>
  <si>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</si>
  <si>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</si>
  <si>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</si>
  <si>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</si>
  <si>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</si>
  <si>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</si>
  <si>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</si>
  <si>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</si>
  <si>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</si>
  <si>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</si>
  <si>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</si>
  <si>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</si>
  <si>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</si>
  <si>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</si>
  <si>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</si>
  <si>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</si>
  <si>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</si>
  <si>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</si>
  <si>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</si>
  <si>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</si>
  <si>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</si>
  <si>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</si>
  <si>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</si>
  <si>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</si>
  <si>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</si>
  <si>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</si>
  <si>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</si>
  <si>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</si>
  <si>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</si>
  <si>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</si>
  <si>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</si>
  <si>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</si>
  <si>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</si>
  <si>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</si>
  <si>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</si>
  <si>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</si>
  <si>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</si>
  <si>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</si>
  <si>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</si>
  <si>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</si>
  <si>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</si>
  <si>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</si>
  <si>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</si>
  <si>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</si>
  <si>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</si>
  <si>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</si>
  <si>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</si>
  <si>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</si>
  <si>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</si>
  <si>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</si>
  <si>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</si>
  <si>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</si>
  <si>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</si>
  <si>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</si>
  <si>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</si>
  <si>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</si>
  <si>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</si>
  <si>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</si>
  <si>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</si>
  <si>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</si>
  <si>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</si>
  <si>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</si>
  <si>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</si>
  <si>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</si>
  <si>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</si>
  <si>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</si>
  <si>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</si>
  <si>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</si>
  <si>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</si>
  <si>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</si>
  <si>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</si>
  <si>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</si>
  <si>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</si>
  <si>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</si>
  <si>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</si>
  <si>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</si>
  <si>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</si>
  <si>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</si>
  <si>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</si>
  <si>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</si>
  <si>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</si>
  <si>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</si>
  <si>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</si>
  <si>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</si>
  <si>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</si>
  <si>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</si>
  <si>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</si>
  <si>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</si>
  <si>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</si>
  <si>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</si>
  <si>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</si>
  <si>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</si>
  <si>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</si>
  <si>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</si>
  <si>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</si>
  <si>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</si>
  <si>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</si>
  <si>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</si>
  <si>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</si>
  <si>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</si>
  <si>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</si>
  <si>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</si>
  <si>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</si>
  <si>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</si>
  <si>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</si>
  <si>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</si>
  <si>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</si>
  <si>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</si>
  <si>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</si>
  <si>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</si>
  <si>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</si>
  <si>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</si>
  <si>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</si>
  <si>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</si>
  <si>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</si>
  <si>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</si>
  <si>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</si>
  <si>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</si>
  <si>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</si>
  <si>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</si>
  <si>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</si>
  <si>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</si>
  <si>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</si>
  <si>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</si>
  <si>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</si>
  <si>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</si>
  <si>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</si>
  <si>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</si>
  <si>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</si>
  <si>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</si>
  <si>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</si>
  <si>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</si>
  <si>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</si>
  <si>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</si>
  <si>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</si>
  <si>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</si>
  <si>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</si>
  <si>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</si>
  <si>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</si>
  <si>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</si>
  <si>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</si>
  <si>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</si>
  <si>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</si>
  <si>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</si>
  <si>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</si>
  <si>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</si>
  <si>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</si>
  <si>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</si>
  <si>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</si>
  <si>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</si>
  <si>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</si>
  <si>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</si>
  <si>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</si>
  <si>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</si>
  <si>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</si>
  <si>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</si>
  <si>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</si>
  <si>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</si>
  <si>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</si>
  <si>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</si>
  <si>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</si>
  <si>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</si>
  <si>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</si>
  <si>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</si>
  <si>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</si>
  <si>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</si>
  <si>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</si>
  <si>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</si>
  <si>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</si>
  <si>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</si>
  <si>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</si>
  <si>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</si>
  <si>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</si>
  <si>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</si>
  <si>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</si>
  <si>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</si>
  <si>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</si>
  <si>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</si>
  <si>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</si>
  <si>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</si>
  <si>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</si>
  <si>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</si>
  <si>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</si>
  <si>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</si>
  <si>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</si>
  <si>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</si>
  <si>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</si>
  <si>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</si>
  <si>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</si>
  <si>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</si>
  <si>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</si>
  <si>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</si>
  <si>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</si>
  <si>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</si>
  <si>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</si>
  <si>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</si>
  <si>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</si>
  <si>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</si>
  <si>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</si>
  <si>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</si>
  <si>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</si>
  <si>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</si>
  <si>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</si>
  <si>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</si>
  <si>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</si>
  <si>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</si>
  <si>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</si>
  <si>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</si>
  <si>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</si>
  <si>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</si>
  <si>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</si>
  <si>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</si>
  <si>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</si>
  <si>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</si>
  <si>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</si>
  <si>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</si>
  <si>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</si>
  <si>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</si>
  <si>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</si>
  <si>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</si>
  <si>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</si>
  <si>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</si>
  <si>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</si>
  <si>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</si>
  <si>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</si>
  <si>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</si>
  <si>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</si>
  <si>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</si>
  <si>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</si>
  <si>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</si>
  <si>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</si>
  <si>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</si>
  <si>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</si>
  <si>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</si>
  <si>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</si>
  <si>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</si>
  <si>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</si>
  <si>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</si>
  <si>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</si>
  <si>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</si>
  <si>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</si>
  <si>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</si>
  <si>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</si>
  <si>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</si>
  <si>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</si>
  <si>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</si>
  <si>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</si>
  <si>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</si>
  <si>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</si>
  <si>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</si>
  <si>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</si>
  <si>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</si>
  <si>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</si>
  <si>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</si>
  <si>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</si>
  <si>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</si>
  <si>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</si>
  <si>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</si>
  <si>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</si>
  <si>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</si>
  <si>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</si>
  <si>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</si>
  <si>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</si>
  <si>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</si>
  <si>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</si>
  <si>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</si>
  <si>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</si>
  <si>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</si>
  <si>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</si>
  <si>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</si>
  <si>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</si>
  <si>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</si>
  <si>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</si>
  <si>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</si>
  <si>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</si>
  <si>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</si>
  <si>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</si>
  <si>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</si>
  <si>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</si>
  <si>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</si>
  <si>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</si>
  <si>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</si>
  <si>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</si>
  <si>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</si>
  <si>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</si>
  <si>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</si>
  <si>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</si>
  <si>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</si>
  <si>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</si>
  <si>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</si>
  <si>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</si>
  <si>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</si>
  <si>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</si>
  <si>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</si>
  <si>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</si>
  <si>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</si>
  <si>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</si>
  <si>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</si>
  <si>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</si>
  <si>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</si>
  <si>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</si>
  <si>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</si>
  <si>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</si>
  <si>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</si>
  <si>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</si>
  <si>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</si>
  <si>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</si>
  <si>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</si>
  <si>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</si>
  <si>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</si>
  <si>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</si>
  <si>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</si>
  <si>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</si>
  <si>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</si>
  <si>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</si>
  <si>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</si>
  <si>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</si>
  <si>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</si>
  <si>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</si>
  <si>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</si>
  <si>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</si>
  <si>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</si>
  <si>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</si>
  <si>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</si>
  <si>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</si>
  <si>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</si>
  <si>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</si>
  <si>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</si>
  <si>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</si>
  <si>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</si>
  <si>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</si>
  <si>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</si>
  <si>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</si>
  <si>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</si>
  <si>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</si>
  <si>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</si>
  <si>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</si>
  <si>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</si>
  <si>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</si>
  <si>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</si>
  <si>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</si>
  <si>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</si>
  <si>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</si>
  <si>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</si>
  <si>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</si>
  <si>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</si>
  <si>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</si>
  <si>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</si>
  <si>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</si>
  <si>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</si>
  <si>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</si>
  <si>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</si>
  <si>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</si>
  <si>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</si>
  <si>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</si>
  <si>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</si>
  <si>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</si>
  <si>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</si>
  <si>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</si>
  <si>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</si>
  <si>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</si>
  <si>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</si>
  <si>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</si>
  <si>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</si>
  <si>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</si>
  <si>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</si>
  <si>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</si>
  <si>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</si>
  <si>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</si>
  <si>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</si>
  <si>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</si>
  <si>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</si>
  <si>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</si>
  <si>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</si>
  <si>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</si>
  <si>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</si>
  <si>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</si>
  <si>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</si>
  <si>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</si>
  <si>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</si>
  <si>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</si>
  <si>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</si>
  <si>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</si>
  <si>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</si>
  <si>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</si>
  <si>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</si>
  <si>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</si>
  <si>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</si>
  <si>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</si>
  <si>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</si>
  <si>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</si>
  <si>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</si>
  <si>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</si>
  <si>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</si>
  <si>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</si>
  <si>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</si>
  <si>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</si>
  <si>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</si>
  <si>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</si>
  <si>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</si>
  <si>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</si>
  <si>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</si>
  <si>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</si>
  <si>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</si>
  <si>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</si>
  <si>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</si>
  <si>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</si>
  <si>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</si>
  <si>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</si>
  <si>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</si>
  <si>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</si>
  <si>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</si>
  <si>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</si>
  <si>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</si>
  <si>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</si>
  <si>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</si>
  <si>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</si>
  <si>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</si>
  <si>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</si>
  <si>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</si>
  <si>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</si>
  <si>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</si>
  <si>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</si>
  <si>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</si>
  <si>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</si>
  <si>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</si>
  <si>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</si>
  <si>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</si>
  <si>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</si>
  <si>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</si>
  <si>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</si>
  <si>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</si>
  <si>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</si>
  <si>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</si>
  <si>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</si>
  <si>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</si>
  <si>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</si>
  <si>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</si>
  <si>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</si>
  <si>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</si>
  <si>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</si>
  <si>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</si>
  <si>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</si>
  <si>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</si>
  <si>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</si>
  <si>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</si>
  <si>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</si>
  <si>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</si>
  <si>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</si>
  <si>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</si>
  <si>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</si>
  <si>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</si>
  <si>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</si>
  <si>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</si>
  <si>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</si>
  <si>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</si>
  <si>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</si>
  <si>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</si>
  <si>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</si>
  <si>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</si>
  <si>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</si>
  <si>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</si>
  <si>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</si>
  <si>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</si>
  <si>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</si>
  <si>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</si>
  <si>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</si>
  <si>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</si>
  <si>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</si>
  <si>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</si>
  <si>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</si>
  <si>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</si>
  <si>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</si>
  <si>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</si>
  <si>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</si>
  <si>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</si>
  <si>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</si>
  <si>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</si>
  <si>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</si>
  <si>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</si>
  <si>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</si>
  <si>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</si>
  <si>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</si>
  <si>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</si>
  <si>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</si>
  <si>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</si>
  <si>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</si>
  <si>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</si>
  <si>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</si>
  <si>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</si>
  <si>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</si>
  <si>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</si>
  <si>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</si>
  <si>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</si>
  <si>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</si>
  <si>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</si>
  <si>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</si>
  <si>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</si>
  <si>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</si>
  <si>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</si>
  <si>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</si>
  <si>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</si>
  <si>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</si>
  <si>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</si>
  <si>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</si>
  <si>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</si>
  <si>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</si>
  <si>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</si>
  <si>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</si>
  <si>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</si>
  <si>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</si>
  <si>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</si>
  <si>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</si>
  <si>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</si>
  <si>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</si>
  <si>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</si>
  <si>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</si>
  <si>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</si>
  <si>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</si>
  <si>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</si>
  <si>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</si>
  <si>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</si>
  <si>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</si>
  <si>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</si>
  <si>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</si>
  <si>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</si>
  <si>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</si>
  <si>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</si>
  <si>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</si>
  <si>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</si>
  <si>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</si>
  <si>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</si>
  <si>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</si>
  <si>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</si>
  <si>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</si>
  <si>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</si>
  <si>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</si>
  <si>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</si>
  <si>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</si>
  <si>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</si>
  <si>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</si>
  <si>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</si>
  <si>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</si>
  <si>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</si>
  <si>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</si>
  <si>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</si>
  <si>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</si>
  <si>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</si>
  <si>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</si>
  <si>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</si>
  <si>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</si>
  <si>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</si>
  <si>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</si>
  <si>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</si>
  <si>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</si>
  <si>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</si>
  <si>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</si>
  <si>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</si>
  <si>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</si>
  <si>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</si>
  <si>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</si>
  <si>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</si>
  <si>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</si>
  <si>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</si>
  <si>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</si>
  <si>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</si>
  <si>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</si>
  <si>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</si>
  <si>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</si>
  <si>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</si>
  <si>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</si>
  <si>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</si>
  <si>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</si>
  <si>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</si>
  <si>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</si>
  <si>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</si>
  <si>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</si>
  <si>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</si>
  <si>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</si>
  <si>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</si>
  <si>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</si>
  <si>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</si>
  <si>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</si>
  <si>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</si>
  <si>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</si>
  <si>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</si>
  <si>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</si>
  <si>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</si>
  <si>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</si>
  <si>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</si>
  <si>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</si>
  <si>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</si>
  <si>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</si>
  <si>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</si>
  <si>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</si>
  <si>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</si>
  <si>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</si>
  <si>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</si>
  <si>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</si>
  <si>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</si>
  <si>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</si>
  <si>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</si>
  <si>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</si>
  <si>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</si>
  <si>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</si>
  <si>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</si>
  <si>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</si>
  <si>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</si>
  <si>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</si>
  <si>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</si>
  <si>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</si>
  <si>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</si>
  <si>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</si>
  <si>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</si>
  <si>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</si>
  <si>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</si>
  <si>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</si>
  <si>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</si>
  <si>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</si>
  <si>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</si>
  <si>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</si>
  <si>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</si>
  <si>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</si>
  <si>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</si>
  <si>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</si>
  <si>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</si>
  <si>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</si>
  <si>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</si>
  <si>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</si>
  <si>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</si>
  <si>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</si>
  <si>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</si>
  <si>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</si>
  <si>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</si>
  <si>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</si>
  <si>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</si>
  <si>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</si>
  <si>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</si>
  <si>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</si>
  <si>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</si>
  <si>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</si>
  <si>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</si>
  <si>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</si>
  <si>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</si>
  <si>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</si>
  <si>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</si>
  <si>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</si>
  <si>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</si>
  <si>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</si>
  <si>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</si>
  <si>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</si>
  <si>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</si>
  <si>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</si>
  <si>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</si>
  <si>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</si>
  <si>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</si>
  <si>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</si>
  <si>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</si>
  <si>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</si>
  <si>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</si>
  <si>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</si>
  <si>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</si>
  <si>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</si>
  <si>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</si>
  <si>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</si>
  <si>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</si>
  <si>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</si>
  <si>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</si>
  <si>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</si>
  <si>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</si>
  <si>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</si>
  <si>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</si>
  <si>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</si>
  <si>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</si>
  <si>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</si>
  <si>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</si>
  <si>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</si>
  <si>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</si>
  <si>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</si>
  <si>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</si>
  <si>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</si>
  <si>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</si>
  <si>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</si>
  <si>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</si>
  <si>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</si>
  <si>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</si>
  <si>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</si>
  <si>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</si>
  <si>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</si>
  <si>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</si>
  <si>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</si>
  <si>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</si>
  <si>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</si>
  <si>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</si>
  <si>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</si>
  <si>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</si>
  <si>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</si>
  <si>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</si>
  <si>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</si>
  <si>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</si>
  <si>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</si>
  <si>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</si>
  <si>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</si>
  <si>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</si>
  <si>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</si>
  <si>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</si>
  <si>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</si>
  <si>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</si>
  <si>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</si>
  <si>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</si>
  <si>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</si>
  <si>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</si>
  <si>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</si>
  <si>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</si>
  <si>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</si>
  <si>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</si>
  <si>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</si>
  <si>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</si>
  <si>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</si>
  <si>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</si>
  <si>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</si>
  <si>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</si>
  <si>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</si>
  <si>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</si>
  <si>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</si>
  <si>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</si>
  <si>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</si>
  <si>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</si>
  <si>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</si>
  <si>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</si>
  <si>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</si>
  <si>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</si>
  <si>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</si>
  <si>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</si>
  <si>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</si>
  <si>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</si>
  <si>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</si>
  <si>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</si>
  <si>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</si>
  <si>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</si>
  <si>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</si>
  <si>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</si>
  <si>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</si>
  <si>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</si>
  <si>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</si>
  <si>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</si>
  <si>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</si>
  <si>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</si>
  <si>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</si>
  <si>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</si>
  <si>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</si>
  <si>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</si>
  <si>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</si>
  <si>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</si>
  <si>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</si>
  <si>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</si>
  <si>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</si>
  <si>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</si>
  <si>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</si>
  <si>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</si>
  <si>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</si>
  <si>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</si>
  <si>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</si>
  <si>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</si>
  <si>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</si>
  <si>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</si>
  <si>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</si>
  <si>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</si>
  <si>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</si>
  <si>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</si>
  <si>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</si>
  <si>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</si>
  <si>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</si>
  <si>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</si>
  <si>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</si>
  <si>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</si>
  <si>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</si>
  <si>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</si>
  <si>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</si>
  <si>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</si>
  <si>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</si>
  <si>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</si>
  <si>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</si>
  <si>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</si>
  <si>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</si>
  <si>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</si>
  <si>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</si>
  <si>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</si>
  <si>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</si>
  <si>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</si>
  <si>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</si>
  <si>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</si>
  <si>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</si>
  <si>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</si>
  <si>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</si>
  <si>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</si>
  <si>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</si>
  <si>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</si>
  <si>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</si>
  <si>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</si>
  <si>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</si>
  <si>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</si>
  <si>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</si>
  <si>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</si>
  <si>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</si>
  <si>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</si>
  <si>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</si>
  <si>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</si>
  <si>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</si>
  <si>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</si>
  <si>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</si>
  <si>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</si>
  <si>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</si>
  <si>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</si>
  <si>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</si>
  <si>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</si>
  <si>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</si>
  <si>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</si>
  <si>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</si>
  <si>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</si>
  <si>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</si>
  <si>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</si>
  <si>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</si>
  <si>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</si>
  <si>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</si>
  <si>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</si>
  <si>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</si>
  <si>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</si>
  <si>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</si>
  <si>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</si>
  <si>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</si>
  <si>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</si>
  <si>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</si>
  <si>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</si>
  <si>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</si>
  <si>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</si>
  <si>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</si>
  <si>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</si>
  <si>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</si>
  <si>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</si>
  <si>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</si>
  <si>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</si>
  <si>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</si>
  <si>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</si>
  <si>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</si>
  <si>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</si>
  <si>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</si>
  <si>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</si>
  <si>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</si>
  <si>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</si>
  <si>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</si>
  <si>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</si>
  <si>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</si>
  <si>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</si>
  <si>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</si>
  <si>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</si>
  <si>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</si>
  <si>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</si>
  <si>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</si>
  <si>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</si>
  <si>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</si>
  <si>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</si>
  <si>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</si>
  <si>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</si>
  <si>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</si>
  <si>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</si>
  <si>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</si>
  <si>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</si>
  <si>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</si>
  <si>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</si>
  <si>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</si>
  <si>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</si>
  <si>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</si>
  <si>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</si>
  <si>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</si>
  <si>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</si>
  <si>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</si>
  <si>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</si>
  <si>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</si>
  <si>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</si>
  <si>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</si>
  <si>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</si>
  <si>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</si>
  <si>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</si>
  <si>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</si>
  <si>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</si>
  <si>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</si>
  <si>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</si>
  <si>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</si>
  <si>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</si>
  <si>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</si>
  <si>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</si>
  <si>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</si>
  <si>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</si>
  <si>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</si>
  <si>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</si>
  <si>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</si>
  <si>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</si>
  <si>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</si>
  <si>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</si>
  <si>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</si>
  <si>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</si>
  <si>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</si>
  <si>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</si>
  <si>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</si>
  <si>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</si>
  <si>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</si>
  <si>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</si>
  <si>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</si>
  <si>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</si>
  <si>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</si>
  <si>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</si>
  <si>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</si>
  <si>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</si>
  <si>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</si>
  <si>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</si>
  <si>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</si>
  <si>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</si>
  <si>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</si>
  <si>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</si>
  <si>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</si>
  <si>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</si>
  <si>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</si>
  <si>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</si>
  <si>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</si>
  <si>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</si>
  <si>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</si>
  <si>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</si>
  <si>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</si>
  <si>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</si>
  <si>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</si>
  <si>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</si>
  <si>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</si>
  <si>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</si>
  <si>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</si>
  <si>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</si>
  <si>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</si>
  <si>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</si>
  <si>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</si>
  <si>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</si>
  <si>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</si>
  <si>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</si>
  <si>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</si>
  <si>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</si>
  <si>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</si>
  <si>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</si>
  <si>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</si>
  <si>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</si>
  <si>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</si>
  <si>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</si>
  <si>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</si>
  <si>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</si>
  <si>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</si>
  <si>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</si>
  <si>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</si>
  <si>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</si>
  <si>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</si>
  <si>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</si>
  <si>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</si>
  <si>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</si>
  <si>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</si>
  <si>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</si>
  <si>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</si>
  <si>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</si>
  <si>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</si>
  <si>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</si>
  <si>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</si>
  <si>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</si>
  <si>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</si>
  <si>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</si>
  <si>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</si>
  <si>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</si>
  <si>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</si>
  <si>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</si>
  <si>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</si>
  <si>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</si>
  <si>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</si>
  <si>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</si>
  <si>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</si>
  <si>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</si>
  <si>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</si>
  <si>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</si>
  <si>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</si>
  <si>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</si>
  <si>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</si>
  <si>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</si>
  <si>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</si>
  <si>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</si>
  <si>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</si>
  <si>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</si>
  <si>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</si>
  <si>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</si>
  <si>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</si>
  <si>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</si>
  <si>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</si>
  <si>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</si>
  <si>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</si>
  <si>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</si>
  <si>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</si>
  <si>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</si>
  <si>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</si>
  <si>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</si>
  <si>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</si>
  <si>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</si>
  <si>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</si>
  <si>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</si>
  <si>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</si>
  <si>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</si>
  <si>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</si>
  <si>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</si>
  <si>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</si>
  <si>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</si>
  <si>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</si>
  <si>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</si>
  <si>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</si>
  <si>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</si>
  <si>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</si>
  <si>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</si>
  <si>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</si>
  <si>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</si>
  <si>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</si>
  <si>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</si>
  <si>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</si>
  <si>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</si>
  <si>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</si>
  <si>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</si>
  <si>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</si>
  <si>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</si>
  <si>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</si>
  <si>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</si>
  <si>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</si>
  <si>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</si>
  <si>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</si>
  <si>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</si>
  <si>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</si>
  <si>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</si>
  <si>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</si>
  <si>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</si>
  <si>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</si>
  <si>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</si>
  <si>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</si>
  <si>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</si>
  <si>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</si>
  <si>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</si>
  <si>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</si>
  <si>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</si>
  <si>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</si>
  <si>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</si>
  <si>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</si>
  <si>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</si>
  <si>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</si>
  <si>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</si>
  <si>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</si>
  <si>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</si>
  <si>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</si>
  <si>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</si>
  <si>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</si>
  <si>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</si>
  <si>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</si>
  <si>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</si>
  <si>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</si>
  <si>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</si>
  <si>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</si>
  <si>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</si>
  <si>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</si>
  <si>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</si>
  <si>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</si>
  <si>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</si>
  <si>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</si>
  <si>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</si>
  <si>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</si>
  <si>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</si>
  <si>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</si>
  <si>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</si>
  <si>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</si>
  <si>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</si>
  <si>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</si>
  <si>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</si>
  <si>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</si>
  <si>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</si>
  <si>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</si>
  <si>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</si>
  <si>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</si>
  <si>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</si>
  <si>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</si>
  <si>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</si>
  <si>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</si>
  <si>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</si>
  <si>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</si>
  <si>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</si>
  <si>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</si>
  <si>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</si>
  <si>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</si>
  <si>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</si>
  <si>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</si>
  <si>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</si>
  <si>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</si>
  <si>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</si>
  <si>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</si>
  <si>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</si>
  <si>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</si>
  <si>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</si>
  <si>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</si>
  <si>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</si>
  <si>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</si>
  <si>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</si>
  <si>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</si>
  <si>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</si>
  <si>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</si>
  <si>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</si>
  <si>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</si>
  <si>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</si>
  <si>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</si>
  <si>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</si>
  <si>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</si>
  <si>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</si>
  <si>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</si>
  <si>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</si>
  <si>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</si>
  <si>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</si>
  <si>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</si>
  <si>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</si>
  <si>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</si>
  <si>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</si>
  <si>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</si>
  <si>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</si>
  <si>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</si>
  <si>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</si>
  <si>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</si>
  <si>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</si>
  <si>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</si>
  <si>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</si>
  <si>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</si>
  <si>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</si>
  <si>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</si>
  <si>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</si>
  <si>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</si>
  <si>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</si>
  <si>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</si>
  <si>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</si>
  <si>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</si>
  <si>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</si>
  <si>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</si>
  <si>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</si>
  <si>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</si>
  <si>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</si>
  <si>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</si>
  <si>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</si>
  <si>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</si>
  <si>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</si>
  <si>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</si>
  <si>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</si>
  <si>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</si>
  <si>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</si>
  <si>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</si>
  <si>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</si>
  <si>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</si>
  <si>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</si>
  <si>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</si>
  <si>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</si>
  <si>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</si>
  <si>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</si>
  <si>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</si>
  <si>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</si>
  <si>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</si>
  <si>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</si>
  <si>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</si>
  <si>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</si>
  <si>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</si>
  <si>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</si>
  <si>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</si>
  <si>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</si>
  <si>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</si>
  <si>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</si>
  <si>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</si>
  <si>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</si>
  <si>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</si>
  <si>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</si>
  <si>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</si>
  <si>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</si>
  <si>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</si>
  <si>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</si>
  <si>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</si>
  <si>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</si>
  <si>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</si>
  <si>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</si>
  <si>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</si>
  <si>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</si>
  <si>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</si>
  <si>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</si>
  <si>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</si>
  <si>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</si>
  <si>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</si>
  <si>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</si>
  <si>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</si>
  <si>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</si>
  <si>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</si>
  <si>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</si>
  <si>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</si>
  <si>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</si>
  <si>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</si>
  <si>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</si>
  <si>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</si>
  <si>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</si>
  <si>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</si>
  <si>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</si>
  <si>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</si>
  <si>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</si>
  <si>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</si>
  <si>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</si>
  <si>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</si>
  <si>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</si>
  <si>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</si>
  <si>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</si>
  <si>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</si>
  <si>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</si>
  <si>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</si>
  <si>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</si>
  <si>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</si>
  <si>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</si>
  <si>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</si>
  <si>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</si>
  <si>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</si>
  <si>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</si>
  <si>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</si>
  <si>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</si>
  <si>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</si>
  <si>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</si>
  <si>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</si>
  <si>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</si>
  <si>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</si>
  <si>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</si>
  <si>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</si>
  <si>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</si>
  <si>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</si>
  <si>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</si>
  <si>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</si>
  <si>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</si>
  <si>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</si>
  <si>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</si>
  <si>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</si>
  <si>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</si>
  <si>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</si>
  <si>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</si>
  <si>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</si>
  <si>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</si>
  <si>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</si>
  <si>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</si>
  <si>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</si>
  <si>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</si>
  <si>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</si>
  <si>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</si>
  <si>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</si>
  <si>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</si>
  <si>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</si>
  <si>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</si>
  <si>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</si>
  <si>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</si>
  <si>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</si>
  <si>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</si>
  <si>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</si>
  <si>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</si>
  <si>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</si>
  <si>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</si>
  <si>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</si>
  <si>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</si>
  <si>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</si>
  <si>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</si>
  <si>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</si>
  <si>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</si>
  <si>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</si>
  <si>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</si>
  <si>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</si>
  <si>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</si>
  <si>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</si>
  <si>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</si>
  <si>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</si>
  <si>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</si>
  <si>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</si>
  <si>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</si>
  <si>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</si>
  <si>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</si>
  <si>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</si>
  <si>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</si>
  <si>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</si>
  <si>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</si>
  <si>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</si>
  <si>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</si>
  <si>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</si>
  <si>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</si>
  <si>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</si>
  <si>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</si>
  <si>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</si>
  <si>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</si>
  <si>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</si>
  <si>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</si>
  <si>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</si>
  <si>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</si>
  <si>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</si>
  <si>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</si>
  <si>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</si>
  <si>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</si>
  <si>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</si>
  <si>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</si>
  <si>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</si>
  <si>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</si>
  <si>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</si>
  <si>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</si>
  <si>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</si>
  <si>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</si>
  <si>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</si>
  <si>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</si>
  <si>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</si>
  <si>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</si>
  <si>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</si>
  <si>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</si>
  <si>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</si>
  <si>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</si>
  <si>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</si>
  <si>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</si>
  <si>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</si>
  <si>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</si>
  <si>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</si>
  <si>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</si>
  <si>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</si>
  <si>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</si>
  <si>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</si>
  <si>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</si>
  <si>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</si>
  <si>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</si>
  <si>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</si>
  <si>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</si>
  <si>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</si>
  <si>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</si>
  <si>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</si>
  <si>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</si>
  <si>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</si>
  <si>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</si>
  <si>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</si>
  <si>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</si>
  <si>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</si>
  <si>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</si>
  <si>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</si>
  <si>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</si>
  <si>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</si>
  <si>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</si>
  <si>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</si>
  <si>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</si>
  <si>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</si>
  <si>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</si>
  <si>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</si>
  <si>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</si>
  <si>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</si>
  <si>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</si>
  <si>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</si>
  <si>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</si>
  <si>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</si>
  <si>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</si>
  <si>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</si>
  <si>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</si>
  <si>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</si>
  <si>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</si>
  <si>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</si>
  <si>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</si>
  <si>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</si>
  <si>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</si>
  <si>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</si>
  <si>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</si>
  <si>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</si>
  <si>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</si>
  <si>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</si>
  <si>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</si>
  <si>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</si>
  <si>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</si>
  <si>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</si>
  <si>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</si>
  <si>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</si>
  <si>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</si>
  <si>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</si>
  <si>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</si>
  <si>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</si>
  <si>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</si>
  <si>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</si>
  <si>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</si>
  <si>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</si>
  <si>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</si>
  <si>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</si>
  <si>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</si>
  <si>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</si>
  <si>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</si>
  <si>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</si>
  <si>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</si>
  <si>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</si>
  <si>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</si>
  <si>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</si>
  <si>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</si>
  <si>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</si>
  <si>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</si>
  <si>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</si>
  <si>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</si>
  <si>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</si>
  <si>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</si>
  <si>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</si>
  <si>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</si>
  <si>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</si>
  <si>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</si>
  <si>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</si>
  <si>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</si>
  <si>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</si>
  <si>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</si>
  <si>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</si>
  <si>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</si>
  <si>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</si>
  <si>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</si>
  <si>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</si>
  <si>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</si>
  <si>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</si>
  <si>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</si>
  <si>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</si>
  <si>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</si>
  <si>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</si>
  <si>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</si>
  <si>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</si>
  <si>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</si>
  <si>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</si>
  <si>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</si>
  <si>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</si>
  <si>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</si>
  <si>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</si>
  <si>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</si>
  <si>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</si>
  <si>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</si>
  <si>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</si>
  <si>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</si>
  <si>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</si>
  <si>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</si>
  <si>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</si>
  <si>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</si>
  <si>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</si>
  <si>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</si>
  <si>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</si>
  <si>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</si>
  <si>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</si>
  <si>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</si>
  <si>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</si>
  <si>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</si>
  <si>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</si>
  <si>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</si>
  <si>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</si>
  <si>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</si>
  <si>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</si>
  <si>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</si>
  <si>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</si>
  <si>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</si>
  <si>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</si>
  <si>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</si>
  <si>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</si>
  <si>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</si>
  <si>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</si>
  <si>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</si>
  <si>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</si>
  <si>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</si>
  <si>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</si>
  <si>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</si>
  <si>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</si>
  <si>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</si>
  <si>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</si>
  <si>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</si>
  <si>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</si>
  <si>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</si>
  <si>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</si>
  <si>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</si>
  <si>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</si>
  <si>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</si>
  <si>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</si>
  <si>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</si>
  <si>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</si>
  <si>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</si>
  <si>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</si>
  <si>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</si>
  <si>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</si>
  <si>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</si>
  <si>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</si>
  <si>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</si>
  <si>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</si>
  <si>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</si>
  <si>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</si>
  <si>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</si>
  <si>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</si>
  <si>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</si>
  <si>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</si>
  <si>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</si>
  <si>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</si>
  <si>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</si>
  <si>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</si>
  <si>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</si>
  <si>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</si>
  <si>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</si>
  <si>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</si>
  <si>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</si>
  <si>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</si>
  <si>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</si>
  <si>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</si>
  <si>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</si>
  <si>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</si>
  <si>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</si>
  <si>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</si>
  <si>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</si>
  <si>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</si>
  <si>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</si>
  <si>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</si>
  <si>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</si>
  <si>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</si>
  <si>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</si>
  <si>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</si>
  <si>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</si>
  <si>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</si>
  <si>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</si>
  <si>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</si>
  <si>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</si>
  <si>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</si>
  <si>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</si>
  <si>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</si>
  <si>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</si>
  <si>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</si>
  <si>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</si>
  <si>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</si>
  <si>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</si>
  <si>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</si>
  <si>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</si>
  <si>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</si>
  <si>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</si>
  <si>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</si>
  <si>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</si>
  <si>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</si>
  <si>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</si>
  <si>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</si>
  <si>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</si>
  <si>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</si>
  <si>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</si>
  <si>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</si>
  <si>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</si>
  <si>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</si>
  <si>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</si>
  <si>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</si>
  <si>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</si>
  <si>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</si>
  <si>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</si>
  <si>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</si>
  <si>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</si>
  <si>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</si>
  <si>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</si>
  <si>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</si>
  <si>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</si>
  <si>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</si>
  <si>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</si>
  <si>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</si>
  <si>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</si>
  <si>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</si>
  <si>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</si>
  <si>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</si>
  <si>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</si>
  <si>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</si>
  <si>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</si>
  <si>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</si>
  <si>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</si>
  <si>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</si>
  <si>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</si>
  <si>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</si>
  <si>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</si>
  <si>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</si>
  <si>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</si>
  <si>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</si>
  <si>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</si>
  <si>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</si>
  <si>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</si>
  <si>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</si>
  <si>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</si>
  <si>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</si>
  <si>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</si>
  <si>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</si>
  <si>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</si>
  <si>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</si>
  <si>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</si>
  <si>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</si>
  <si>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</si>
  <si>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</si>
  <si>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</si>
  <si>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</si>
  <si>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</si>
  <si>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</si>
  <si>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</si>
  <si>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</si>
  <si>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</si>
  <si>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</si>
  <si>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</si>
  <si>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</si>
  <si>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</si>
  <si>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</si>
  <si>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</si>
  <si>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</si>
  <si>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</si>
  <si>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</si>
  <si>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</si>
  <si>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</si>
  <si>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</si>
  <si>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</si>
  <si>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</si>
  <si>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</si>
  <si>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</si>
  <si>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</si>
  <si>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</si>
  <si>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</si>
  <si>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</si>
  <si>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</si>
  <si>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</si>
  <si>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</si>
  <si>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</si>
  <si>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</si>
  <si>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</si>
  <si>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</si>
  <si>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</si>
  <si>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</si>
  <si>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</si>
  <si>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</si>
  <si>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</si>
  <si>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</si>
  <si>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</si>
  <si>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</si>
  <si>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</si>
  <si>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</si>
  <si>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</si>
  <si>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</si>
  <si>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</si>
  <si>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</si>
  <si>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</si>
  <si>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</si>
  <si>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</si>
  <si>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</si>
  <si>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</si>
  <si>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</si>
  <si>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</si>
  <si>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</si>
  <si>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</si>
  <si>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</si>
  <si>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</si>
  <si>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</si>
  <si>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</si>
  <si>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</si>
  <si>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</si>
  <si>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</si>
  <si>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</si>
  <si>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</si>
  <si>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</si>
  <si>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</si>
  <si>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</si>
  <si>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</si>
  <si>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</si>
  <si>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</si>
  <si>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</si>
  <si>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</si>
  <si>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</si>
  <si>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</si>
  <si>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</si>
  <si>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</si>
  <si>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</si>
  <si>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</si>
  <si>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</si>
  <si>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</si>
  <si>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</si>
  <si>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</si>
  <si>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</si>
  <si>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</si>
  <si>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</si>
  <si>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</si>
  <si>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</si>
  <si>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</si>
  <si>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</si>
  <si>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</si>
  <si>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</si>
  <si>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</si>
  <si>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</si>
  <si>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</si>
  <si>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</si>
  <si>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</si>
  <si>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</si>
  <si>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</si>
  <si>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</si>
  <si>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</si>
  <si>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</si>
  <si>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</si>
  <si>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</si>
  <si>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</si>
  <si>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</si>
  <si>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</si>
  <si>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</si>
  <si>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</si>
  <si>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</si>
  <si>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</si>
  <si>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</si>
  <si>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</si>
  <si>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</si>
  <si>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</si>
  <si>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</si>
  <si>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</si>
  <si>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</si>
  <si>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</si>
  <si>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</si>
  <si>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</si>
  <si>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</si>
  <si>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</si>
  <si>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</si>
  <si>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</si>
  <si>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</si>
  <si>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</si>
  <si>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</si>
  <si>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</si>
  <si>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</si>
  <si>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</si>
  <si>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</si>
  <si>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</si>
  <si>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</si>
  <si>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</si>
  <si>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</si>
  <si>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</si>
  <si>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</si>
  <si>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</si>
  <si>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</si>
  <si>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</si>
  <si>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</si>
  <si>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</si>
  <si>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</si>
  <si>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</si>
  <si>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</si>
  <si>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</si>
  <si>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</si>
  <si>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</si>
  <si>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</si>
  <si>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</si>
  <si>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</si>
  <si>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</si>
  <si>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</si>
  <si>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</si>
  <si>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</si>
  <si>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</si>
  <si>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</si>
  <si>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</si>
  <si>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</si>
  <si>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</si>
  <si>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</si>
  <si>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</si>
  <si>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</si>
  <si>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</si>
  <si>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</si>
  <si>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</si>
  <si>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</si>
  <si>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</si>
  <si>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</si>
  <si>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</si>
  <si>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</si>
  <si>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</si>
  <si>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</si>
  <si>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</si>
  <si>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</si>
  <si>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</si>
  <si>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</si>
  <si>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</si>
  <si>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</si>
  <si>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</si>
  <si>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</si>
  <si>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</si>
  <si>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</si>
  <si>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</si>
  <si>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</si>
  <si>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</si>
  <si>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</si>
  <si>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</si>
  <si>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</si>
  <si>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</si>
  <si>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</si>
  <si>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</si>
  <si>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</si>
  <si>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</si>
  <si>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</si>
  <si>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</si>
  <si>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</si>
  <si>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</si>
  <si>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</si>
  <si>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</si>
  <si>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</si>
  <si>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</si>
  <si>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</si>
  <si>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</si>
  <si>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</si>
  <si>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</si>
  <si>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</si>
  <si>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</si>
  <si>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</si>
  <si>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</si>
  <si>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</si>
  <si>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</si>
  <si>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</si>
  <si>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</si>
  <si>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</si>
  <si>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</si>
  <si>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</si>
  <si>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</si>
  <si>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</si>
  <si>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</si>
  <si>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</si>
  <si>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</si>
  <si>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</si>
  <si>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</si>
  <si>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</si>
  <si>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</si>
  <si>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</si>
  <si>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</si>
  <si>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</si>
  <si>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</si>
  <si>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</si>
  <si>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</si>
  <si>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</si>
  <si>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</si>
  <si>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</si>
  <si>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</si>
  <si>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</si>
  <si>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</si>
  <si>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</si>
  <si>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</si>
  <si>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</si>
  <si>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</si>
  <si>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</si>
  <si>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</si>
  <si>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</si>
  <si>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</si>
  <si>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</si>
  <si>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</si>
  <si>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</si>
  <si>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</si>
  <si>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</si>
  <si>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</si>
  <si>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</si>
  <si>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</si>
  <si>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</si>
  <si>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</si>
  <si>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</si>
  <si>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</si>
  <si>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</si>
  <si>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</si>
  <si>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</si>
  <si>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</si>
  <si>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</si>
  <si>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</si>
  <si>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</si>
  <si>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</si>
  <si>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</si>
  <si>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</si>
  <si>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</si>
  <si>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</si>
  <si>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</si>
  <si>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</si>
  <si>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</si>
  <si>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</si>
  <si>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</si>
  <si>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</si>
  <si>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</si>
  <si>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</si>
  <si>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</si>
  <si>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</si>
  <si>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</si>
  <si>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</si>
  <si>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</si>
  <si>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</si>
  <si>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</si>
  <si>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</si>
  <si>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</si>
  <si>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</si>
  <si>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</si>
  <si>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</si>
  <si>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</si>
  <si>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</si>
  <si>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</si>
  <si>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</si>
  <si>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</si>
  <si>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</si>
  <si>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</si>
  <si>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</si>
  <si>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</si>
  <si>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</si>
  <si>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</si>
  <si>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</si>
  <si>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</si>
  <si>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</si>
  <si>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</si>
  <si>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</si>
  <si>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</si>
  <si>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</si>
  <si>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</si>
  <si>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</si>
  <si>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</si>
  <si>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</si>
  <si>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</si>
  <si>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</si>
  <si>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</si>
  <si>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</si>
  <si>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</si>
  <si>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</si>
  <si>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</si>
  <si>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</si>
  <si>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</si>
  <si>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</si>
  <si>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</si>
  <si>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</si>
  <si>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</si>
  <si>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</si>
  <si>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</si>
  <si>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</si>
  <si>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</si>
  <si>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</si>
  <si>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</si>
  <si>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</si>
  <si>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</si>
  <si>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</si>
  <si>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</si>
  <si>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</si>
  <si>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</si>
  <si>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</si>
  <si>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</si>
  <si>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</si>
  <si>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</si>
  <si>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</si>
  <si>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</si>
  <si>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</si>
  <si>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</si>
  <si>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</si>
  <si>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</si>
  <si>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</si>
  <si>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</si>
  <si>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</si>
  <si>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</si>
  <si>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</si>
  <si>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</si>
  <si>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</si>
  <si>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</si>
  <si>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</si>
  <si>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</si>
  <si>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</si>
  <si>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</si>
  <si>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</si>
  <si>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</si>
  <si>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</si>
  <si>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</si>
  <si>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</si>
  <si>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</si>
  <si>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</si>
  <si>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</si>
  <si>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</si>
  <si>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</si>
  <si>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</si>
  <si>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</si>
  <si>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</si>
  <si>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</si>
  <si>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</si>
  <si>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</si>
  <si>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</si>
  <si>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</si>
  <si>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</si>
  <si>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</si>
  <si>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</si>
  <si>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</si>
  <si>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</si>
  <si>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</si>
  <si>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</si>
  <si>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</si>
  <si>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</si>
  <si>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</si>
  <si>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</si>
  <si>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</si>
  <si>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</si>
  <si>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</si>
  <si>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</si>
  <si>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</si>
  <si>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</si>
  <si>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</si>
  <si>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</si>
  <si>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</si>
  <si>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</si>
  <si>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</si>
  <si>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</si>
  <si>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</si>
  <si>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</si>
  <si>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</si>
  <si>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</si>
  <si>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</si>
  <si>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</si>
  <si>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</si>
  <si>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</si>
  <si>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</si>
  <si>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</si>
  <si>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</si>
  <si>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</si>
  <si>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</si>
  <si>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</si>
  <si>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</si>
  <si>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</si>
  <si>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</si>
  <si>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</si>
  <si>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</si>
  <si>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</si>
  <si>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</si>
  <si>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</si>
  <si>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</si>
  <si>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</si>
  <si>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</si>
  <si>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</si>
  <si>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</si>
  <si>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</si>
  <si>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</si>
  <si>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</si>
  <si>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</si>
  <si>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</si>
  <si>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</si>
  <si>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</si>
  <si>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</si>
  <si>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</si>
  <si>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</si>
  <si>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</si>
  <si>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</si>
  <si>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</si>
  <si>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</si>
  <si>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</si>
  <si>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</si>
  <si>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</si>
  <si>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</si>
  <si>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</si>
  <si>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</si>
  <si>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</si>
  <si>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</si>
  <si>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</si>
  <si>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</si>
  <si>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</si>
  <si>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</si>
  <si>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</si>
  <si>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</si>
  <si>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</si>
  <si>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</si>
  <si>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</si>
  <si>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</si>
  <si>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</si>
  <si>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</si>
  <si>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</si>
  <si>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</si>
  <si>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</si>
  <si>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</si>
  <si>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</si>
  <si>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</si>
  <si>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</si>
  <si>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</si>
  <si>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</si>
  <si>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</si>
  <si>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</si>
  <si>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</si>
  <si>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</si>
  <si>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</si>
  <si>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</si>
  <si>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</si>
  <si>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</si>
  <si>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</si>
  <si>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</si>
  <si>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</si>
  <si>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</si>
  <si>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</si>
  <si>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</si>
  <si>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</si>
  <si>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</si>
  <si>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</si>
  <si>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</si>
  <si>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</si>
  <si>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</si>
  <si>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</si>
  <si>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</si>
  <si>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</si>
  <si>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</si>
  <si>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</si>
  <si>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</si>
  <si>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</si>
  <si>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</si>
  <si>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</si>
  <si>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</si>
  <si>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</si>
  <si>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</si>
  <si>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</si>
  <si>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</si>
  <si>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</si>
  <si>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</si>
  <si>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</si>
  <si>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</si>
  <si>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</si>
  <si>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</si>
  <si>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</si>
  <si>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</si>
  <si>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</si>
  <si>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</si>
  <si>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</si>
  <si>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</si>
  <si>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</si>
  <si>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</si>
  <si>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</si>
  <si>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</si>
  <si>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</si>
  <si>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</si>
  <si>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</si>
  <si>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</si>
  <si>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</si>
  <si>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</si>
  <si>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</si>
  <si>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</si>
  <si>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</si>
  <si>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</si>
  <si>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</si>
  <si>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</si>
  <si>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</si>
  <si>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</si>
  <si>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</si>
  <si>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</si>
  <si>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</si>
  <si>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</si>
  <si>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</si>
  <si>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</si>
  <si>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</si>
  <si>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</si>
  <si>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</si>
  <si>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</si>
  <si>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</si>
  <si>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</si>
  <si>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</si>
  <si>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</si>
  <si>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</si>
  <si>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</si>
  <si>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</si>
  <si>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</si>
  <si>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</si>
  <si>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</si>
  <si>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</si>
  <si>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</si>
  <si>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</si>
  <si>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</si>
  <si>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</si>
  <si>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</si>
  <si>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</si>
  <si>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</si>
  <si>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</si>
  <si>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</si>
  <si>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</si>
  <si>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</si>
  <si>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</si>
  <si>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</si>
  <si>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</si>
  <si>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</si>
  <si>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</si>
  <si>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</si>
  <si>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</si>
  <si>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</si>
  <si>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</si>
  <si>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</si>
  <si>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</si>
  <si>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</si>
  <si>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</si>
  <si>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</si>
  <si>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</si>
  <si>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</si>
  <si>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</si>
  <si>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</si>
  <si>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</si>
  <si>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</si>
  <si>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</si>
  <si>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</si>
  <si>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</si>
  <si>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</si>
  <si>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</si>
  <si>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</si>
  <si>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</si>
  <si>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</si>
  <si>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</si>
  <si>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</si>
  <si>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</si>
  <si>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</si>
  <si>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</si>
  <si>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</si>
  <si>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</si>
  <si>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</si>
  <si>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</si>
  <si>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</si>
  <si>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</si>
  <si>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</si>
  <si>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</si>
  <si>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</si>
  <si>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</si>
  <si>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</si>
  <si>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</si>
  <si>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</si>
  <si>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</si>
  <si>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</si>
  <si>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</si>
  <si>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</si>
  <si>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</si>
  <si>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</si>
  <si>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</si>
  <si>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</si>
  <si>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</si>
  <si>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</si>
  <si>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</si>
  <si>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</si>
  <si>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</si>
  <si>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</si>
  <si>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</si>
  <si>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</si>
  <si>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</si>
  <si>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</si>
  <si>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</si>
  <si>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</si>
  <si>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</si>
  <si>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</si>
  <si>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</si>
  <si>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</si>
  <si>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</si>
  <si>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</si>
  <si>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</si>
  <si>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</si>
  <si>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</si>
  <si>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</si>
  <si>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</si>
  <si>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</si>
  <si>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</si>
  <si>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</si>
  <si>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</si>
  <si>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</si>
  <si>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</si>
  <si>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</si>
  <si>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</si>
  <si>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</si>
  <si>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</si>
  <si>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</si>
  <si>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</si>
  <si>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</si>
  <si>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</si>
  <si>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</si>
  <si>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</si>
  <si>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</si>
  <si>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</si>
  <si>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</si>
  <si>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</si>
  <si>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</si>
  <si>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</si>
  <si>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</si>
  <si>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</si>
  <si>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</si>
  <si>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</si>
  <si>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</si>
  <si>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</si>
  <si>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</si>
  <si>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</si>
  <si>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</si>
  <si>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</si>
  <si>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</si>
  <si>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</si>
  <si>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</si>
  <si>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</si>
  <si>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</si>
  <si>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</si>
  <si>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</si>
  <si>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</si>
  <si>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</si>
  <si>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</si>
  <si>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</si>
  <si>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</si>
  <si>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</si>
  <si>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</si>
  <si>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</si>
  <si>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</si>
  <si>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</si>
  <si>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</si>
  <si>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</si>
  <si>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</si>
  <si>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</si>
  <si>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</si>
  <si>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</si>
  <si>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</si>
  <si>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</si>
  <si>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</si>
  <si>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</si>
  <si>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</si>
  <si>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</si>
  <si>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</si>
  <si>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</si>
  <si>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</si>
  <si>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</si>
  <si>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</si>
  <si>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</si>
  <si>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</si>
  <si>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</si>
  <si>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</si>
  <si>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</si>
  <si>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</si>
  <si>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</si>
  <si>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</si>
  <si>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</si>
  <si>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</si>
  <si>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</si>
  <si>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</si>
  <si>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</si>
  <si>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</si>
  <si>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</si>
  <si>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</si>
  <si>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</si>
  <si>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</si>
  <si>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</si>
  <si>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</si>
  <si>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</si>
  <si>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</si>
  <si>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</si>
  <si>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</si>
  <si>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</si>
  <si>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</si>
  <si>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</si>
  <si>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</si>
  <si>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</si>
  <si>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</si>
  <si>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</si>
  <si>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</si>
  <si>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</si>
  <si>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</si>
  <si>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</si>
  <si>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</si>
  <si>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</si>
  <si>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</si>
  <si>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</si>
  <si>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</si>
  <si>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</si>
  <si>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</si>
  <si>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</si>
  <si>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</si>
  <si>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</si>
  <si>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</si>
  <si>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</si>
  <si>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</si>
  <si>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</si>
  <si>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</si>
  <si>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</si>
  <si>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</si>
  <si>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</si>
  <si>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</si>
  <si>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</si>
  <si>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</si>
  <si>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</si>
  <si>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</si>
  <si>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</si>
  <si>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</si>
  <si>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</si>
  <si>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</si>
  <si>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</si>
  <si>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</si>
  <si>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</si>
  <si>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</si>
  <si>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</si>
  <si>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</si>
  <si>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</si>
  <si>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</si>
  <si>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</si>
  <si>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</si>
  <si>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</si>
  <si>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</si>
  <si>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</si>
  <si>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</si>
  <si>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</si>
  <si>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</si>
  <si>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</si>
  <si>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</si>
  <si>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</si>
  <si>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</si>
  <si>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</si>
  <si>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</si>
  <si>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</si>
  <si>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</si>
  <si>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</si>
  <si>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</si>
  <si>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</si>
  <si>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</si>
  <si>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</si>
  <si>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</si>
  <si>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</si>
  <si>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</si>
  <si>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</si>
  <si>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</si>
  <si>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</si>
  <si>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</si>
  <si>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</si>
  <si>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</si>
  <si>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</si>
  <si>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</si>
  <si>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</si>
  <si>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</si>
  <si>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</si>
  <si>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</si>
  <si>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</si>
  <si>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</si>
  <si>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</si>
  <si>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</si>
  <si>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</si>
  <si>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</si>
  <si>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</si>
  <si>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</si>
  <si>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</si>
  <si>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</si>
  <si>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</si>
  <si>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</si>
  <si>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</si>
  <si>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</si>
  <si>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</si>
  <si>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</si>
  <si>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</si>
  <si>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</si>
  <si>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</si>
  <si>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</si>
  <si>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</si>
  <si>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</si>
  <si>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</si>
  <si>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</si>
  <si>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</si>
  <si>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</si>
  <si>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</si>
  <si>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</si>
  <si>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</si>
  <si>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</si>
  <si>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</si>
  <si>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</si>
  <si>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</si>
  <si>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</si>
  <si>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</si>
  <si>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</si>
  <si>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</si>
  <si>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</si>
  <si>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</si>
  <si>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</si>
  <si>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</si>
  <si>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</si>
  <si>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</si>
  <si>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</si>
  <si>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</si>
  <si>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</si>
  <si>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</si>
  <si>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</si>
  <si>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</si>
  <si>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</si>
  <si>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</si>
  <si>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</si>
  <si>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</si>
  <si>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</si>
  <si>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</si>
  <si>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</si>
  <si>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</si>
  <si>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</si>
  <si>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</si>
  <si>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</si>
  <si>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</si>
  <si>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</si>
  <si>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</si>
  <si>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</si>
  <si>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</si>
  <si>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</si>
  <si>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</si>
  <si>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</si>
  <si>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</si>
  <si>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</si>
  <si>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</si>
  <si>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</si>
  <si>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</si>
  <si>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</si>
  <si>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</si>
  <si>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</si>
  <si>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</si>
  <si>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</si>
  <si>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</si>
  <si>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</si>
  <si>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</si>
  <si>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</si>
  <si>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</si>
  <si>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</si>
  <si>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</si>
  <si>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</si>
  <si>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</si>
  <si>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</si>
  <si>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</si>
  <si>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</si>
  <si>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</si>
  <si>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</si>
  <si>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</si>
  <si>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</si>
  <si>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</si>
  <si>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</si>
  <si>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</si>
  <si>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</si>
  <si>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</si>
  <si>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</si>
  <si>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</si>
  <si>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</si>
  <si>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</si>
  <si>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</si>
  <si>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</si>
  <si>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</si>
  <si>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</si>
  <si>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</si>
  <si>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</si>
  <si>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</si>
  <si>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</si>
  <si>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</si>
  <si>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</si>
  <si>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</si>
  <si>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</si>
  <si>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</si>
  <si>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</si>
  <si>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</si>
  <si>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</si>
  <si>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</si>
  <si>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</si>
  <si>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</si>
  <si>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</si>
  <si>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</si>
  <si>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</si>
  <si>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</si>
  <si>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</si>
  <si>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</si>
  <si>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</si>
  <si>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</si>
  <si>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</si>
  <si>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</si>
  <si>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</si>
  <si>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</si>
  <si>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</si>
  <si>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</si>
  <si>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</si>
  <si>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</si>
  <si>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</si>
  <si>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</si>
  <si>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</si>
  <si>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</si>
  <si>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</si>
  <si>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</si>
  <si>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</si>
  <si>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</si>
  <si>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</si>
  <si>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</si>
  <si>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</si>
  <si>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</si>
  <si>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</si>
  <si>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</si>
  <si>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</si>
  <si>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</si>
  <si>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</si>
  <si>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</si>
  <si>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</si>
  <si>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</si>
  <si>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</si>
  <si>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</si>
  <si>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</si>
  <si>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</si>
  <si>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</si>
  <si>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</si>
  <si>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</si>
  <si>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</si>
  <si>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</si>
  <si>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</si>
  <si>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</si>
  <si>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</si>
  <si>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</si>
  <si>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</si>
  <si>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</si>
  <si>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</si>
  <si>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</si>
  <si>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</si>
  <si>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</si>
  <si>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</si>
  <si>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</si>
  <si>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</si>
  <si>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</si>
  <si>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</si>
  <si>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</si>
  <si>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</si>
  <si>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</si>
  <si>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</si>
  <si>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</si>
  <si>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</si>
  <si>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</si>
  <si>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</si>
  <si>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</si>
  <si>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</si>
  <si>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</si>
  <si>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</si>
  <si>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</si>
  <si>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</si>
  <si>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</si>
  <si>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</si>
  <si>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</si>
  <si>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</si>
  <si>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</si>
  <si>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</si>
  <si>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</si>
  <si>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</si>
  <si>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</si>
  <si>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</si>
  <si>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</si>
  <si>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</si>
  <si>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</si>
  <si>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</si>
  <si>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</si>
  <si>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</si>
  <si>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</si>
  <si>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</si>
  <si>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</si>
  <si>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</si>
  <si>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</si>
  <si>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</si>
  <si>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</si>
  <si>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</si>
  <si>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</si>
  <si>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</si>
  <si>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</si>
  <si>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</si>
  <si>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</si>
  <si>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</si>
  <si>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</si>
  <si>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</si>
  <si>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</si>
  <si>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</si>
  <si>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</si>
  <si>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</si>
  <si>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</si>
  <si>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</si>
  <si>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</si>
  <si>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</si>
  <si>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</si>
  <si>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</si>
  <si>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</si>
  <si>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</si>
  <si>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</si>
  <si>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</si>
  <si>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</si>
  <si>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</si>
  <si>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</si>
  <si>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</si>
  <si>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</si>
  <si>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</si>
  <si>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</si>
  <si>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</si>
  <si>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</si>
  <si>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</si>
  <si>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</si>
  <si>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</si>
  <si>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</si>
  <si>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</si>
  <si>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</si>
  <si>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</si>
  <si>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</si>
  <si>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</si>
  <si>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</si>
  <si>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</si>
  <si>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</si>
  <si>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</si>
  <si>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</si>
  <si>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</si>
  <si>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</si>
  <si>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</si>
  <si>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</si>
  <si>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</si>
  <si>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</si>
  <si>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</si>
  <si>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</si>
  <si>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</si>
  <si>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</si>
  <si>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</si>
  <si>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</si>
  <si>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</si>
  <si>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</si>
  <si>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</si>
  <si>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</si>
  <si>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</si>
  <si>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</si>
  <si>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</si>
  <si>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</si>
  <si>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</si>
  <si>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</si>
  <si>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</si>
  <si>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</si>
  <si>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</si>
  <si>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</si>
  <si>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</si>
  <si>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</si>
  <si>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</si>
  <si>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</si>
  <si>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</si>
  <si>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</si>
  <si>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</si>
  <si>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</si>
  <si>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</si>
  <si>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</si>
  <si>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</si>
  <si>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</si>
  <si>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</si>
  <si>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</si>
  <si>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</si>
  <si>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</si>
  <si>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</si>
  <si>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</si>
  <si>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</si>
  <si>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</si>
  <si>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</si>
  <si>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</si>
  <si>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</si>
  <si>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</si>
  <si>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</si>
  <si>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</si>
  <si>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</si>
  <si>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</si>
  <si>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</si>
  <si>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</si>
  <si>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</si>
  <si>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</si>
  <si>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</si>
  <si>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</si>
  <si>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</si>
  <si>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</si>
  <si>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</si>
  <si>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</si>
  <si>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</si>
  <si>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</si>
  <si>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</si>
  <si>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</si>
  <si>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</si>
  <si>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</si>
  <si>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</si>
  <si>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</si>
  <si>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</si>
  <si>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</si>
  <si>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</si>
  <si>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</si>
  <si>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</si>
  <si>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</si>
  <si>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</si>
  <si>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</si>
  <si>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</si>
  <si>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</si>
  <si>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</si>
  <si>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</si>
  <si>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</si>
  <si>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</si>
  <si>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</si>
  <si>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</si>
  <si>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</si>
  <si>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</si>
  <si>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</si>
  <si>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</si>
  <si>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</si>
  <si>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</si>
  <si>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</si>
  <si>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</si>
  <si>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</si>
  <si>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</si>
  <si>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</si>
  <si>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</si>
  <si>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</si>
  <si>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</si>
  <si>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</si>
  <si>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</si>
  <si>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</si>
  <si>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</si>
  <si>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</si>
  <si>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</si>
  <si>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</si>
  <si>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</si>
  <si>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</si>
  <si>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</si>
  <si>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</si>
  <si>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</si>
  <si>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</si>
  <si>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</si>
  <si>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</si>
  <si>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</si>
  <si>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</si>
  <si>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</si>
  <si>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</si>
  <si>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</si>
  <si>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</si>
  <si>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</si>
  <si>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</si>
  <si>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</si>
  <si>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</si>
  <si>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</si>
  <si>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</si>
  <si>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</si>
  <si>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</si>
  <si>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</si>
  <si>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</si>
  <si>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</si>
  <si>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</si>
  <si>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</si>
  <si>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</si>
  <si>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</si>
  <si>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</si>
  <si>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</si>
  <si>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</si>
  <si>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</si>
  <si>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</si>
  <si>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</si>
  <si>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</si>
  <si>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</si>
  <si>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</si>
  <si>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</si>
  <si>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</si>
  <si>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</si>
  <si>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</si>
  <si>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</si>
  <si>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</si>
  <si>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</si>
  <si>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</si>
  <si>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</si>
  <si>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</si>
  <si>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</si>
  <si>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</si>
  <si>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</si>
  <si>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</si>
  <si>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</si>
  <si>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</si>
  <si>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</si>
  <si>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</si>
  <si>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</si>
  <si>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</si>
  <si>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</si>
  <si>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</si>
  <si>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</si>
  <si>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</si>
  <si>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</si>
  <si>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</si>
  <si>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</si>
  <si>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</si>
  <si>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</si>
  <si>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</si>
  <si>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</si>
  <si>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</si>
  <si>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</si>
  <si>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</si>
  <si>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</si>
  <si>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</si>
  <si>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</si>
  <si>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</si>
  <si>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</si>
  <si>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</si>
  <si>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</si>
  <si>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</si>
  <si>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</si>
  <si>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</si>
  <si>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</si>
  <si>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</si>
  <si>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</si>
  <si>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</si>
  <si>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</si>
  <si>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</si>
  <si>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</si>
  <si>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</si>
  <si>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</si>
  <si>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</si>
  <si>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</si>
  <si>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</si>
  <si>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</si>
  <si>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</si>
  <si>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</si>
  <si>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</si>
  <si>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</si>
  <si>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</si>
  <si>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</si>
  <si>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</si>
  <si>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</si>
  <si>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</si>
  <si>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</si>
  <si>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</si>
  <si>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</si>
  <si>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</si>
  <si>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</si>
  <si>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</si>
  <si>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</si>
  <si>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</si>
  <si>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</si>
  <si>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</si>
  <si>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</si>
  <si>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</si>
  <si>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</si>
  <si>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</si>
  <si>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</si>
  <si>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</si>
  <si>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</si>
  <si>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</si>
  <si>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</si>
  <si>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</si>
  <si>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</si>
  <si>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</si>
  <si>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</si>
  <si>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</si>
  <si>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</si>
  <si>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</si>
  <si>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</si>
  <si>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</si>
  <si>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</si>
  <si>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</si>
  <si>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</si>
  <si>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</si>
  <si>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</si>
  <si>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</si>
  <si>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</si>
  <si>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</si>
  <si>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</si>
  <si>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</si>
  <si>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</si>
  <si>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</si>
  <si>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</si>
  <si>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</si>
  <si>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</si>
  <si>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</si>
  <si>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</si>
  <si>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</si>
  <si>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</si>
  <si>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</si>
  <si>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</si>
  <si>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</si>
  <si>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</si>
  <si>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</si>
  <si>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</si>
  <si>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</si>
  <si>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</si>
  <si>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</si>
  <si>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</si>
  <si>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</si>
  <si>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</si>
  <si>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</si>
  <si>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</si>
  <si>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</si>
  <si>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</si>
  <si>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</si>
  <si>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</si>
  <si>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</si>
  <si>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</si>
  <si>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</si>
  <si>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</si>
  <si>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</si>
  <si>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</si>
  <si>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</si>
  <si>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</si>
  <si>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</si>
  <si>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</si>
  <si>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</si>
  <si>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</si>
  <si>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</si>
  <si>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</si>
  <si>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</si>
  <si>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</si>
  <si>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</si>
  <si>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</si>
  <si>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</si>
  <si>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</si>
  <si>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</si>
  <si>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</si>
  <si>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</si>
  <si>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</si>
  <si>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</si>
  <si>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</si>
  <si>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</si>
  <si>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</si>
  <si>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</si>
  <si>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</si>
  <si>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</si>
  <si>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</si>
  <si>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</si>
  <si>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</si>
  <si>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</si>
  <si>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</si>
  <si>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</si>
  <si>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</si>
  <si>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</si>
  <si>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</si>
  <si>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</si>
  <si>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</si>
  <si>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</si>
  <si>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</si>
  <si>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</si>
  <si>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</si>
  <si>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</si>
  <si>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</si>
  <si>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</si>
  <si>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</si>
  <si>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</si>
  <si>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</si>
  <si>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</si>
  <si>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</si>
  <si>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</si>
  <si>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</si>
  <si>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</si>
  <si>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</si>
  <si>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</si>
  <si>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</si>
  <si>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</si>
  <si>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</si>
  <si>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</si>
  <si>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</si>
  <si>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</si>
  <si>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</si>
  <si>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</si>
  <si>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</si>
  <si>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</si>
  <si>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</si>
  <si>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</si>
  <si>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</si>
  <si>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</si>
  <si>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</si>
  <si>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</si>
  <si>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</si>
  <si>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</si>
  <si>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</si>
  <si>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</si>
  <si>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</si>
  <si>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</si>
  <si>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</si>
  <si>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</si>
  <si>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</si>
  <si>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</si>
  <si>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</si>
  <si>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</si>
  <si>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</si>
  <si>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</si>
  <si>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</si>
  <si>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</si>
  <si>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</si>
  <si>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</si>
  <si>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</si>
  <si>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</si>
  <si>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</si>
  <si>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</si>
  <si>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</si>
  <si>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</si>
  <si>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</si>
  <si>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</si>
  <si>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</si>
  <si>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</si>
  <si>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</si>
  <si>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</si>
  <si>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</si>
  <si>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</si>
  <si>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</si>
  <si>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</si>
  <si>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</si>
  <si>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</si>
  <si>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</si>
  <si>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</si>
  <si>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</si>
  <si>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</si>
  <si>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</si>
  <si>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</si>
  <si>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</si>
  <si>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</si>
  <si>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</si>
  <si>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</si>
  <si>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</si>
  <si>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</si>
  <si>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</si>
  <si>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</si>
  <si>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Column Labels</t>
  </si>
  <si>
    <t>Grand Total</t>
  </si>
  <si>
    <t>Category</t>
  </si>
  <si>
    <t>Sub-Category</t>
  </si>
  <si>
    <t>Row Labels</t>
  </si>
  <si>
    <t>Count of state</t>
  </si>
  <si>
    <t>(All)</t>
  </si>
  <si>
    <t>Date-Ended</t>
  </si>
  <si>
    <t>Date-Started</t>
  </si>
  <si>
    <t>Goal</t>
  </si>
  <si>
    <t>Number Successful</t>
  </si>
  <si>
    <t>Number Failed</t>
  </si>
  <si>
    <t>Number Canceled</t>
  </si>
  <si>
    <t>Total Products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</si>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</sst>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[Starter_Book_ExcelHW1_TA.xlsx]Category Pivot!PivotTable2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Projects Based on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5-4896-8B43-A254F74B5C8D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5-4896-8B43-A254F74B5C8D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35-4896-8B43-A254F74B5C8D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35-4896-8B43-A254F74B5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66592"/>
        <c:axId val="207968512"/>
      </c:barChart>
      <c:catAx>
        <c:axId val="207966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68512"/>
        <c:crosses val="autoZero"/>
        <c:auto val="1"/>
        <c:lblAlgn val="ctr"/>
        <c:lblOffset val="100"/>
        <c:noMultiLvlLbl val="0"/>
      </c:catAx>
      <c:valAx>
        <c:axId val="2079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6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[Starter_Book_ExcelHW1_TA.xlsx]Sub-Category Pivot!PivotTable3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3-4081-9A5E-A472A255A0BC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A3-4081-9A5E-A472A255A0BC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A3-4081-9A5E-A472A255A0BC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A3-4081-9A5E-A472A255A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87744"/>
        <c:axId val="207902208"/>
      </c:barChart>
      <c:catAx>
        <c:axId val="20788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4140240175457518"/>
              <c:y val="0.871191689274134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2208"/>
        <c:crosses val="autoZero"/>
        <c:auto val="1"/>
        <c:lblAlgn val="ctr"/>
        <c:lblOffset val="100"/>
        <c:noMultiLvlLbl val="0"/>
      </c:catAx>
      <c:valAx>
        <c:axId val="20790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8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[Starter_Book_ExcelHW1_TA.xlsx]Date Pivot!PivotTable3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Projects Based on Date</a:t>
            </a:r>
            <a:endParaRPr lang="en-US"/>
          </a:p>
        </c:rich>
      </c:tx>
      <c:layout>
        <c:manualLayout>
          <c:xMode val="edge"/>
          <c:yMode val="edge"/>
          <c:x val="0.31620639349692936"/>
          <c:y val="8.02461167763865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A-41E3-BBFE-DE2FDCC7B3C8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A-41E3-BBFE-DE2FDCC7B3C8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7A-41E3-BBFE-DE2FDCC7B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795240"/>
        <c:axId val="466793272"/>
      </c:lineChart>
      <c:catAx>
        <c:axId val="466795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in Months</a:t>
                </a:r>
              </a:p>
            </c:rich>
          </c:tx>
          <c:layout>
            <c:manualLayout>
              <c:xMode val="edge"/>
              <c:yMode val="edge"/>
              <c:x val="0.44128634406136125"/>
              <c:y val="0.859545015889407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3272"/>
        <c:crosses val="autoZero"/>
        <c:auto val="1"/>
        <c:lblAlgn val="ctr"/>
        <c:lblOffset val="100"/>
        <c:noMultiLvlLbl val="0"/>
      </c:catAx>
      <c:valAx>
        <c:axId val="46679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 Per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aseline="0"/>
              <a:t>Percentage of Campaign Success, Failure and Cancelation Based on Goal Amounts</a:t>
            </a:r>
            <a:endParaRPr lang="en-US" sz="1800"/>
          </a:p>
        </c:rich>
      </c:tx>
      <c:layout>
        <c:manualLayout>
          <c:xMode val="edge"/>
          <c:yMode val="edge"/>
          <c:x val="0.12653007981961206"/>
          <c:y val="6.142729841660397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7067752635969322E-2"/>
          <c:y val="5.8899361656847032E-2"/>
          <c:w val="0.79417057615176556"/>
          <c:h val="0.75792865326282732"/>
        </c:manualLayout>
      </c:layout>
      <c:lineChart>
        <c:grouping val="standard"/>
        <c:varyColors val="0"/>
        <c:ser>
          <c:idx val="0"/>
          <c:order val="0"/>
          <c:tx>
            <c:strRef>
              <c:f>'Goal Pivot'!$F$1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'Goal Pivot'!$A$2:$A$13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Pivot'!$F$2:$F$13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C2-4E87-B221-B5714D215519}"/>
            </c:ext>
          </c:extLst>
        </c:ser>
        <c:ser>
          <c:idx val="1"/>
          <c:order val="1"/>
          <c:tx>
            <c:strRef>
              <c:f>'Goal Pivot'!$G$1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'Goal Pivot'!$A$2:$A$13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Pivot'!$G$2:$G$13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C2-4E87-B221-B5714D215519}"/>
            </c:ext>
          </c:extLst>
        </c:ser>
        <c:ser>
          <c:idx val="2"/>
          <c:order val="2"/>
          <c:tx>
            <c:strRef>
              <c:f>'Goal Pivot'!$H$1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'Goal Pivot'!$A$2:$A$13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Pivot'!$H$2:$H$13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C2-4E87-B221-B5714D215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76800"/>
        <c:axId val="208078720"/>
      </c:lineChart>
      <c:catAx>
        <c:axId val="20807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Goal Ranges</a:t>
                </a:r>
              </a:p>
            </c:rich>
          </c:tx>
          <c:layout>
            <c:manualLayout>
              <c:xMode val="edge"/>
              <c:yMode val="edge"/>
              <c:x val="0.44840744609408439"/>
              <c:y val="0.93421844787812625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208078720"/>
        <c:crosses val="autoZero"/>
        <c:auto val="1"/>
        <c:lblAlgn val="ctr"/>
        <c:lblOffset val="100"/>
        <c:noMultiLvlLbl val="0"/>
      </c:catAx>
      <c:valAx>
        <c:axId val="208078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Percentages</a:t>
                </a:r>
              </a:p>
            </c:rich>
          </c:tx>
          <c:layout>
            <c:manualLayout>
              <c:xMode val="edge"/>
              <c:yMode val="edge"/>
              <c:x val="1.5037591017387757E-2"/>
              <c:y val="0.30023466992002784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2080768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43068528986141"/>
          <c:y val="0.29358834434794878"/>
          <c:w val="0.1137883855725168"/>
          <c:h val="0.282741688963343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[Starter_Book_ExcelHW1_TA.xlsx]Spotlight 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Based on Spotlight</a:t>
            </a:r>
            <a:r>
              <a:rPr lang="en-US" baseline="0"/>
              <a:t>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'Spotlight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'Spotlight Pivot'!$A$5:$A$7</c:f>
              <c:strCache>
                <c:ptCount val="2"/>
                <c:pt idx="0">
                  <c:v>TRUE</c:v>
                </c:pt>
                <c:pt idx="1">
                  <c:v>FALSE</c:v>
                </c:pt>
              </c:strCache>
            </c:strRef>
          </c:cat>
          <c:val>
            <c:numRef>
              <c:f>'Spotlight Pivot'!$B$5:$B$7</c:f>
              <c:numCache>
                <c:formatCode>General</c:formatCode>
                <c:ptCount val="2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4-4531-A386-8E03222F6501}"/>
            </c:ext>
          </c:extLst>
        </c:ser>
        <c:ser>
          <c:idx val="1"/>
          <c:order val="1"/>
          <c:tx>
            <c:strRef>
              <c:f>'Spotlight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'Spotlight Pivot'!$A$5:$A$7</c:f>
              <c:strCache>
                <c:ptCount val="2"/>
                <c:pt idx="0">
                  <c:v>TRUE</c:v>
                </c:pt>
                <c:pt idx="1">
                  <c:v>FALSE</c:v>
                </c:pt>
              </c:strCache>
            </c:strRef>
          </c:cat>
          <c:val>
            <c:numRef>
              <c:f>'Spotlight Pivot'!$C$5:$C$7</c:f>
              <c:numCache>
                <c:formatCode>General</c:formatCode>
                <c:ptCount val="2"/>
                <c:pt idx="1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94-4531-A386-8E03222F6501}"/>
            </c:ext>
          </c:extLst>
        </c:ser>
        <c:ser>
          <c:idx val="2"/>
          <c:order val="2"/>
          <c:tx>
            <c:strRef>
              <c:f>'Spotlight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'Spotlight Pivot'!$A$5:$A$7</c:f>
              <c:strCache>
                <c:ptCount val="2"/>
                <c:pt idx="0">
                  <c:v>TRUE</c:v>
                </c:pt>
                <c:pt idx="1">
                  <c:v>FALSE</c:v>
                </c:pt>
              </c:strCache>
            </c:strRef>
          </c:cat>
          <c:val>
            <c:numRef>
              <c:f>'Spotlight Pivot'!$D$5:$D$7</c:f>
              <c:numCache>
                <c:formatCode>General</c:formatCode>
                <c:ptCount val="2"/>
                <c:pt idx="1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94-4531-A386-8E03222F6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7856264"/>
        <c:axId val="447858232"/>
      </c:barChart>
      <c:catAx>
        <c:axId val="447856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Spotlight</a:t>
                </a:r>
                <a:r>
                  <a:rPr lang="en-US" baseline="0"/>
                  <a:t> Status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232"/>
        <c:crosses val="autoZero"/>
        <c:auto val="1"/>
        <c:lblAlgn val="ctr"/>
        <c:lblOffset val="100"/>
        <c:noMultiLvlLbl val="0"/>
      </c:catAx>
      <c:valAx>
        <c:axId val="44785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45720</xdr:rowOff>
    </xdr:from>
    <xdr:to>
      <xdr:col>17</xdr:col>
      <xdr:colOff>68580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8E13BF-357D-4324-99BF-3A84D3BC6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0</xdr:row>
      <xdr:rowOff>30480</xdr:rowOff>
    </xdr:from>
    <xdr:to>
      <xdr:col>17</xdr:col>
      <xdr:colOff>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2A6B4-F6F4-485C-83F1-567B55687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</xdr:colOff>
      <xdr:row>0</xdr:row>
      <xdr:rowOff>38100</xdr:rowOff>
    </xdr:from>
    <xdr:to>
      <xdr:col>16</xdr:col>
      <xdr:colOff>95250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2425F-3B95-486A-A82C-6B946D182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85723</xdr:colOff>
      <xdr:row>13</xdr:row>
      <xdr:rowOff>76201</xdr:rowOff>
    </xdr:from>
    <xdr:to>
      <xdr:col>8</xdr:col>
      <xdr:colOff>9525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144780</xdr:colOff>
      <xdr:row>0</xdr:row>
      <xdr:rowOff>152400</xdr:rowOff>
    </xdr:from>
    <xdr:to>
      <xdr:col>15</xdr:col>
      <xdr:colOff>411480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D9BE30-4CAA-442F-90D2-8CFCDD5FC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teraryGamerGirlT" refreshedDate="43411.83935613426" createdVersion="6" refreshedVersion="6" minRefreshableVersion="3" recordCount="4115" xr:uid="{00000000-000A-0000-FFFF-FFFF01000000}">
  <cacheSource type="worksheet">
    <worksheetSource ref="A1:T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E"/>
        <s v="NL"/>
        <s v="MX"/>
        <s v="IE"/>
        <s v="CA"/>
        <s v="AT"/>
        <s v="AU"/>
        <s v="ES"/>
        <s v="IT"/>
        <s v="FR"/>
        <s v="SE"/>
        <s v="NZ"/>
        <s v="NO"/>
        <s v="DK"/>
        <s v="CH"/>
        <s v="BE"/>
        <s v="HK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88549079"/>
        <n v="1412135940"/>
        <n v="1425108736"/>
        <n v="1479125642"/>
        <n v="1435442340"/>
        <n v="1490033247"/>
        <n v="1490572740"/>
        <n v="1406876400"/>
        <n v="1418649177"/>
        <n v="1432069249"/>
        <n v="1423092149"/>
        <n v="1404253800"/>
        <n v="1486624607"/>
        <n v="1485541791"/>
        <n v="1454502789"/>
        <n v="1429767607"/>
        <n v="1491586534"/>
        <n v="1489500155"/>
        <n v="1485147540"/>
        <n v="1417273140"/>
        <n v="1407080884"/>
        <n v="1467603624"/>
        <n v="1442634617"/>
        <n v="1481727623"/>
        <n v="1491738594"/>
        <n v="1443973546"/>
        <n v="1440100839"/>
        <n v="1445468400"/>
        <n v="1399223500"/>
        <n v="1466697983"/>
        <n v="1461211200"/>
        <n v="1425223276"/>
        <n v="1413694800"/>
        <n v="1487617200"/>
        <n v="1475697054"/>
        <n v="1444510800"/>
        <n v="1431018719"/>
        <n v="1381917540"/>
        <n v="1401778740"/>
        <n v="1486830030"/>
        <n v="1388102094"/>
        <n v="1460140282"/>
        <n v="1421635190"/>
        <n v="1333557975"/>
        <n v="1473972813"/>
        <n v="1359978927"/>
        <n v="1280635200"/>
        <n v="1446771600"/>
        <n v="1434847859"/>
        <n v="1456957635"/>
        <n v="1427155726"/>
        <n v="1440734400"/>
        <n v="1479483812"/>
        <n v="1422674700"/>
        <n v="1467469510"/>
        <n v="1489376405"/>
        <n v="1461440421"/>
        <n v="1421208000"/>
        <n v="1446331500"/>
        <n v="1424380783"/>
        <n v="1465169610"/>
        <n v="1491282901"/>
        <n v="1471939818"/>
        <n v="1443039001"/>
        <n v="1421640665"/>
        <n v="1476460800"/>
        <n v="1385447459"/>
        <n v="1465054872"/>
        <n v="1277501520"/>
        <n v="1422473831"/>
        <n v="1409344985"/>
        <n v="1400278290"/>
        <n v="1488394800"/>
        <n v="1413234316"/>
        <n v="1428642000"/>
        <n v="1417033777"/>
        <n v="1306549362"/>
        <n v="1413925887"/>
        <n v="1413735972"/>
        <n v="1435429626"/>
        <n v="1413953940"/>
        <n v="1461186676"/>
        <n v="1443808800"/>
        <n v="1431298740"/>
        <n v="1472834180"/>
        <n v="1413723684"/>
        <n v="1417033610"/>
        <n v="1446483000"/>
        <n v="1421656200"/>
        <n v="1430421827"/>
        <n v="1479517200"/>
        <n v="1447521404"/>
        <n v="1423913220"/>
        <n v="1400569140"/>
        <n v="1409813940"/>
        <n v="1451419200"/>
        <n v="1491416077"/>
        <n v="1425124800"/>
        <n v="1437129179"/>
        <n v="1417737781"/>
        <n v="1446524159"/>
        <n v="1481716868"/>
        <n v="1403906664"/>
        <n v="1456094197"/>
        <n v="1462112318"/>
        <n v="1482307140"/>
        <n v="1491181200"/>
        <n v="1428951600"/>
        <n v="1451282400"/>
        <n v="1416566835"/>
        <n v="1439827200"/>
        <n v="1426294201"/>
        <n v="1427086740"/>
        <n v="1406988000"/>
        <n v="1456002300"/>
        <n v="1480536919"/>
        <n v="1443103848"/>
        <n v="1464872848"/>
        <n v="1448517816"/>
        <n v="1433723033"/>
        <n v="1491855300"/>
        <n v="1437188400"/>
        <n v="1457024514"/>
        <n v="1323666376"/>
        <n v="1420130935"/>
        <n v="1380720474"/>
        <n v="1480011987"/>
        <n v="1423878182"/>
        <n v="1338321305"/>
        <n v="1420070615"/>
        <n v="1385534514"/>
        <n v="1399183200"/>
        <n v="1428097739"/>
        <n v="1422562864"/>
        <n v="1422928800"/>
        <n v="1450331940"/>
        <n v="1471985640"/>
        <n v="1452744011"/>
        <n v="1317231008"/>
        <n v="1466323800"/>
        <n v="1337102187"/>
        <n v="1459700741"/>
        <n v="1410930399"/>
        <n v="1426158463"/>
        <n v="1404149280"/>
        <n v="1469113351"/>
        <n v="1418315470"/>
        <n v="1455210353"/>
        <n v="1432589896"/>
        <n v="1417804229"/>
        <n v="1416635940"/>
        <n v="1482479940"/>
        <n v="1402007500"/>
        <n v="1453053661"/>
        <n v="1339816200"/>
        <n v="1421095672"/>
        <n v="1428945472"/>
        <n v="1414622700"/>
        <n v="1463343673"/>
        <n v="1447600389"/>
        <n v="1446131207"/>
        <n v="1488114358"/>
        <n v="1403837574"/>
        <n v="1409376600"/>
        <n v="1405227540"/>
        <n v="1427306470"/>
        <n v="1446732975"/>
        <n v="1409337911"/>
        <n v="1412432220"/>
        <n v="1406130880"/>
        <n v="1438552800"/>
        <n v="1406861438"/>
        <n v="1410746403"/>
        <n v="1491019200"/>
        <n v="1387657931"/>
        <n v="1469122200"/>
        <n v="1410955331"/>
        <n v="1473950945"/>
        <n v="1475398800"/>
        <n v="1467106895"/>
        <n v="1409009306"/>
        <n v="1451389601"/>
        <n v="1491470442"/>
        <n v="1428732000"/>
        <n v="1443675600"/>
        <n v="1478926800"/>
        <n v="1367444557"/>
        <n v="1409194810"/>
        <n v="1446984000"/>
        <n v="1443224622"/>
        <n v="1367676034"/>
        <n v="1411930556"/>
        <n v="1448745741"/>
        <n v="1414348166"/>
        <n v="1488783507"/>
        <n v="1259643540"/>
        <n v="1432248478"/>
        <n v="1486547945"/>
        <n v="1407427009"/>
        <n v="1468029540"/>
        <n v="1440090300"/>
        <n v="1432612382"/>
        <n v="1428333345"/>
        <n v="1404909296"/>
        <n v="1354699421"/>
        <n v="1448125935"/>
        <n v="1401595140"/>
        <n v="1472911375"/>
        <n v="1490631419"/>
        <n v="1467432000"/>
        <n v="1413634059"/>
        <n v="1488546319"/>
        <n v="1448492400"/>
        <n v="1410616600"/>
        <n v="1469356366"/>
        <n v="1416081600"/>
        <n v="1399809052"/>
        <n v="1368792499"/>
        <n v="1342309368"/>
        <n v="1442381847"/>
        <n v="1491590738"/>
        <n v="1452795416"/>
        <n v="1420088340"/>
        <n v="1348849134"/>
        <n v="1404194400"/>
        <n v="1467817258"/>
        <n v="1447311540"/>
        <n v="1477550434"/>
        <n v="1443675540"/>
        <n v="1414107040"/>
        <n v="1401587064"/>
        <n v="1469656800"/>
        <n v="1437432392"/>
        <n v="1417377481"/>
        <n v="1423186634"/>
        <n v="1434995295"/>
        <n v="1412167393"/>
        <n v="1455048000"/>
        <n v="1491277121"/>
        <n v="1481522400"/>
        <n v="1490559285"/>
        <n v="1404623330"/>
        <n v="1463329260"/>
        <n v="1476109970"/>
        <n v="1450297080"/>
        <n v="1479233602"/>
        <n v="1413417600"/>
        <n v="1491781648"/>
        <n v="1467604800"/>
        <n v="1315341550"/>
        <n v="1468752468"/>
        <n v="1459341380"/>
        <n v="1457056555"/>
        <n v="1416781749"/>
        <n v="1436297180"/>
        <n v="1433086082"/>
        <n v="1431372751"/>
        <n v="1449354502"/>
        <n v="1487613600"/>
        <n v="1457133568"/>
        <n v="1407065979"/>
        <n v="1477174138"/>
        <n v="1376049615"/>
        <n v="1430316426"/>
        <n v="1435291200"/>
        <n v="1454734740"/>
        <n v="1346017023"/>
        <n v="1470187800"/>
        <n v="1484327061"/>
        <n v="1424635753"/>
        <n v="1318180033"/>
        <n v="1425136200"/>
        <n v="1439741591"/>
        <n v="1385123713"/>
        <n v="1405461600"/>
        <n v="1404570147"/>
        <n v="1412393400"/>
        <n v="1407808438"/>
        <n v="1461301574"/>
        <n v="1312641536"/>
        <n v="1473211313"/>
        <n v="1407858710"/>
        <n v="1460373187"/>
        <n v="1459493940"/>
        <n v="1408831718"/>
        <n v="1403192031"/>
        <n v="1420750683"/>
        <n v="1404348143"/>
        <n v="1439644920"/>
        <n v="1439251926"/>
        <n v="1475848800"/>
        <n v="1455338532"/>
        <n v="1459368658"/>
        <n v="1439662344"/>
        <n v="1475101495"/>
        <n v="1462402850"/>
        <n v="1427168099"/>
        <n v="1416499440"/>
        <n v="1409514709"/>
        <n v="1425178800"/>
        <n v="1457413140"/>
        <n v="1445196989"/>
        <n v="1431206058"/>
        <n v="1444144222"/>
        <n v="1437283391"/>
        <n v="1489680061"/>
        <n v="1437461940"/>
        <n v="1454525340"/>
        <n v="1471214743"/>
        <n v="1423623221"/>
        <n v="1468716180"/>
        <n v="1425819425"/>
        <n v="1491656045"/>
        <n v="1404666836"/>
        <n v="1408232520"/>
        <n v="1471622450"/>
        <n v="1456062489"/>
        <n v="1472920909"/>
        <n v="1422100800"/>
        <n v="1411005600"/>
        <n v="1428158637"/>
        <n v="1420938172"/>
        <n v="1414354080"/>
        <n v="1403823722"/>
        <n v="1413816975"/>
        <n v="1420346638"/>
        <n v="1405094400"/>
        <n v="1444405123"/>
        <n v="1400301165"/>
        <n v="1404360478"/>
        <n v="1488308082"/>
        <n v="1417387322"/>
        <n v="1420095540"/>
        <n v="1415583695"/>
        <n v="1475766932"/>
        <n v="1438616124"/>
        <n v="1363990545"/>
        <n v="1483238771"/>
        <n v="1333028723"/>
        <n v="1362711728"/>
        <n v="1460608780"/>
        <n v="1398366667"/>
        <n v="1414059479"/>
        <n v="1418587234"/>
        <n v="1310158800"/>
        <n v="1455232937"/>
        <n v="1452827374"/>
        <n v="1486165880"/>
        <n v="1410987400"/>
        <n v="1471244400"/>
        <n v="1455251591"/>
        <n v="1450181400"/>
        <n v="1467752083"/>
        <n v="1419384585"/>
        <n v="1454572233"/>
        <n v="1424421253"/>
        <n v="1463050034"/>
        <n v="1404241200"/>
        <n v="1432831089"/>
        <n v="1460988000"/>
        <n v="1467531536"/>
        <n v="1403507050"/>
        <n v="1466346646"/>
        <n v="1406761200"/>
        <n v="1444971540"/>
        <n v="1427423940"/>
        <n v="1435698368"/>
        <n v="1383959939"/>
        <n v="1452384000"/>
        <n v="1421410151"/>
        <n v="1466278339"/>
        <n v="1460313672"/>
        <n v="1452120613"/>
        <n v="1466204400"/>
        <n v="1473400800"/>
        <n v="1432455532"/>
        <n v="1435441454"/>
        <n v="1487915500"/>
        <n v="1413573010"/>
        <n v="1428622271"/>
        <n v="1457812364"/>
        <n v="1437033360"/>
        <n v="1468128537"/>
        <n v="1419780149"/>
        <n v="1397924379"/>
        <n v="1365448657"/>
        <n v="1457570100"/>
        <n v="1403983314"/>
        <n v="1424474056"/>
        <n v="1491786000"/>
        <n v="1476095783"/>
        <n v="1329864374"/>
        <n v="1430851680"/>
        <n v="1434063600"/>
        <n v="1402632000"/>
        <n v="1455710679"/>
        <n v="1324232504"/>
        <n v="1423050618"/>
        <n v="1489345200"/>
        <n v="1464099900"/>
        <n v="1488271860"/>
        <n v="1475937812"/>
        <n v="1419017880"/>
        <n v="1428641940"/>
        <n v="1448175540"/>
        <n v="1420860180"/>
        <n v="1279738800"/>
        <n v="1423660422"/>
        <n v="1411868313"/>
        <n v="1470598345"/>
        <n v="1443704400"/>
        <n v="1360795069"/>
        <n v="1449785566"/>
        <n v="1353196800"/>
        <n v="1425246439"/>
        <n v="1480525200"/>
        <n v="1283392800"/>
        <n v="1421403960"/>
        <n v="1433043623"/>
        <n v="1457721287"/>
        <n v="1433298676"/>
        <n v="1422717953"/>
        <n v="1402979778"/>
        <n v="1447689898"/>
        <n v="1463945673"/>
        <n v="1490389158"/>
        <n v="1445431533"/>
        <n v="1409924340"/>
        <n v="1409585434"/>
        <n v="1415481203"/>
        <n v="1468658866"/>
        <n v="1492356166"/>
        <n v="1487365200"/>
        <n v="1389476201"/>
        <n v="1291093200"/>
        <n v="1395158130"/>
        <n v="1454213820"/>
        <n v="1417392000"/>
        <n v="1408922049"/>
        <n v="1452293675"/>
        <n v="1424009147"/>
        <n v="1477731463"/>
        <n v="1427920363"/>
        <n v="1268636340"/>
        <n v="1439828159"/>
        <n v="1407689102"/>
        <n v="1448863449"/>
        <n v="1406753639"/>
        <n v="1440613920"/>
        <n v="1433775600"/>
        <n v="1476371552"/>
        <n v="1426788930"/>
        <n v="1462539840"/>
        <n v="1459181895"/>
        <n v="1480438905"/>
        <n v="1415392207"/>
        <n v="1349392033"/>
        <n v="1255381140"/>
        <n v="1445448381"/>
        <n v="1412534943"/>
        <n v="1438390800"/>
        <n v="1447830958"/>
        <n v="1491768000"/>
        <n v="1439957176"/>
        <n v="1445894400"/>
        <n v="1399778333"/>
        <n v="1409000400"/>
        <n v="1429207833"/>
        <n v="1414814340"/>
        <n v="1373174903"/>
        <n v="1455826460"/>
        <n v="1428075480"/>
        <n v="1482339794"/>
        <n v="1461653700"/>
        <n v="1399071173"/>
        <n v="1405882287"/>
        <n v="1406603696"/>
        <n v="1475877108"/>
        <n v="1471573640"/>
        <n v="1447020620"/>
        <n v="1432101855"/>
        <n v="1420215216"/>
        <n v="1407250329"/>
        <n v="1441783869"/>
        <n v="1474230385"/>
        <n v="1424014680"/>
        <n v="1451053313"/>
        <n v="1413992210"/>
        <n v="1368550060"/>
        <n v="1425337200"/>
        <n v="1488958200"/>
        <n v="1419017488"/>
        <n v="1476676800"/>
        <n v="1490830331"/>
        <n v="1434092876"/>
        <n v="1430517761"/>
        <n v="1400498789"/>
        <n v="1435293175"/>
        <n v="1437082736"/>
        <n v="1415865720"/>
        <n v="1422450278"/>
        <n v="1415655289"/>
        <n v="1428940775"/>
        <n v="1439298052"/>
        <n v="1311309721"/>
        <n v="1481295099"/>
        <n v="1406257200"/>
        <n v="1472442900"/>
        <n v="1405401060"/>
        <n v="1425434420"/>
        <n v="1417276800"/>
        <n v="1427082912"/>
        <n v="1397413095"/>
        <n v="1314856800"/>
        <n v="1447451756"/>
        <n v="1487811600"/>
        <n v="1402060302"/>
        <n v="1476010619"/>
        <n v="1434047084"/>
        <n v="1435958786"/>
        <n v="1482711309"/>
        <n v="1458938200"/>
        <n v="1450211116"/>
        <n v="1332748899"/>
        <n v="1481367600"/>
        <n v="1414623471"/>
        <n v="1466363576"/>
        <n v="1418056315"/>
        <n v="1336188019"/>
        <n v="1425758101"/>
        <n v="1360009774"/>
        <n v="1427850090"/>
        <n v="1395007200"/>
        <n v="1429456132"/>
        <n v="1482397263"/>
        <n v="1441507006"/>
        <n v="1435730400"/>
        <n v="1409337611"/>
        <n v="1450541229"/>
        <n v="1406593780"/>
        <n v="1415404800"/>
        <n v="1388808545"/>
        <n v="1429460386"/>
        <n v="1451602800"/>
        <n v="1421691298"/>
        <n v="1349885289"/>
        <n v="1491421314"/>
        <n v="1399867409"/>
        <n v="1475258327"/>
        <n v="1437606507"/>
        <n v="1462738327"/>
        <n v="1418368260"/>
        <n v="1330577940"/>
        <n v="1469109600"/>
        <n v="1451494210"/>
        <n v="1431709312"/>
        <n v="1467398138"/>
        <n v="1474507065"/>
        <n v="1466323917"/>
        <n v="1473750300"/>
        <n v="1419538560"/>
        <n v="1402956000"/>
        <n v="1415562471"/>
        <n v="1485905520"/>
        <n v="1433988000"/>
        <n v="1471557139"/>
        <n v="1431283530"/>
        <n v="1483535180"/>
        <n v="1478196008"/>
        <n v="1484684186"/>
        <n v="1385735295"/>
        <n v="1449876859"/>
        <n v="1490416380"/>
        <n v="1433988791"/>
        <n v="1479032260"/>
        <n v="1446052627"/>
        <n v="1386568740"/>
        <n v="1330478998"/>
        <n v="1406913120"/>
        <n v="1407034796"/>
        <n v="1430505545"/>
        <n v="1404926665"/>
        <n v="1424211329"/>
        <n v="1446693040"/>
        <n v="1438451580"/>
        <n v="1377867220"/>
        <n v="1417474761"/>
        <n v="1443782138"/>
        <n v="1385931702"/>
        <n v="1329342361"/>
        <n v="1470527094"/>
        <n v="1455964170"/>
        <n v="1456703940"/>
        <n v="1436677091"/>
        <n v="1442635140"/>
        <n v="1415534400"/>
        <n v="1415828820"/>
        <n v="1487550399"/>
        <n v="1425103218"/>
        <n v="1437889336"/>
        <n v="1481213752"/>
        <n v="1423152678"/>
        <n v="1402480221"/>
        <n v="1450166340"/>
        <n v="1439069640"/>
        <n v="1409513940"/>
        <n v="1434497400"/>
        <n v="1433093700"/>
        <n v="1477968934"/>
        <n v="1391364126"/>
        <n v="1448078400"/>
        <n v="1419183813"/>
        <n v="1440763920"/>
        <n v="1403470800"/>
        <n v="1324664249"/>
        <n v="1444577345"/>
        <n v="1417656699"/>
        <n v="1431374222"/>
        <n v="1329014966"/>
        <n v="1336340516"/>
        <n v="1459584417"/>
        <n v="1454936460"/>
        <n v="1382478278"/>
        <n v="1424568107"/>
        <n v="1472799600"/>
        <n v="1480007460"/>
        <n v="1484366340"/>
        <n v="1429291982"/>
        <n v="1468349460"/>
        <n v="1491943445"/>
        <n v="1446307053"/>
        <n v="1484239320"/>
        <n v="1456934893"/>
        <n v="1385055979"/>
        <n v="1459121162"/>
        <n v="1392595200"/>
        <n v="1442440800"/>
        <n v="1468729149"/>
        <n v="1426791770"/>
        <n v="1471370869"/>
        <n v="1457734843"/>
        <n v="1420952340"/>
        <n v="1478059140"/>
        <n v="1435708500"/>
        <n v="1411227633"/>
        <n v="1432151326"/>
        <n v="1408029623"/>
        <n v="1409962211"/>
        <n v="1410281360"/>
        <n v="1427807640"/>
        <n v="1398042000"/>
        <n v="1427510586"/>
        <n v="1463821338"/>
        <n v="1420081143"/>
        <n v="1415842193"/>
        <n v="1492145940"/>
        <n v="1411824444"/>
        <n v="1454890620"/>
        <n v="1422553565"/>
        <n v="1432916235"/>
        <n v="1486317653"/>
        <n v="1432178810"/>
        <n v="1481000340"/>
        <n v="1426302660"/>
        <n v="1457967975"/>
        <n v="1430470772"/>
        <n v="1409543940"/>
        <n v="1375657582"/>
        <n v="1475378744"/>
        <n v="1479410886"/>
        <n v="1481132169"/>
        <n v="1407595447"/>
        <n v="1417584860"/>
        <n v="1257047940"/>
        <n v="1408657826"/>
        <n v="1493838720"/>
        <n v="1273356960"/>
        <n v="1438543033"/>
        <n v="1400091095"/>
        <n v="1429839571"/>
        <n v="1434395418"/>
        <n v="1440912480"/>
        <n v="1408581930"/>
        <n v="1343016000"/>
        <n v="1425110400"/>
        <n v="1448722494"/>
        <n v="1350687657"/>
        <n v="1348367100"/>
        <n v="1438959600"/>
        <n v="1470178800"/>
        <n v="1491769769"/>
        <n v="1438405140"/>
        <n v="1424747740"/>
        <n v="1468496933"/>
        <n v="1441649397"/>
        <n v="1440215940"/>
        <n v="1415558879"/>
        <n v="1295847926"/>
        <n v="1373665860"/>
        <n v="1407536846"/>
        <n v="1365228982"/>
        <n v="1431072843"/>
        <n v="1461765300"/>
        <n v="1452282420"/>
        <n v="1323994754"/>
        <n v="1465123427"/>
        <n v="1351582938"/>
        <n v="1412090349"/>
        <n v="1334326635"/>
        <n v="1436981339"/>
        <n v="1483459365"/>
        <n v="1410972319"/>
        <n v="1403539200"/>
        <n v="1459992856"/>
        <n v="1326651110"/>
        <n v="1387077299"/>
        <n v="1425066546"/>
        <n v="1465407219"/>
        <n v="1460751128"/>
        <n v="1467129686"/>
        <n v="1429321210"/>
        <n v="1436368622"/>
        <n v="1421177959"/>
        <n v="1392800922"/>
        <n v="1412405940"/>
        <n v="1432299600"/>
        <n v="1484065881"/>
        <n v="1433336895"/>
        <n v="1287115200"/>
        <n v="1385590111"/>
        <n v="1448489095"/>
        <n v="1490809450"/>
        <n v="1482108350"/>
        <n v="1379363406"/>
        <n v="1408827550"/>
        <n v="1440318908"/>
        <n v="1463232936"/>
        <n v="1467132185"/>
        <n v="1443379104"/>
        <n v="1459483140"/>
        <n v="1452112717"/>
        <n v="1455417571"/>
        <n v="1307554261"/>
        <n v="1438662603"/>
        <n v="1447965917"/>
        <n v="1441837879"/>
        <n v="1427408271"/>
        <n v="1410836400"/>
        <n v="1487462340"/>
        <n v="1491019140"/>
        <n v="1467481468"/>
        <n v="1443561159"/>
        <n v="1287975829"/>
        <n v="1451491953"/>
        <n v="1483063435"/>
        <n v="1396666779"/>
        <n v="1378866867"/>
        <n v="1388928660"/>
        <n v="1440272093"/>
        <n v="1475918439"/>
        <n v="1428069541"/>
        <n v="1417388340"/>
        <n v="1476458734"/>
        <n v="1486693145"/>
        <n v="1418469569"/>
        <n v="1459443385"/>
        <n v="1316883753"/>
        <n v="1474228265"/>
        <n v="1382017085"/>
        <n v="1474067404"/>
        <n v="1434827173"/>
        <n v="1442457112"/>
        <n v="1401767940"/>
        <n v="1489537560"/>
        <n v="1416614523"/>
        <n v="1420938000"/>
        <n v="1412536573"/>
        <n v="1448902800"/>
        <n v="1440813413"/>
        <n v="1448204621"/>
        <n v="1391427692"/>
        <n v="1443711774"/>
        <n v="1383430145"/>
        <n v="1435934795"/>
        <n v="1406743396"/>
        <n v="1447032093"/>
        <n v="1489172435"/>
        <n v="1411596001"/>
        <n v="1358361197"/>
        <n v="1469473200"/>
        <n v="1440157656"/>
        <n v="1431702289"/>
        <n v="1431198562"/>
        <n v="1427992582"/>
        <n v="1313078518"/>
        <n v="1409980144"/>
        <n v="1432328400"/>
        <n v="1447542000"/>
        <n v="1427485395"/>
        <n v="1488517200"/>
        <n v="1479392133"/>
        <n v="1439515497"/>
        <n v="1473444048"/>
        <n v="1409787378"/>
        <n v="1403312703"/>
        <n v="1450380009"/>
        <n v="1476941293"/>
        <n v="1427498172"/>
        <n v="1439931675"/>
        <n v="1411779761"/>
        <n v="1427659200"/>
        <n v="1428704848"/>
        <n v="1453075200"/>
        <n v="1421498303"/>
        <n v="1408526477"/>
        <n v="1444984904"/>
        <n v="1430517600"/>
        <n v="1415740408"/>
        <n v="1367097391"/>
        <n v="1457901924"/>
        <n v="1483048900"/>
        <n v="1430081759"/>
        <n v="1379164040"/>
        <n v="1323998795"/>
        <n v="1443040464"/>
        <n v="1416000600"/>
        <n v="1412536412"/>
        <n v="1440801000"/>
        <n v="1424607285"/>
        <n v="1489922339"/>
        <n v="1410543495"/>
        <n v="1406474820"/>
        <n v="1466227190"/>
        <n v="1409620222"/>
        <n v="1303628340"/>
        <n v="1437139080"/>
        <n v="1410516000"/>
        <n v="1417795480"/>
        <n v="1472135676"/>
        <n v="1451852256"/>
        <n v="1428097450"/>
        <n v="1420413960"/>
        <n v="1423333581"/>
        <n v="1407691248"/>
        <n v="1419539223"/>
        <n v="1372622280"/>
        <n v="1469213732"/>
        <n v="1439533019"/>
        <n v="1486313040"/>
        <n v="1454054429"/>
        <n v="1403886084"/>
        <n v="1438734833"/>
        <n v="1394815751"/>
        <n v="1474766189"/>
        <n v="1419626139"/>
        <n v="1414795542"/>
        <n v="1464460329"/>
        <n v="1334097387"/>
        <n v="1471435554"/>
        <n v="1486046761"/>
        <n v="1456016576"/>
        <n v="1461622616"/>
        <n v="1318806541"/>
        <n v="1417127040"/>
        <n v="1413832985"/>
        <n v="1456851914"/>
        <n v="1412770578"/>
        <n v="1408134034"/>
        <n v="1482515937"/>
        <n v="1293082524"/>
        <n v="1417145297"/>
        <n v="1424070823"/>
        <n v="1456189076"/>
        <n v="1352610040"/>
        <n v="1421350140"/>
        <n v="1409509477"/>
        <n v="1407868561"/>
        <n v="1441037097"/>
        <n v="1414445108"/>
        <n v="1442315460"/>
        <n v="1438793432"/>
        <n v="1467647160"/>
        <n v="1425495447"/>
        <n v="1447799054"/>
        <n v="1477454340"/>
        <n v="1444946400"/>
        <n v="1332073025"/>
        <n v="1383509357"/>
        <n v="1407621425"/>
        <n v="1421348428"/>
        <n v="1477065860"/>
        <n v="1338404400"/>
        <n v="1441995769"/>
        <n v="1412500322"/>
        <n v="1472847873"/>
        <n v="1428171037"/>
        <n v="1476717319"/>
        <n v="1410416097"/>
        <n v="1414758620"/>
        <n v="1427507208"/>
        <n v="1435633602"/>
        <n v="1472835802"/>
        <n v="1431144000"/>
        <n v="1429554349"/>
        <n v="1357432638"/>
        <n v="1407553200"/>
        <n v="1409846874"/>
        <n v="1467934937"/>
        <n v="1407869851"/>
        <n v="1389844800"/>
        <n v="1441003537"/>
        <n v="1425160800"/>
        <n v="1452942000"/>
        <n v="1426522316"/>
        <n v="1408986738"/>
        <n v="1336789860"/>
        <n v="1488773332"/>
        <n v="1429134893"/>
        <n v="1481473208"/>
        <n v="1462827000"/>
        <n v="1410811740"/>
        <n v="1450032297"/>
        <n v="1461406600"/>
        <n v="1433714198"/>
        <n v="1436137140"/>
        <n v="1433685354"/>
        <n v="1407565504"/>
        <n v="1484348700"/>
        <n v="1407089147"/>
        <n v="1484999278"/>
        <n v="1434405980"/>
        <n v="1405947126"/>
        <n v="1491581703"/>
        <n v="1477236559"/>
        <n v="1419494400"/>
        <n v="1480721803"/>
        <n v="1334592000"/>
        <n v="1416877200"/>
        <n v="1476482400"/>
        <n v="1418183325"/>
        <n v="1468937681"/>
        <n v="1457543360"/>
        <n v="1410958191"/>
        <n v="1487565468"/>
        <n v="1459915491"/>
        <n v="1433064540"/>
        <n v="1355197047"/>
        <n v="1461535140"/>
        <n v="1477949764"/>
        <n v="1431298860"/>
        <n v="1337447105"/>
        <n v="1439766050"/>
        <n v="1486590035"/>
        <n v="1427040435"/>
        <n v="1377734091"/>
        <n v="1422158199"/>
        <n v="1401579000"/>
        <n v="1450554599"/>
        <n v="1414360358"/>
        <n v="1460737680"/>
        <n v="1417007640"/>
        <n v="1406994583"/>
        <n v="1417501145"/>
        <n v="1299786527"/>
        <n v="1468392599"/>
        <n v="1337955240"/>
        <n v="1451679612"/>
        <n v="1326520886"/>
        <n v="1381090870"/>
        <n v="1390921827"/>
        <n v="1415932643"/>
        <n v="1407899966"/>
        <n v="1423345339"/>
        <n v="1492542819"/>
        <n v="1441119919"/>
        <n v="1465130532"/>
        <n v="1392417800"/>
        <n v="1441771218"/>
        <n v="1456043057"/>
        <n v="1332114795"/>
        <n v="1370470430"/>
        <n v="1415882108"/>
        <n v="1347057464"/>
        <n v="1408040408"/>
        <n v="1487397540"/>
        <n v="1308431646"/>
        <n v="1476189339"/>
        <n v="1447018833"/>
        <n v="1310837574"/>
        <n v="1440101160"/>
        <n v="1493571600"/>
        <n v="1357176693"/>
        <n v="1417532644"/>
        <n v="1457207096"/>
        <n v="1476873507"/>
        <n v="1469162275"/>
        <n v="1427266860"/>
        <n v="1411073972"/>
        <n v="1485838800"/>
        <n v="1375313577"/>
        <n v="1349050622"/>
        <n v="1455246504"/>
        <n v="1416125148"/>
        <n v="1430604136"/>
        <n v="1405027750"/>
        <n v="1382414340"/>
        <n v="1469199740"/>
        <n v="1453122000"/>
        <n v="1407883811"/>
        <n v="1383789603"/>
        <n v="1419483600"/>
        <n v="1406799981"/>
        <n v="1470498332"/>
        <n v="1411748335"/>
        <n v="1427133600"/>
        <n v="1450887480"/>
        <n v="1434738483"/>
        <n v="1448761744"/>
        <n v="1434647305"/>
        <n v="1482294990"/>
        <n v="1460140500"/>
        <n v="1429375922"/>
        <n v="1440524082"/>
        <n v="1405305000"/>
        <n v="1443906000"/>
        <n v="1431745200"/>
        <n v="1406170740"/>
        <n v="1482332343"/>
        <n v="1414707762"/>
        <n v="1484698998"/>
        <n v="1430360739"/>
        <n v="1484156948"/>
        <n v="1424032207"/>
        <n v="1458925156"/>
        <n v="1344635088"/>
        <n v="1468615346"/>
        <n v="1446080834"/>
        <n v="1343161248"/>
        <n v="1458703740"/>
        <n v="1315747080"/>
        <n v="1411150701"/>
        <n v="1435711246"/>
        <n v="1354919022"/>
        <n v="1470519308"/>
        <n v="1478542375"/>
        <n v="1483138800"/>
        <n v="1355930645"/>
        <n v="1431547468"/>
        <n v="1408058820"/>
        <n v="1468482694"/>
        <n v="1407847978"/>
        <n v="1450521990"/>
        <n v="1421042403"/>
        <n v="1488340800"/>
        <n v="1472745594"/>
        <n v="1426526880"/>
        <n v="1420768800"/>
        <n v="1415988991"/>
        <n v="1444027186"/>
        <n v="1480568781"/>
        <n v="1488495478"/>
        <n v="1428981718"/>
        <n v="1430409651"/>
        <n v="1462655519"/>
        <n v="1418091128"/>
        <n v="1479495790"/>
        <n v="1436373900"/>
        <n v="1416662034"/>
        <n v="1394772031"/>
        <n v="1413770820"/>
        <n v="1451010086"/>
        <n v="1431533931"/>
        <n v="1403636229"/>
        <n v="1434213443"/>
        <n v="1430703638"/>
        <n v="1437969540"/>
        <n v="1459365802"/>
        <n v="1417195201"/>
        <n v="1399584210"/>
        <n v="1473160954"/>
        <n v="1466091446"/>
        <n v="1440094742"/>
        <n v="1450327126"/>
        <n v="1417800435"/>
        <n v="1417741159"/>
        <n v="1433443151"/>
        <n v="1421404247"/>
        <n v="1398876680"/>
        <n v="1433021171"/>
        <n v="1412283542"/>
        <n v="1402600085"/>
        <n v="1412222340"/>
        <n v="1408646111"/>
        <n v="1485964559"/>
        <n v="1421543520"/>
        <n v="1483773169"/>
        <n v="1456006938"/>
        <n v="1418938395"/>
        <n v="1445874513"/>
        <n v="1443726142"/>
        <n v="1424081477"/>
        <n v="1493320519"/>
        <n v="1346585448"/>
        <n v="1485035131"/>
        <n v="1437250456"/>
        <n v="1384179548"/>
        <n v="1470011780"/>
        <n v="1416176778"/>
        <n v="1457445069"/>
        <n v="1451637531"/>
        <n v="1430270199"/>
        <n v="1449529062"/>
        <n v="1437149004"/>
        <n v="1464824309"/>
        <n v="1476008906"/>
        <n v="1425081694"/>
        <n v="1418877141"/>
        <n v="1403904808"/>
        <n v="1414807962"/>
        <n v="1377995523"/>
        <n v="1467473723"/>
        <n v="1409949002"/>
        <n v="1432223125"/>
        <n v="1451786137"/>
        <n v="1409412600"/>
        <n v="1419645748"/>
        <n v="1401595200"/>
        <n v="1472317209"/>
        <n v="1325763180"/>
        <n v="1410439161"/>
        <n v="1427169540"/>
        <n v="1400853925"/>
        <n v="1403122380"/>
        <n v="1409547600"/>
        <n v="1436957022"/>
        <n v="1414533600"/>
        <n v="1434080706"/>
        <n v="1482953115"/>
        <n v="1456523572"/>
        <n v="1469980800"/>
        <n v="1429823138"/>
        <n v="1467231614"/>
        <n v="1453310661"/>
        <n v="1470355833"/>
        <n v="1429028365"/>
        <n v="1463645521"/>
        <n v="1401997790"/>
        <n v="1439827559"/>
        <n v="1431717268"/>
        <n v="1405761690"/>
        <n v="1409070480"/>
        <n v="1425009761"/>
        <n v="1425233240"/>
        <n v="1396810864"/>
        <n v="1423185900"/>
        <n v="1369403684"/>
        <n v="1455753540"/>
        <n v="1433178060"/>
        <n v="1410424642"/>
        <n v="1397910848"/>
        <n v="1416963300"/>
        <n v="1427772120"/>
        <n v="1420199351"/>
        <n v="1455466832"/>
        <n v="1463201940"/>
        <n v="1442722891"/>
        <n v="1421781360"/>
        <n v="1409602217"/>
        <n v="1408154663"/>
        <n v="1435504170"/>
        <n v="1463753302"/>
        <n v="1432479600"/>
        <n v="1433587620"/>
        <n v="1437161739"/>
        <n v="1483423467"/>
        <n v="1456397834"/>
        <n v="1444940558"/>
        <n v="1415247757"/>
        <n v="1426091036"/>
        <n v="1455399313"/>
        <n v="1432913659"/>
        <n v="1427427276"/>
        <n v="1410191405"/>
        <n v="1407168000"/>
        <n v="1412740457"/>
        <n v="1452234840"/>
        <n v="1421337405"/>
        <n v="1420724460"/>
        <n v="1473044340"/>
        <n v="1461530721"/>
        <n v="1437861540"/>
        <n v="1446766372"/>
        <n v="1463239108"/>
        <n v="1424593763"/>
        <n v="1410127994"/>
        <n v="1455822569"/>
        <n v="1381306687"/>
        <n v="1411324369"/>
        <n v="1394909909"/>
        <n v="1404601632"/>
        <n v="1451030136"/>
        <n v="1412536421"/>
        <n v="1420971324"/>
        <n v="1463619388"/>
        <n v="1466375521"/>
        <n v="1395627327"/>
        <n v="1404356400"/>
        <n v="1443422134"/>
        <n v="1444330821"/>
        <n v="1460274864"/>
        <n v="1466096566"/>
        <n v="1431647772"/>
        <n v="1432828740"/>
        <n v="1424746800"/>
        <n v="1410810903"/>
        <n v="1479667727"/>
        <n v="1424229991"/>
        <n v="1459352495"/>
        <n v="1438662474"/>
        <n v="1376140520"/>
        <n v="1412272592"/>
        <n v="1449914400"/>
        <n v="1437926458"/>
        <n v="1427825044"/>
        <n v="1462631358"/>
        <n v="1457308531"/>
        <n v="1457966129"/>
        <n v="1424920795"/>
        <n v="1376563408"/>
        <n v="1357934424"/>
        <n v="1389055198"/>
        <n v="1489512122"/>
        <n v="1465107693"/>
        <n v="1460832206"/>
        <n v="1409770164"/>
        <n v="1474436704"/>
        <n v="1458859153"/>
        <n v="1391991701"/>
        <n v="1460644440"/>
        <n v="1407425717"/>
        <n v="1415909927"/>
        <n v="1423432709"/>
        <n v="1444589020"/>
        <n v="1347004260"/>
        <n v="1432843500"/>
        <n v="1462391932"/>
        <n v="1451752021"/>
        <n v="1466789269"/>
        <n v="1471265092"/>
        <n v="1464354720"/>
        <n v="1479773838"/>
        <n v="1412656200"/>
        <n v="1454370941"/>
        <n v="1463602935"/>
        <n v="1445885890"/>
        <n v="1448388418"/>
        <n v="1469913194"/>
        <n v="1424137247"/>
        <n v="1446154848"/>
        <n v="1457617359"/>
        <n v="1445097715"/>
        <n v="1425587220"/>
        <n v="1441516200"/>
        <n v="1408913291"/>
        <n v="1456555536"/>
        <n v="1463259837"/>
        <n v="1436914815"/>
        <n v="1411328918"/>
        <n v="1411681391"/>
        <n v="1414123200"/>
        <n v="1460925811"/>
        <n v="1420910460"/>
        <n v="1445013352"/>
        <n v="1334622660"/>
        <n v="1472920477"/>
        <n v="1391630297"/>
        <n v="1404022381"/>
        <n v="1414077391"/>
        <n v="1476731431"/>
        <n v="1321201327"/>
        <n v="1420100426"/>
        <n v="1425827760"/>
        <n v="1437570130"/>
        <n v="1424940093"/>
        <n v="1438437600"/>
        <n v="1382184786"/>
        <n v="1411662264"/>
        <n v="1434633191"/>
        <n v="1435636740"/>
        <n v="1431278557"/>
        <n v="1430234394"/>
        <n v="1429622726"/>
        <n v="1415219915"/>
        <n v="1490589360"/>
        <n v="1478383912"/>
        <n v="1457947483"/>
        <n v="1418080887"/>
        <n v="1439048017"/>
        <n v="1427414732"/>
        <n v="1393786877"/>
        <n v="1423772060"/>
        <n v="1405741404"/>
        <n v="1468519920"/>
        <n v="1439734001"/>
        <n v="1477509604"/>
        <n v="1452228790"/>
        <n v="1454864280"/>
        <n v="1410279123"/>
        <n v="1406683172"/>
        <n v="1487465119"/>
        <n v="1403730000"/>
        <n v="1456617600"/>
        <n v="1432873653"/>
        <n v="1454078770"/>
        <n v="1339273208"/>
        <n v="1462417493"/>
        <n v="1459642200"/>
        <n v="1429352160"/>
        <n v="1474580867"/>
        <n v="1420045538"/>
        <n v="1425330960"/>
        <n v="1428231600"/>
        <n v="1492759460"/>
        <n v="1417295990"/>
        <n v="1487318029"/>
        <n v="1478122292"/>
        <n v="1407811627"/>
        <n v="1429074240"/>
        <n v="1464386640"/>
        <n v="1424375279"/>
        <n v="1454183202"/>
        <n v="1409602178"/>
        <n v="1426345200"/>
        <n v="1442775956"/>
        <n v="1468020354"/>
        <n v="1438576057"/>
        <n v="1407545334"/>
        <n v="1434309540"/>
        <n v="1431046356"/>
        <n v="1449989260"/>
        <n v="1468513533"/>
        <n v="1457996400"/>
        <n v="1424989029"/>
        <n v="1455207510"/>
        <n v="1427225644"/>
        <n v="1430149330"/>
        <n v="1410041339"/>
        <n v="1425833403"/>
        <n v="1408596589"/>
        <n v="1419644444"/>
        <n v="1428205247"/>
        <n v="1422483292"/>
        <n v="1475431486"/>
        <n v="1364041163"/>
        <n v="1464939520"/>
        <n v="1424536196"/>
        <n v="1440412396"/>
        <n v="1463734740"/>
        <n v="1477791960"/>
        <n v="1467155733"/>
        <n v="1460837320"/>
        <n v="1467999134"/>
        <n v="1475457107"/>
        <n v="1425791697"/>
        <n v="1437331463"/>
        <n v="1443121765"/>
        <n v="1425154655"/>
        <n v="1436366699"/>
        <n v="1418510965"/>
        <n v="1420044890"/>
        <n v="1473699540"/>
        <n v="1407624222"/>
        <n v="1448660404"/>
        <n v="1418841045"/>
        <n v="1457904316"/>
        <n v="1441633993"/>
        <n v="1426800687"/>
        <n v="1416944760"/>
        <n v="1416355259"/>
        <n v="1404318595"/>
        <n v="1438726535"/>
        <n v="1458733927"/>
        <n v="1462484196"/>
        <n v="1420876740"/>
        <n v="1401662239"/>
        <n v="1490447662"/>
        <n v="1458097364"/>
        <n v="1425655349"/>
        <n v="1428804762"/>
        <n v="1425197321"/>
        <n v="1411437100"/>
        <n v="1464285463"/>
        <n v="1423078606"/>
        <n v="1408225452"/>
        <n v="1375299780"/>
        <n v="1429936500"/>
        <n v="1455647587"/>
        <n v="1427745150"/>
        <n v="1437657935"/>
        <n v="1431549912"/>
        <n v="1440863624"/>
        <n v="1488805200"/>
        <n v="1457822275"/>
        <n v="1420844390"/>
        <n v="1433259293"/>
        <n v="1484354556"/>
        <n v="1408305498"/>
        <n v="1417235580"/>
        <n v="1426365994"/>
        <n v="1425250955"/>
        <n v="1475853060"/>
        <n v="1478425747"/>
        <n v="1432195375"/>
        <n v="1411701739"/>
        <n v="1434139887"/>
        <n v="1422902601"/>
        <n v="1426182551"/>
        <n v="1469919890"/>
        <n v="1379094980"/>
        <n v="1467541545"/>
        <n v="1470975614"/>
        <n v="1458715133"/>
        <n v="1467080613"/>
        <n v="1461994440"/>
        <n v="1411852640"/>
        <n v="1413572432"/>
        <n v="1392070874"/>
        <n v="1456700709"/>
        <n v="1427537952"/>
        <n v="1407453228"/>
        <n v="1477784634"/>
        <n v="1455941197"/>
        <n v="1406326502"/>
        <n v="1462301342"/>
        <n v="1462293716"/>
        <n v="1462467600"/>
        <n v="1413208795"/>
        <n v="141693339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  <n v="1397961361"/>
        <n v="1330018426"/>
        <n v="1461762960"/>
        <n v="1457906400"/>
        <n v="1369323491"/>
        <n v="1370547157"/>
        <n v="1335564000"/>
        <n v="1479952800"/>
        <n v="1463333701"/>
        <n v="1334610000"/>
        <n v="1478402804"/>
        <n v="1445921940"/>
        <n v="1365367938"/>
        <n v="1335574674"/>
        <n v="1372297751"/>
        <n v="1487738622"/>
        <n v="1444903198"/>
        <n v="1426197512"/>
        <n v="1417813618"/>
        <n v="1415722236"/>
        <n v="1471487925"/>
        <n v="1434045687"/>
        <n v="1404522000"/>
        <n v="1352488027"/>
        <n v="1358702480"/>
        <n v="1463529600"/>
        <n v="1432230988"/>
        <n v="1383332400"/>
        <n v="1443826980"/>
        <n v="1428390000"/>
        <n v="1271994660"/>
        <n v="1326835985"/>
        <n v="1471087957"/>
        <n v="1458362023"/>
        <n v="1437420934"/>
        <n v="1462161540"/>
        <n v="1339701851"/>
        <n v="1355597528"/>
        <n v="1488390735"/>
        <n v="1454349600"/>
        <n v="1402334811"/>
        <n v="1359680939"/>
        <n v="1408320490"/>
        <n v="1480028400"/>
        <n v="1448229600"/>
        <n v="1429138740"/>
        <n v="1435352400"/>
        <n v="1327851291"/>
        <n v="1444525200"/>
        <n v="1454277540"/>
        <n v="1488538892"/>
        <n v="1436110717"/>
        <n v="1411790400"/>
        <n v="1333648820"/>
        <n v="1299243427"/>
        <n v="1336751220"/>
        <n v="1436562000"/>
        <n v="1488464683"/>
        <n v="1406470645"/>
        <n v="1428128525"/>
        <n v="1419780026"/>
        <n v="1446731817"/>
        <n v="1438531200"/>
        <n v="1381314437"/>
        <n v="1453569392"/>
        <n v="1440082240"/>
        <n v="1471849140"/>
        <n v="1457914373"/>
        <n v="1428068988"/>
        <n v="1330359423"/>
        <n v="1312642800"/>
        <n v="1328377444"/>
        <n v="1423720740"/>
        <n v="1427860740"/>
        <n v="1420060088"/>
        <n v="1429912341"/>
        <n v="1463353200"/>
        <n v="1410904413"/>
        <n v="1464729276"/>
        <n v="1402901940"/>
        <n v="1363458467"/>
        <n v="1441167586"/>
        <n v="1477710000"/>
        <n v="1413575739"/>
        <n v="1381928503"/>
        <n v="1460127635"/>
        <n v="1484752597"/>
        <n v="1438259422"/>
        <n v="1449089965"/>
        <n v="1309809140"/>
        <n v="1404671466"/>
        <n v="1434039137"/>
        <n v="1481066554"/>
        <n v="1455408000"/>
        <n v="1355585777"/>
        <n v="1382658169"/>
        <n v="1456876740"/>
        <n v="1338601346"/>
        <n v="1318802580"/>
        <n v="1489157716"/>
        <n v="1399694340"/>
        <n v="1331441940"/>
        <n v="1464485339"/>
        <n v="1437620400"/>
        <n v="1469220144"/>
        <n v="1342243143"/>
        <n v="1341028740"/>
        <n v="1433305800"/>
        <n v="1307459881"/>
        <n v="1427011200"/>
        <n v="1464712394"/>
        <n v="1480568340"/>
        <n v="1430329862"/>
        <n v="1441425540"/>
        <n v="1304628648"/>
        <n v="1456444800"/>
        <n v="1428483201"/>
        <n v="1483481019"/>
        <n v="1283562180"/>
        <n v="1354017600"/>
        <n v="1409500725"/>
        <n v="1450602000"/>
        <n v="1464807420"/>
        <n v="1330760367"/>
        <n v="1445624695"/>
        <n v="1476720840"/>
        <n v="1453179540"/>
        <n v="1311538136"/>
        <n v="1408177077"/>
        <n v="1271573940"/>
        <n v="1287200340"/>
        <n v="1402290000"/>
        <n v="1368117239"/>
        <n v="1371785496"/>
        <n v="1362960000"/>
        <n v="1451430000"/>
        <n v="1398052740"/>
        <n v="1326927600"/>
        <n v="1391706084"/>
        <n v="1470034740"/>
        <n v="1343440800"/>
        <n v="1452299761"/>
        <n v="1410755286"/>
        <n v="1427319366"/>
        <n v="1405249113"/>
        <n v="1412938800"/>
        <n v="1370649674"/>
        <n v="1383264000"/>
        <n v="1487580602"/>
        <n v="1420377366"/>
        <n v="1447507200"/>
        <n v="1362814119"/>
        <n v="1408679055"/>
        <n v="1459641073"/>
        <n v="1464040800"/>
        <n v="1435808400"/>
        <n v="1355840400"/>
        <n v="1433735400"/>
        <n v="1323280391"/>
        <n v="1333909178"/>
        <n v="1436749200"/>
        <n v="1428514969"/>
        <n v="1407788867"/>
        <n v="1316716129"/>
        <n v="1433880605"/>
        <n v="1399668319"/>
        <n v="1403693499"/>
        <n v="1426866851"/>
        <n v="1330214841"/>
        <n v="1373738400"/>
        <n v="1434142800"/>
        <n v="1482085857"/>
        <n v="1462334340"/>
        <n v="1483120216"/>
        <n v="1412136000"/>
        <n v="1372651140"/>
        <n v="1401058740"/>
        <n v="1405400400"/>
        <n v="1384408740"/>
        <n v="1316208031"/>
        <n v="1348028861"/>
        <n v="1420048208"/>
        <n v="1407224601"/>
        <n v="1469994300"/>
        <n v="1484110800"/>
        <n v="1388017937"/>
        <n v="1331392049"/>
        <n v="1471185057"/>
        <n v="1469962800"/>
        <n v="1465672979"/>
        <n v="1470369540"/>
        <n v="1425136462"/>
        <n v="1414927775"/>
        <n v="1429317420"/>
        <n v="1425099540"/>
        <n v="1478046661"/>
        <n v="1430029680"/>
        <n v="1476390164"/>
        <n v="1441234143"/>
        <n v="1460753307"/>
        <n v="1369958400"/>
        <n v="1413784740"/>
        <n v="1448922600"/>
        <n v="1448586000"/>
        <n v="1411679804"/>
        <n v="1464390916"/>
        <n v="1443014756"/>
        <n v="1458057600"/>
        <n v="1410550484"/>
        <n v="1367208140"/>
        <n v="1471428340"/>
        <n v="1451776791"/>
        <n v="1471130956"/>
        <n v="1434670397"/>
        <n v="1481615940"/>
        <n v="1425675892"/>
        <n v="1433995140"/>
        <n v="1385870520"/>
        <n v="1439245037"/>
        <n v="1423922991"/>
        <n v="1327535392"/>
        <n v="1413176340"/>
        <n v="1444149047"/>
        <n v="1472074928"/>
        <n v="1467301334"/>
        <n v="1425272340"/>
        <n v="1437004800"/>
        <n v="1403382680"/>
        <n v="1473247240"/>
        <n v="1491001140"/>
        <n v="1293073733"/>
        <n v="1435185252"/>
        <n v="1431608122"/>
        <n v="1481737761"/>
        <n v="1339022575"/>
        <n v="1358117313"/>
        <n v="1460574924"/>
        <n v="1432654347"/>
        <n v="1460066954"/>
        <n v="1411150092"/>
        <n v="1306865040"/>
        <n v="1423630740"/>
        <n v="1315171845"/>
        <n v="1441933459"/>
        <n v="1393162791"/>
        <n v="1404698400"/>
        <n v="1461108450"/>
        <n v="1398451093"/>
        <n v="1373203482"/>
        <n v="1455831000"/>
        <n v="1378785540"/>
        <n v="1410862734"/>
        <n v="1432499376"/>
        <n v="1394521140"/>
        <n v="1343238578"/>
        <n v="1413304708"/>
        <n v="1376654340"/>
        <n v="1467054000"/>
        <n v="1417049663"/>
        <n v="1462879020"/>
        <n v="1407524751"/>
        <n v="1463743860"/>
        <n v="1447269367"/>
        <n v="1268690100"/>
        <n v="1469670580"/>
        <n v="1412640373"/>
        <n v="1345148566"/>
        <n v="1400137131"/>
        <n v="1430579509"/>
        <n v="1327212000"/>
        <n v="1435611438"/>
        <n v="1411084800"/>
        <n v="1460860144"/>
        <n v="1403370772"/>
        <n v="1398460127"/>
        <n v="1426777228"/>
        <n v="1472952982"/>
        <n v="1474793208"/>
        <n v="1338523140"/>
        <n v="1450901872"/>
        <n v="1429183656"/>
        <n v="1460341800"/>
        <n v="1337194800"/>
        <n v="1431147600"/>
        <n v="1316746837"/>
        <n v="1392574692"/>
        <n v="1459872000"/>
        <n v="1362117540"/>
        <n v="1468270261"/>
        <n v="1300636482"/>
        <n v="1425275940"/>
        <n v="1359240856"/>
        <n v="1460038591"/>
        <n v="1430334126"/>
        <n v="1465652372"/>
        <n v="1356724263"/>
        <n v="1370390432"/>
        <n v="1452387096"/>
        <n v="1332561600"/>
        <n v="1483499645"/>
        <n v="1489006800"/>
        <n v="1405366359"/>
        <n v="1339840740"/>
        <n v="1424715779"/>
        <n v="1484687436"/>
        <n v="1419292800"/>
        <n v="1445722140"/>
        <n v="1426801664"/>
        <n v="1348516012"/>
        <n v="1473625166"/>
        <n v="1422937620"/>
        <n v="1402696800"/>
        <n v="1407456000"/>
        <n v="1436117922"/>
        <n v="1298245954"/>
        <n v="1436902359"/>
        <n v="1342115132"/>
        <n v="1427842740"/>
        <n v="1334250165"/>
        <n v="1338186657"/>
        <n v="1381895940"/>
        <n v="1450911540"/>
        <n v="1487113140"/>
        <n v="1324789200"/>
        <n v="1386565140"/>
        <n v="1469998680"/>
        <n v="1342382587"/>
        <n v="1453481974"/>
        <n v="1471071540"/>
        <n v="1406045368"/>
        <n v="1432161590"/>
        <n v="1306630800"/>
        <n v="1463098208"/>
        <n v="1430774974"/>
        <n v="1466899491"/>
        <n v="1450555279"/>
        <n v="1398268773"/>
        <n v="1346198400"/>
        <n v="1433131140"/>
        <n v="1354269600"/>
        <n v="1331870340"/>
        <n v="1392408000"/>
        <n v="1460581365"/>
        <n v="1367823655"/>
        <n v="1488337200"/>
        <n v="1406900607"/>
        <n v="1332011835"/>
        <n v="1414701413"/>
        <n v="1483729500"/>
        <n v="1394460000"/>
        <n v="1445252400"/>
        <n v="1434542702"/>
        <n v="1398988662"/>
        <n v="1425193140"/>
        <n v="1474426800"/>
        <n v="1426965758"/>
        <n v="1477886400"/>
        <n v="1441153705"/>
        <n v="1486702800"/>
        <n v="1340429276"/>
        <n v="1340944043"/>
        <n v="1410558949"/>
        <n v="1401159600"/>
        <n v="1338177540"/>
        <n v="1489234891"/>
        <n v="1429286400"/>
        <n v="1412092800"/>
        <n v="1369282044"/>
        <n v="1253937540"/>
        <n v="1429594832"/>
        <n v="1337657400"/>
        <n v="1442805076"/>
        <n v="1249932360"/>
        <n v="1330916400"/>
        <n v="1330644639"/>
        <n v="1471834800"/>
        <n v="1446665191"/>
        <n v="1412611905"/>
        <n v="1387533892"/>
        <n v="1299009600"/>
        <n v="1474694787"/>
        <n v="1375408194"/>
        <n v="1473047940"/>
        <n v="1420765200"/>
        <n v="1453185447"/>
        <n v="1439317900"/>
        <n v="1402755834"/>
        <n v="1464971400"/>
        <n v="1407967200"/>
        <n v="1427740319"/>
        <n v="1391851831"/>
        <n v="1386025140"/>
        <n v="1417906649"/>
        <n v="1367366460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444291193"/>
        <n v="1403539260"/>
        <n v="1334784160"/>
        <n v="1426473264"/>
        <n v="1333560803"/>
        <n v="1417012840"/>
        <n v="1403258049"/>
        <n v="1408068000"/>
        <n v="1487102427"/>
        <n v="1405658752"/>
        <n v="1473358122"/>
        <n v="1393156857"/>
        <n v="1429813800"/>
        <n v="1298343600"/>
        <n v="1462741200"/>
        <n v="1403305200"/>
        <n v="1316124003"/>
        <n v="1405614823"/>
        <n v="1349477050"/>
        <n v="1430993394"/>
        <n v="1439473248"/>
        <n v="1291131815"/>
        <n v="1419181890"/>
        <n v="1396054800"/>
        <n v="1414608843"/>
        <n v="1411012740"/>
        <n v="1346695334"/>
        <n v="1488240000"/>
        <n v="1488333600"/>
        <n v="1488482355"/>
        <n v="1420178188"/>
        <n v="1363711335"/>
        <n v="1347017083"/>
        <n v="1438467894"/>
        <n v="1420648906"/>
        <n v="1454248563"/>
        <n v="1468873420"/>
        <n v="1430407200"/>
        <n v="1312470475"/>
        <n v="1336669200"/>
        <n v="1426229940"/>
        <n v="1425821477"/>
        <n v="1400176386"/>
        <n v="1391718671"/>
        <n v="1401857940"/>
        <n v="1320220800"/>
        <n v="1434459554"/>
        <n v="1434925500"/>
        <n v="1438624800"/>
        <n v="1369699200"/>
        <n v="1482901546"/>
        <n v="1336747995"/>
        <n v="1478866253"/>
        <n v="1348786494"/>
        <n v="1422140895"/>
        <n v="1357721335"/>
        <n v="1329084231"/>
        <n v="1419151341"/>
        <n v="1416964500"/>
        <n v="1404913180"/>
        <n v="1481961600"/>
        <n v="1303147459"/>
        <n v="1415319355"/>
        <n v="1405188667"/>
        <n v="1403366409"/>
        <n v="1488830400"/>
        <n v="1337396400"/>
        <n v="1420099140"/>
        <n v="1423587130"/>
        <n v="1316442622"/>
        <n v="1374858000"/>
        <n v="1323136949"/>
        <n v="1353905940"/>
        <n v="1429920000"/>
        <n v="1445047200"/>
        <n v="1434159780"/>
        <n v="1436587140"/>
        <n v="1418581088"/>
        <n v="1447427918"/>
        <n v="1406502000"/>
        <n v="1425185940"/>
        <n v="1379708247"/>
        <n v="1417460940"/>
        <n v="1466179200"/>
        <n v="1348337956"/>
        <n v="1412740868"/>
        <n v="1323151140"/>
        <n v="1476486000"/>
        <n v="1344636000"/>
        <n v="1407167973"/>
        <n v="1437202740"/>
        <n v="1417420994"/>
        <n v="1342360804"/>
        <n v="1366138800"/>
        <n v="1405615846"/>
        <n v="1444860063"/>
        <n v="1406952781"/>
        <n v="1486095060"/>
        <n v="1336062672"/>
        <n v="1453856400"/>
        <n v="1479794340"/>
        <n v="1478264784"/>
        <n v="1485631740"/>
        <n v="1375151566"/>
        <n v="1372741200"/>
        <n v="1427553484"/>
        <n v="1351095976"/>
        <n v="1309980790"/>
        <n v="1443040059"/>
        <n v="1282622400"/>
        <n v="1434921600"/>
        <n v="1386828507"/>
        <n v="1422734313"/>
        <n v="1284177540"/>
        <n v="1433538000"/>
        <n v="1404564028"/>
        <n v="1436772944"/>
        <n v="1488750490"/>
        <n v="1366693272"/>
        <n v="1334980740"/>
        <n v="1431831600"/>
        <n v="1413269940"/>
        <n v="1446062040"/>
        <n v="1365489000"/>
        <n v="1332699285"/>
        <n v="1370196192"/>
        <n v="1361696955"/>
        <n v="1489238940"/>
        <n v="1411987990"/>
        <n v="1329240668"/>
        <n v="1468193532"/>
        <n v="1458807098"/>
        <n v="1447909140"/>
        <n v="1431876677"/>
        <n v="1412086187"/>
        <n v="1376838000"/>
        <n v="1473566340"/>
        <n v="1332704042"/>
        <n v="1416780000"/>
        <n v="1468536992"/>
        <n v="1280631600"/>
        <n v="1458518325"/>
        <n v="1440907427"/>
        <n v="1337144340"/>
        <n v="1440546729"/>
        <n v="1329082983"/>
        <n v="1429793446"/>
        <n v="1464960682"/>
        <n v="1463198340"/>
        <n v="1417653540"/>
        <n v="1447484460"/>
        <n v="1389814380"/>
        <n v="1383526800"/>
        <n v="1420009200"/>
        <n v="1459474059"/>
        <n v="1306904340"/>
        <n v="1447463050"/>
        <n v="1466014499"/>
        <n v="1359743139"/>
        <n v="1383318226"/>
        <n v="1367859071"/>
        <n v="1323742396"/>
        <n v="1482372000"/>
        <n v="1438966800"/>
        <n v="1480658966"/>
        <n v="1374523752"/>
        <n v="1442462340"/>
        <n v="1402848000"/>
        <n v="1425872692"/>
        <n v="1477603140"/>
        <n v="1480662000"/>
        <n v="1418273940"/>
        <n v="1268723160"/>
        <n v="1335891603"/>
        <n v="1393445620"/>
        <n v="1297160329"/>
        <n v="1302260155"/>
        <n v="1474844400"/>
        <n v="1456976586"/>
        <n v="1442425412"/>
        <n v="1415191920"/>
        <n v="1399033810"/>
        <n v="1427076840"/>
        <n v="1388206740"/>
        <n v="1324381790"/>
        <n v="1409587140"/>
        <n v="1406745482"/>
        <n v="1423674000"/>
        <n v="1461857045"/>
        <n v="1338830395"/>
        <n v="1340476375"/>
        <n v="1414972800"/>
        <n v="1428292800"/>
        <n v="1329104114"/>
        <n v="1415163600"/>
        <n v="1311902236"/>
        <n v="1361681940"/>
        <n v="1446019200"/>
        <n v="1315602163"/>
        <n v="1361606940"/>
        <n v="1479592800"/>
        <n v="1476651600"/>
        <n v="1418014740"/>
        <n v="1338824730"/>
        <n v="1453376495"/>
        <n v="1489532220"/>
        <n v="1333310458"/>
        <n v="1282498800"/>
        <n v="1335799808"/>
        <n v="1426539600"/>
        <n v="1461913140"/>
        <n v="1416089324"/>
        <n v="1387281600"/>
        <n v="1312578338"/>
        <n v="1475664834"/>
        <n v="1400965200"/>
        <n v="1447862947"/>
        <n v="1265097540"/>
        <n v="1419180304"/>
        <n v="1477972740"/>
        <n v="1428256277"/>
        <n v="1470197340"/>
        <n v="1418953984"/>
        <n v="1357545600"/>
        <n v="1435752898"/>
        <n v="1400297400"/>
        <n v="1413442740"/>
        <n v="1379093292"/>
        <n v="1406226191"/>
        <n v="1404273600"/>
        <n v="1446238800"/>
        <n v="1478754909"/>
        <n v="1420569947"/>
        <n v="1488258000"/>
        <n v="1438772400"/>
        <n v="1433343869"/>
        <n v="1455832800"/>
        <n v="1470538800"/>
        <n v="1444943468"/>
        <n v="1452872290"/>
        <n v="1460918282"/>
        <n v="1484430481"/>
        <n v="1365973432"/>
        <n v="1447858804"/>
        <n v="1333774740"/>
        <n v="1453765920"/>
        <n v="1428184740"/>
        <n v="1416113833"/>
        <n v="1380949200"/>
        <n v="1466707620"/>
        <n v="1476615600"/>
        <n v="1309009323"/>
        <n v="1460786340"/>
        <n v="1433504876"/>
        <n v="1447505609"/>
        <n v="1309547120"/>
        <n v="1408942740"/>
        <n v="1334424960"/>
        <n v="1480809600"/>
        <n v="1320640778"/>
        <n v="1406227904"/>
        <n v="1360276801"/>
        <n v="1324609200"/>
        <n v="1321385820"/>
        <n v="1442030340"/>
        <n v="1455231540"/>
        <n v="1449178200"/>
        <n v="1402855525"/>
        <n v="1273522560"/>
        <n v="1443641340"/>
        <n v="1348372740"/>
        <n v="1416704506"/>
        <n v="1416589200"/>
        <n v="1410975994"/>
        <n v="1460260800"/>
        <n v="1464310475"/>
        <n v="1317538740"/>
        <n v="1299003054"/>
        <n v="1476931696"/>
        <n v="1433948671"/>
        <n v="1379515740"/>
        <n v="1395624170"/>
        <n v="1403880281"/>
        <n v="1464817320"/>
        <n v="1322106796"/>
        <n v="1434907966"/>
        <n v="1462629432"/>
        <n v="1395435712"/>
        <n v="1375033836"/>
        <n v="1342672096"/>
        <n v="1434342894"/>
        <n v="1362955108"/>
        <n v="1362160868"/>
        <n v="1455142416"/>
        <n v="1437076070"/>
        <n v="1403796143"/>
        <n v="1420489560"/>
        <n v="1341349200"/>
        <n v="1437473005"/>
        <n v="1428091353"/>
        <n v="1456946487"/>
        <n v="1453323048"/>
        <n v="1381424452"/>
        <n v="1489497886"/>
        <n v="1461931860"/>
        <n v="1476316800"/>
        <n v="1432416219"/>
        <n v="1417389067"/>
        <n v="1381449600"/>
        <n v="1440556553"/>
        <n v="1440219540"/>
        <n v="1408039860"/>
        <n v="1412974800"/>
        <n v="1480399200"/>
        <n v="1465498800"/>
        <n v="1403323140"/>
        <n v="1326633269"/>
        <n v="1472864400"/>
        <n v="1409720340"/>
        <n v="1404190740"/>
        <n v="1398791182"/>
        <n v="1412259660"/>
        <n v="1368235344"/>
        <n v="1453244340"/>
        <n v="1429152600"/>
        <n v="1444172340"/>
        <n v="1357160384"/>
        <n v="1312212855"/>
        <n v="1440245273"/>
        <n v="1462519041"/>
        <n v="1424910910"/>
        <n v="1422853140"/>
        <n v="1426532437"/>
        <n v="1445065210"/>
        <n v="1469770500"/>
        <n v="1447295460"/>
        <n v="1418784689"/>
        <n v="1475269200"/>
        <n v="1467752334"/>
        <n v="1416285300"/>
        <n v="1473213600"/>
        <n v="1410210685"/>
        <n v="1454709600"/>
        <n v="1396648800"/>
        <n v="1427342400"/>
        <n v="1297977427"/>
        <n v="1443127082"/>
        <n v="1433113200"/>
        <n v="1462125358"/>
        <n v="1440100976"/>
        <n v="1353551160"/>
        <n v="1444778021"/>
        <n v="1474649070"/>
        <n v="1358755140"/>
        <n v="1438228740"/>
        <n v="1466056689"/>
        <n v="1349517540"/>
        <n v="1323747596"/>
        <n v="1454433998"/>
        <n v="1448903318"/>
        <n v="1440381600"/>
        <n v="1407524004"/>
        <n v="1468191540"/>
        <n v="1430439411"/>
        <n v="1364236524"/>
        <n v="1411743789"/>
        <n v="1489775641"/>
        <n v="1430154720"/>
        <n v="1378592731"/>
        <n v="1450051200"/>
        <n v="1458480560"/>
        <n v="1434624067"/>
        <n v="1436290233"/>
        <n v="1377284669"/>
        <n v="1399669200"/>
        <n v="1367902740"/>
        <n v="1430488740"/>
        <n v="1460936694"/>
        <n v="1462545358"/>
        <n v="1442345940"/>
        <n v="1433964444"/>
        <n v="1367674009"/>
        <n v="1387601040"/>
        <n v="1483822800"/>
        <n v="1324014521"/>
        <n v="1388303940"/>
        <n v="1464904800"/>
        <n v="1464801169"/>
        <n v="1396463800"/>
        <n v="1475762400"/>
        <n v="1460764800"/>
        <n v="1447963219"/>
        <n v="1489690141"/>
        <n v="1464199591"/>
        <n v="1416331406"/>
        <n v="1429772340"/>
        <n v="1406760101"/>
        <n v="1365609271"/>
        <n v="1417465515"/>
        <n v="1356552252"/>
        <n v="1465196400"/>
        <n v="1460970805"/>
        <n v="1466697625"/>
        <n v="1455253140"/>
        <n v="1432694700"/>
        <n v="1360938109"/>
        <n v="1352937600"/>
        <n v="1403326740"/>
        <n v="1352511966"/>
        <n v="1424181600"/>
        <n v="1399186740"/>
        <n v="1444528800"/>
        <n v="1403715546"/>
        <n v="1304561633"/>
        <n v="1348545540"/>
        <n v="1434212714"/>
        <n v="1423138800"/>
        <n v="1479175680"/>
        <n v="1411264800"/>
        <n v="1461369600"/>
        <n v="1430331268"/>
        <n v="1335562320"/>
        <n v="1422750707"/>
        <n v="1458579568"/>
        <n v="1417321515"/>
        <n v="1402845364"/>
        <n v="1490358834"/>
        <n v="1422712986"/>
        <n v="1462878648"/>
        <n v="1470058860"/>
        <n v="1425211200"/>
        <n v="1483208454"/>
        <n v="1463146848"/>
        <n v="1477210801"/>
        <n v="1437627540"/>
        <n v="1452574800"/>
        <n v="1397862000"/>
        <n v="1416470398"/>
        <n v="1363952225"/>
        <n v="1458332412"/>
        <n v="1435111200"/>
        <n v="1467242995"/>
        <n v="1487393940"/>
        <n v="1309694266"/>
        <n v="1436511600"/>
        <n v="1418580591"/>
        <n v="1431164115"/>
        <n v="1415815393"/>
        <n v="1409072982"/>
        <n v="1304920740"/>
        <n v="1387072685"/>
        <n v="1394071339"/>
        <n v="1402594090"/>
        <n v="1423668220"/>
        <n v="1409490480"/>
        <n v="1367773211"/>
        <n v="1419021607"/>
        <n v="1439357559"/>
        <n v="1469359728"/>
        <n v="1428643974"/>
        <n v="1335672000"/>
        <n v="1407736740"/>
        <n v="1467414000"/>
        <n v="1472621760"/>
        <n v="1435359600"/>
        <n v="1465178400"/>
        <n v="1466168390"/>
        <n v="1463184000"/>
        <n v="1339080900"/>
        <n v="1434857482"/>
        <n v="1450290010"/>
        <n v="1386372120"/>
        <n v="1473879600"/>
        <n v="1413431940"/>
        <n v="1312095540"/>
        <n v="1338219793"/>
        <n v="1347249300"/>
        <n v="1423871882"/>
        <n v="1433779200"/>
        <n v="1334767476"/>
        <n v="1386640856"/>
        <n v="1445659140"/>
        <n v="1440068400"/>
        <n v="1421606018"/>
        <n v="1351400400"/>
        <n v="1481749278"/>
        <n v="1404258631"/>
        <n v="1447434268"/>
        <n v="1482988125"/>
        <n v="1404641289"/>
        <n v="1431022342"/>
        <n v="1458235549"/>
        <n v="1359176974"/>
        <n v="1380192418"/>
        <n v="1414879303"/>
        <n v="1340641440"/>
        <n v="1327433173"/>
        <n v="1414862280"/>
        <n v="1435835824"/>
        <n v="1465272091"/>
        <n v="1481716800"/>
        <n v="1440179713"/>
        <n v="1449756896"/>
        <n v="1402341615"/>
        <n v="1331352129"/>
        <n v="1417409940"/>
        <n v="1433198520"/>
        <n v="1300275482"/>
        <n v="1463670162"/>
        <n v="1406854800"/>
        <n v="1321459908"/>
        <n v="1442426171"/>
        <n v="1296633540"/>
        <n v="1463275339"/>
        <n v="1362872537"/>
        <n v="1342648398"/>
        <n v="1341668006"/>
        <n v="1434241255"/>
        <n v="1336245328"/>
        <n v="1487937508"/>
        <n v="1466171834"/>
        <n v="1443384840"/>
        <n v="1427309629"/>
        <n v="1363024946"/>
        <n v="1450825200"/>
        <n v="1446053616"/>
        <n v="1459978200"/>
        <n v="1436115617"/>
        <n v="1464863118"/>
        <n v="1313370000"/>
        <n v="1488741981"/>
        <n v="1402710250"/>
        <n v="1443363640"/>
        <n v="1451226045"/>
        <n v="1279360740"/>
        <n v="1437166920"/>
        <n v="1416545700"/>
        <n v="1410958856"/>
        <n v="1423235071"/>
        <n v="1457326740"/>
        <n v="1487769952"/>
        <n v="1439337600"/>
        <n v="1427919468"/>
        <n v="1310440482"/>
        <n v="1354923000"/>
        <n v="1487985734"/>
        <n v="1438543889"/>
        <n v="1299902400"/>
        <n v="1465347424"/>
        <n v="1475294340"/>
        <n v="1346765347"/>
        <n v="1415921848"/>
        <n v="1434949200"/>
        <n v="1443018086"/>
        <n v="1415222545"/>
        <n v="1475163921"/>
        <n v="1390426799"/>
        <n v="1404986951"/>
        <n v="1488053905"/>
        <n v="1276574400"/>
        <n v="1410761280"/>
        <n v="1471406340"/>
        <n v="1405699451"/>
        <n v="1462420960"/>
        <n v="1439136000"/>
        <n v="1437364740"/>
        <n v="1416582101"/>
        <n v="1472122316"/>
        <n v="1383425367"/>
        <n v="1458075600"/>
        <n v="1405609146"/>
        <n v="1445817540"/>
        <n v="1408638480"/>
        <n v="1436696712"/>
        <n v="1408566243"/>
        <n v="1485989940"/>
        <n v="1388936289"/>
        <n v="1433085875"/>
        <n v="1435418568"/>
        <n v="1415234760"/>
        <n v="1477841138"/>
        <n v="1461333311"/>
        <n v="1400533200"/>
        <n v="1437674545"/>
        <n v="1433735474"/>
        <n v="1422400387"/>
        <n v="1370525691"/>
        <n v="1299775210"/>
        <n v="1313957157"/>
        <n v="1485642930"/>
        <n v="1279778400"/>
        <n v="1404983269"/>
        <n v="1356392857"/>
        <n v="1446868800"/>
        <n v="1462100406"/>
        <n v="1435733940"/>
        <n v="1470078000"/>
        <n v="1309447163"/>
        <n v="1450137600"/>
        <n v="1433736000"/>
        <n v="1434505214"/>
        <n v="1458100740"/>
        <n v="1449000061"/>
        <n v="1480899600"/>
        <n v="1397225746"/>
        <n v="1423693903"/>
        <n v="1315242360"/>
        <n v="1423724400"/>
        <n v="1445818397"/>
        <n v="1312960080"/>
        <n v="1476994315"/>
        <n v="1405095300"/>
        <n v="1420751861"/>
        <n v="1485936000"/>
        <n v="1425528000"/>
        <n v="1394220030"/>
        <n v="1413377522"/>
        <n v="1424516400"/>
        <n v="1342731811"/>
        <n v="1395861033"/>
        <n v="1362757335"/>
        <n v="1373572903"/>
        <n v="1423942780"/>
        <n v="1415004770"/>
        <n v="1483138233"/>
        <n v="1455555083"/>
        <n v="1310857200"/>
        <n v="1346462462"/>
        <n v="1362086700"/>
        <n v="1262325600"/>
        <n v="1417620506"/>
        <n v="1441042275"/>
        <n v="1461902340"/>
        <n v="1477342800"/>
        <n v="1484841471"/>
        <n v="1447426800"/>
        <n v="1486391011"/>
        <n v="1337885168"/>
        <n v="1471977290"/>
        <n v="1434822914"/>
        <n v="1411505176"/>
        <n v="1415941920"/>
        <n v="1383389834"/>
        <n v="1333921508"/>
        <n v="1434285409"/>
        <n v="1462224398"/>
        <n v="1455138000"/>
        <n v="1422015083"/>
        <n v="1281542340"/>
        <n v="1343624400"/>
        <n v="1339235377"/>
        <n v="1278799200"/>
        <n v="1291870740"/>
        <n v="1388649600"/>
        <n v="1470430800"/>
        <n v="1433376000"/>
        <n v="1446418800"/>
        <n v="1435255659"/>
        <n v="1455936335"/>
        <n v="1461860432"/>
        <n v="1477976340"/>
        <n v="1327167780"/>
        <n v="1275529260"/>
        <n v="1420088400"/>
        <n v="1441378800"/>
        <n v="1434384880"/>
        <n v="1313276400"/>
        <n v="1451881207"/>
        <n v="1444149886"/>
        <n v="1482418752"/>
        <n v="1435881006"/>
        <n v="1476037510"/>
        <n v="1437933600"/>
        <n v="1438185565"/>
        <n v="1341683211"/>
        <n v="1430459197"/>
        <n v="1315413339"/>
        <n v="1417305178"/>
        <n v="1448838000"/>
        <n v="1251777600"/>
        <n v="1464732537"/>
        <n v="1482208233"/>
        <n v="1367867536"/>
        <n v="1469721518"/>
        <n v="1421452682"/>
        <n v="1381723140"/>
        <n v="1434074400"/>
        <n v="1413604800"/>
        <n v="1402095600"/>
        <n v="1332636975"/>
        <n v="1402286340"/>
        <n v="1335662023"/>
        <n v="1353621600"/>
        <n v="1430600400"/>
        <n v="1459418400"/>
        <n v="1450220974"/>
        <n v="1446213612"/>
        <n v="1319076000"/>
        <n v="1431885600"/>
        <n v="1426426322"/>
        <n v="1399421189"/>
        <n v="1325404740"/>
        <n v="1259686800"/>
        <n v="1451089134"/>
        <n v="1260383040"/>
        <n v="1396890822"/>
        <n v="1397354400"/>
        <n v="1304439025"/>
        <n v="1373475120"/>
        <n v="1468437240"/>
        <n v="1485796613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459010340"/>
        <n v="1393597999"/>
        <n v="1460223453"/>
        <n v="1460141521"/>
        <n v="1283312640"/>
        <n v="1407414107"/>
        <n v="1484441980"/>
        <n v="1384322340"/>
        <n v="1428620334"/>
        <n v="1312747970"/>
        <n v="1366664400"/>
        <n v="1262302740"/>
        <n v="1317438000"/>
        <n v="1434625441"/>
        <n v="1390161630"/>
        <n v="1417463945"/>
        <n v="1440515112"/>
        <n v="1399953600"/>
        <n v="1357408721"/>
        <n v="1490196830"/>
        <n v="1424556325"/>
        <n v="1488171540"/>
        <n v="1345079785"/>
        <n v="1381881890"/>
        <n v="1392929333"/>
        <n v="1440630000"/>
        <n v="1446350400"/>
        <n v="1462316400"/>
        <n v="1423119540"/>
        <n v="1458676860"/>
        <n v="1380599940"/>
        <n v="1444264372"/>
        <n v="1307851200"/>
        <n v="1315457658"/>
        <n v="1455602340"/>
        <n v="1409506291"/>
        <n v="1406557877"/>
        <n v="1480579140"/>
        <n v="1438333080"/>
        <n v="1437676380"/>
        <n v="1418961600"/>
        <n v="1403546400"/>
        <n v="1469329217"/>
        <n v="1449644340"/>
        <n v="1436114603"/>
        <n v="1319904721"/>
        <n v="1433017303"/>
        <n v="1481099176"/>
        <n v="1476158340"/>
        <n v="1403301540"/>
        <n v="1367384340"/>
        <n v="1433289600"/>
        <n v="1326436488"/>
        <n v="1329248940"/>
        <n v="1331182740"/>
        <n v="1426117552"/>
        <n v="1449255686"/>
        <n v="1395532800"/>
        <n v="1485547530"/>
        <n v="1318463879"/>
        <n v="1340683393"/>
        <n v="1467361251"/>
        <n v="1295142660"/>
        <n v="1431143940"/>
        <n v="1402459200"/>
        <n v="1437261419"/>
        <n v="1337824055"/>
        <n v="1367940794"/>
        <n v="1414025347"/>
        <n v="1391641440"/>
        <n v="1466002800"/>
        <n v="1419220800"/>
        <n v="1402892700"/>
        <n v="1386910740"/>
        <n v="1440165916"/>
        <n v="1336866863"/>
        <n v="1434039186"/>
        <n v="1411765492"/>
        <n v="1422482400"/>
        <n v="1433134800"/>
        <n v="1429228800"/>
        <n v="1416385679"/>
        <n v="1462453307"/>
        <n v="1412434136"/>
        <n v="1449205200"/>
        <n v="1480613982"/>
        <n v="1416423172"/>
        <n v="1404359940"/>
        <n v="1426787123"/>
        <n v="1382742010"/>
        <n v="1409187600"/>
        <n v="1481564080"/>
        <n v="1474886229"/>
        <n v="1403452131"/>
        <n v="1490331623"/>
        <n v="1381541465"/>
        <n v="1444348800"/>
        <n v="1472443269"/>
        <n v="1370019600"/>
        <n v="1415440846"/>
        <n v="1372827540"/>
        <n v="1431122400"/>
        <n v="1465081053"/>
        <n v="1437447600"/>
        <n v="1425142800"/>
        <n v="1332362880"/>
        <n v="1334556624"/>
        <n v="1407085200"/>
        <n v="1458152193"/>
        <n v="1433097171"/>
        <n v="1435851577"/>
        <n v="1478605386"/>
        <n v="1404360045"/>
        <n v="1461904788"/>
        <n v="1404858840"/>
        <n v="1325310336"/>
        <n v="1322454939"/>
        <n v="1466827140"/>
        <n v="1421952370"/>
        <n v="1405688952"/>
        <n v="1468524340"/>
        <n v="1278302400"/>
        <n v="1489283915"/>
        <n v="1336238743"/>
        <n v="1447445820"/>
        <n v="1456984740"/>
        <n v="1393031304"/>
        <n v="1361739872"/>
        <n v="1374802235"/>
        <n v="1427806320"/>
        <n v="1462402800"/>
        <n v="1453064400"/>
        <n v="1424604600"/>
        <n v="1483707905"/>
        <n v="1395023719"/>
        <n v="1462564182"/>
        <n v="1469811043"/>
        <n v="1473393600"/>
        <n v="1433076298"/>
        <n v="1303688087"/>
        <n v="1356211832"/>
        <n v="1393966800"/>
        <n v="1433083527"/>
        <n v="1410444068"/>
        <n v="1468593246"/>
        <n v="1464471840"/>
        <n v="1451001600"/>
        <n v="1459348740"/>
        <n v="1405017345"/>
        <n v="1438799760"/>
        <n v="1307838049"/>
        <n v="1470068523"/>
        <n v="1464987600"/>
        <n v="1432612740"/>
        <n v="1450328340"/>
        <n v="1400475600"/>
        <n v="1471921637"/>
        <n v="1355439503"/>
        <n v="1458826056"/>
        <n v="1471579140"/>
        <n v="1402494243"/>
        <n v="1370964806"/>
        <n v="1458742685"/>
        <n v="1426044383"/>
        <n v="1439455609"/>
        <n v="1450971684"/>
        <n v="1410099822"/>
        <n v="1447523371"/>
        <n v="1485886100"/>
        <n v="1425741525"/>
        <n v="1410901200"/>
        <n v="1487944080"/>
        <n v="1413547200"/>
        <n v="1452038100"/>
        <n v="1382068740"/>
        <n v="1369355437"/>
        <n v="1449766261"/>
        <n v="1431925200"/>
        <n v="1419984000"/>
        <n v="1437156660"/>
        <n v="1435947758"/>
        <n v="1447001501"/>
        <n v="1433125200"/>
        <n v="1415832338"/>
        <n v="1401024758"/>
        <n v="1455208143"/>
        <n v="1415253540"/>
        <n v="1417374262"/>
        <n v="1484024400"/>
        <n v="1426775940"/>
        <n v="1415934000"/>
        <n v="1438374748"/>
        <n v="1286568268"/>
        <n v="1398834000"/>
        <n v="1411695300"/>
        <n v="1461823140"/>
        <n v="1441358873"/>
        <n v="1438189200"/>
        <n v="1415208840"/>
        <n v="1446091260"/>
        <n v="1404892539"/>
        <n v="1477255840"/>
        <n v="1369010460"/>
        <n v="1457139600"/>
        <n v="1429991962"/>
        <n v="1352860017"/>
        <n v="1418904533"/>
        <n v="1438968146"/>
        <n v="1475209620"/>
        <n v="1438875107"/>
        <n v="1400796420"/>
        <n v="1368763140"/>
        <n v="1473306300"/>
        <n v="1408204857"/>
        <n v="1338591144"/>
        <n v="1316979167"/>
        <n v="1374674558"/>
        <n v="1384363459"/>
        <n v="1471291782"/>
        <n v="1400561940"/>
        <n v="1469401200"/>
        <n v="1442102400"/>
        <n v="1421358895"/>
        <n v="1418803140"/>
        <n v="1303686138"/>
        <n v="1445363722"/>
        <n v="1397941475"/>
        <n v="1351223940"/>
        <n v="1436705265"/>
        <n v="1465135190"/>
        <n v="1427864340"/>
        <n v="1434808775"/>
        <n v="1316851854"/>
        <n v="1475553540"/>
        <n v="1438441308"/>
        <n v="1333771200"/>
        <n v="1419136200"/>
        <n v="1454047140"/>
        <n v="1410580800"/>
        <n v="1415213324"/>
        <n v="1321739650"/>
        <n v="1414465860"/>
        <n v="1393259107"/>
        <n v="1407905940"/>
        <n v="1411771384"/>
        <n v="1405033300"/>
        <n v="1466567700"/>
        <n v="1319860740"/>
        <n v="1342921202"/>
        <n v="1440004512"/>
        <n v="1434452400"/>
        <n v="1408815440"/>
        <n v="1465062166"/>
        <n v="1387835654"/>
        <n v="1332719730"/>
        <n v="1458943200"/>
        <n v="1409374093"/>
        <n v="1383676790"/>
        <n v="1440820740"/>
        <n v="1427775414"/>
        <n v="1490752800"/>
        <n v="1408464000"/>
        <n v="1365728487"/>
        <n v="1418998744"/>
        <n v="1307761200"/>
        <n v="1438358400"/>
        <n v="1420524000"/>
        <n v="1468611272"/>
        <n v="1398009714"/>
        <n v="1481731140"/>
        <n v="1437621060"/>
        <n v="1422636814"/>
        <n v="1425830905"/>
        <n v="1403150400"/>
        <n v="1379279400"/>
        <n v="1425478950"/>
        <n v="1272828120"/>
        <n v="1347854700"/>
        <n v="1325961309"/>
        <n v="1470887940"/>
        <n v="1415653663"/>
        <n v="1436380200"/>
        <n v="1337540518"/>
        <n v="1409274000"/>
        <n v="1408604515"/>
        <n v="1318006732"/>
        <n v="1455299144"/>
        <n v="1427331809"/>
        <n v="1390983227"/>
        <n v="1388553960"/>
        <n v="1405715472"/>
        <n v="1340904416"/>
        <n v="1462697966"/>
        <n v="1438226724"/>
        <n v="1345660334"/>
        <n v="1413849600"/>
        <n v="1429636927"/>
        <n v="1407520800"/>
        <n v="1467680867"/>
        <n v="1415385000"/>
        <n v="1446451200"/>
        <n v="1431716400"/>
        <n v="1266876000"/>
        <n v="1385932867"/>
        <n v="1426298708"/>
        <n v="1426132800"/>
        <n v="1456811940"/>
        <n v="1453352719"/>
        <n v="1484740918"/>
        <n v="1425495563"/>
        <n v="1404077484"/>
        <n v="1374888436"/>
        <n v="1408999508"/>
        <n v="1402515198"/>
        <n v="1465505261"/>
        <n v="1406113200"/>
        <n v="1377621089"/>
        <n v="1387688400"/>
        <n v="1426870560"/>
        <n v="1405761278"/>
        <n v="1448466551"/>
        <n v="1399293386"/>
        <n v="1348256294"/>
        <n v="1337786944"/>
        <n v="1300930838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465940580"/>
        <n v="1405259940"/>
        <n v="1381108918"/>
        <n v="1403026882"/>
        <n v="1431007264"/>
        <n v="1349203203"/>
        <n v="1315450800"/>
        <n v="1341964080"/>
        <n v="1472490000"/>
        <n v="1328029200"/>
        <n v="1388617736"/>
        <n v="1472338409"/>
        <n v="1400875307"/>
        <n v="1434197351"/>
        <n v="1405915140"/>
        <n v="1336528804"/>
        <n v="1487347500"/>
        <n v="1444276740"/>
        <n v="1489207808"/>
        <n v="1489352400"/>
        <n v="1432314209"/>
        <n v="1341750569"/>
        <n v="1386778483"/>
        <n v="1434675616"/>
        <n v="1413383216"/>
        <n v="1415230084"/>
        <n v="1428178757"/>
        <n v="1483417020"/>
        <n v="1443499140"/>
        <n v="1303801140"/>
        <n v="1345086445"/>
        <n v="1441547220"/>
        <n v="1431204449"/>
        <n v="1476939300"/>
        <n v="1470092340"/>
        <n v="1329320235"/>
        <n v="1403301660"/>
        <n v="1437429600"/>
        <n v="1406825159"/>
        <n v="1407360720"/>
        <n v="1293857940"/>
        <n v="1323838740"/>
        <n v="1312182000"/>
        <n v="1426773920"/>
        <n v="1470056614"/>
        <n v="1415126022"/>
        <n v="1385297393"/>
        <n v="1441995595"/>
        <n v="1404273540"/>
        <n v="1299138561"/>
        <n v="1476381627"/>
        <n v="1467681107"/>
        <n v="1430452740"/>
        <n v="1437633997"/>
        <n v="1258955940"/>
        <n v="1324169940"/>
        <n v="1327133580"/>
        <n v="1454431080"/>
        <n v="1331697540"/>
        <n v="1482962433"/>
        <n v="1400862355"/>
        <n v="1439583533"/>
        <n v="1440339295"/>
        <n v="1487286000"/>
        <n v="1404312846"/>
        <n v="1418430311"/>
        <n v="1403660279"/>
        <n v="1333391901"/>
        <n v="1306994340"/>
        <n v="1457071397"/>
        <n v="1444060800"/>
        <n v="1430348400"/>
        <n v="1438764207"/>
        <n v="1276110000"/>
        <n v="1420734696"/>
        <n v="1389474145"/>
        <n v="1480613650"/>
        <n v="1330115638"/>
        <n v="1437067476"/>
        <n v="1408289724"/>
        <n v="1470801600"/>
        <n v="1423555140"/>
        <n v="1383861483"/>
        <n v="1372536787"/>
        <n v="1351495284"/>
        <n v="1472270340"/>
        <n v="1409266414"/>
        <n v="1310454499"/>
        <n v="1439611140"/>
        <n v="1410379774"/>
        <n v="1428780159"/>
        <n v="1485991860"/>
        <n v="1412492445"/>
        <n v="1443826800"/>
        <n v="1461955465"/>
        <n v="1472020881"/>
        <n v="1441857540"/>
        <n v="1450307284"/>
        <n v="1450018912"/>
        <n v="1401253140"/>
        <n v="1355437052"/>
        <n v="1350505059"/>
        <n v="1331174635"/>
        <n v="1433422793"/>
        <n v="1340914571"/>
        <n v="1407106800"/>
        <n v="1309825866"/>
        <n v="1405511376"/>
        <n v="1455998867"/>
        <n v="1461988740"/>
        <n v="1423456200"/>
        <n v="1424692503"/>
        <n v="1426523752"/>
        <n v="1466463600"/>
        <n v="1402974000"/>
        <n v="1407701966"/>
        <n v="1422913152"/>
        <n v="1437235200"/>
        <n v="1428552000"/>
        <n v="1365395580"/>
        <n v="1463111940"/>
        <n v="1403846055"/>
        <n v="1440274735"/>
        <n v="1402896600"/>
        <n v="1442167912"/>
        <n v="1463394365"/>
        <n v="1472676371"/>
        <n v="1439246991"/>
        <n v="1318633200"/>
        <n v="1399672800"/>
        <n v="1409500078"/>
        <n v="1442264400"/>
        <n v="1417057200"/>
        <n v="1421009610"/>
        <n v="1465192867"/>
        <n v="1441393210"/>
        <n v="1437934759"/>
        <n v="1427063747"/>
        <n v="1340733600"/>
        <n v="1312224383"/>
        <n v="1425682174"/>
        <n v="1411874580"/>
        <n v="1407506040"/>
        <n v="1406509200"/>
        <n v="1444169825"/>
        <n v="1438037940"/>
        <n v="1389146880"/>
        <n v="1378439940"/>
        <n v="1413792034"/>
        <n v="1338083997"/>
        <n v="1436625000"/>
        <n v="1463520479"/>
        <n v="1460754000"/>
        <n v="1421319240"/>
        <n v="1478901600"/>
        <n v="1399271911"/>
        <n v="1327723459"/>
        <n v="1335542446"/>
        <n v="1462037777"/>
        <n v="1318189261"/>
        <n v="1429976994"/>
        <n v="1448074800"/>
        <n v="1459414016"/>
        <n v="1286756176"/>
        <n v="1440111600"/>
        <n v="1414284180"/>
        <n v="1453748434"/>
        <n v="1412516354"/>
        <n v="1412648537"/>
        <n v="1445660045"/>
        <n v="1422637200"/>
        <n v="1304395140"/>
        <n v="1305483086"/>
        <n v="1352055886"/>
        <n v="1359052710"/>
        <n v="1436738772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489700230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68351341"/>
        <n v="1429564165"/>
        <n v="1468249760"/>
        <n v="1418849028"/>
        <n v="1466449140"/>
        <n v="1385136000"/>
        <n v="1455814827"/>
        <n v="1482663600"/>
        <n v="1483286127"/>
        <n v="1462766400"/>
        <n v="1489903200"/>
        <n v="1446217183"/>
        <n v="1483137311"/>
        <n v="1444876253"/>
        <n v="1416512901"/>
        <n v="1427936400"/>
        <n v="1475333917"/>
        <n v="1393181018"/>
        <n v="1422759240"/>
        <n v="1445439674"/>
        <n v="1468108198"/>
        <n v="1387479360"/>
        <n v="1481809189"/>
        <n v="1435325100"/>
        <n v="1443636000"/>
        <n v="1417690734"/>
        <n v="1414193160"/>
        <n v="1424056873"/>
        <n v="1433930302"/>
        <n v="1431536015"/>
        <n v="1467694740"/>
        <n v="1410426250"/>
        <n v="1407562632"/>
        <n v="1439189940"/>
        <n v="1458117190"/>
        <n v="1443408550"/>
        <n v="1484531362"/>
        <n v="1448949540"/>
        <n v="1429595940"/>
        <n v="1418769129"/>
        <n v="1434476849"/>
        <n v="1407972712"/>
        <n v="1433395560"/>
        <n v="1423750542"/>
        <n v="1447909401"/>
        <n v="1423424329"/>
        <n v="1478733732"/>
        <n v="1481173140"/>
        <n v="1427890925"/>
        <n v="1427580426"/>
        <n v="1413312194"/>
        <n v="1456385101"/>
        <n v="1429740037"/>
        <n v="1450072740"/>
        <n v="1467575940"/>
        <n v="1454425128"/>
        <n v="1486708133"/>
        <n v="1485759540"/>
        <n v="1410037200"/>
        <n v="1428519527"/>
        <n v="1492372800"/>
        <n v="1444539600"/>
        <n v="1411444740"/>
        <n v="1414994340"/>
        <n v="1470319203"/>
        <n v="1463929174"/>
        <n v="1359434672"/>
        <n v="1454110440"/>
        <n v="1384557303"/>
        <n v="1417611645"/>
        <n v="1370011370"/>
        <n v="1349567475"/>
        <n v="1389812400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54233296"/>
        <n v="1330657200"/>
        <n v="1298167001"/>
        <n v="1464371211"/>
        <n v="1489536000"/>
        <n v="1407536880"/>
        <n v="1479811846"/>
        <n v="1431481037"/>
        <n v="1489320642"/>
        <n v="1298680630"/>
        <n v="1438183889"/>
        <n v="1408818683"/>
        <n v="1477422000"/>
        <n v="1425704100"/>
        <n v="1485191143"/>
        <n v="1273911000"/>
        <n v="1409515200"/>
        <n v="1439618400"/>
        <n v="1460917119"/>
        <n v="1285995540"/>
        <n v="1377960012"/>
        <n v="1478516737"/>
        <n v="1482457678"/>
        <n v="1401385800"/>
        <n v="1362974400"/>
        <n v="1450486800"/>
        <n v="1405727304"/>
        <n v="1431115500"/>
        <n v="1434994266"/>
        <n v="1362938851"/>
        <n v="1487592090"/>
        <n v="1408021098"/>
        <n v="1400467759"/>
        <n v="1433206020"/>
        <n v="1401565252"/>
        <n v="1475342382"/>
        <n v="1450249140"/>
        <n v="1341633540"/>
        <n v="1470075210"/>
        <n v="1356976800"/>
        <n v="1408114822"/>
        <n v="1385932652"/>
        <n v="1456487532"/>
        <n v="1436551200"/>
        <n v="1440892800"/>
        <n v="1451485434"/>
        <n v="1471503540"/>
        <n v="1461096304"/>
        <n v="1433996746"/>
        <n v="1303446073"/>
        <n v="1361129129"/>
        <n v="1410017131"/>
        <n v="1431719379"/>
        <n v="1435388154"/>
        <n v="1387958429"/>
        <n v="1381934015"/>
        <n v="1342234920"/>
        <n v="1406129150"/>
        <n v="1397113140"/>
        <n v="1288657560"/>
        <n v="1424997000"/>
        <n v="1414817940"/>
        <n v="1400006636"/>
        <n v="1400108640"/>
        <n v="1406876340"/>
        <n v="1370001600"/>
        <n v="1308359666"/>
        <n v="1410324720"/>
        <n v="1408106352"/>
        <n v="1458874388"/>
        <n v="1419051540"/>
        <n v="1356004725"/>
        <n v="1445598000"/>
        <n v="1476579600"/>
        <n v="1339732740"/>
        <n v="1449273600"/>
        <n v="1469165160"/>
        <n v="1410266146"/>
        <n v="1452744686"/>
        <n v="1311576600"/>
        <n v="1458716340"/>
        <n v="1275364740"/>
        <n v="1433009400"/>
        <n v="1455390126"/>
        <n v="1425055079"/>
        <n v="1372985760"/>
        <n v="1461177950"/>
        <n v="1478785027"/>
        <n v="1394233140"/>
        <n v="1488063839"/>
        <n v="1440266422"/>
        <n v="1362060915"/>
        <n v="1416211140"/>
        <n v="1348420548"/>
        <n v="1463972400"/>
        <n v="1429938683"/>
        <n v="1462914000"/>
        <n v="1470506400"/>
        <n v="1427062852"/>
        <n v="1367588645"/>
        <n v="1289975060"/>
        <n v="1398477518"/>
        <n v="1272480540"/>
        <n v="1450673940"/>
        <n v="1351828800"/>
        <n v="1417402800"/>
        <n v="1336086026"/>
        <n v="1465527600"/>
        <n v="1311298745"/>
        <n v="1412706375"/>
        <n v="1422075540"/>
        <n v="1451620800"/>
        <n v="1459702800"/>
        <n v="1303675296"/>
        <n v="1471539138"/>
        <n v="1429852797"/>
        <n v="1373243181"/>
        <n v="1343943420"/>
        <n v="1335153600"/>
        <n v="1443242021"/>
        <n v="1425955189"/>
        <n v="1411787307"/>
        <n v="1446346800"/>
        <n v="1432677240"/>
        <n v="1420773970"/>
        <n v="1405521075"/>
        <n v="1457870400"/>
        <n v="1460553480"/>
        <n v="1344789345"/>
        <n v="1484444119"/>
        <n v="1378180800"/>
        <n v="1308110340"/>
        <n v="1447079520"/>
        <n v="1446759880"/>
        <n v="1388473200"/>
        <n v="1468036800"/>
        <n v="1488622352"/>
        <n v="1366635575"/>
        <n v="1444824021"/>
        <n v="1422658930"/>
        <n v="1280800740"/>
        <n v="1462017600"/>
        <n v="1411980020"/>
        <n v="1364917965"/>
        <n v="1425326400"/>
        <n v="1471242025"/>
        <n v="1480174071"/>
        <n v="1351304513"/>
        <n v="1465709400"/>
        <n v="1417579200"/>
        <n v="1295647200"/>
        <n v="1430179200"/>
        <n v="1383062083"/>
        <n v="1420060920"/>
        <n v="1436364023"/>
        <n v="1476277875"/>
        <n v="1275368340"/>
        <n v="1456416513"/>
        <n v="1405479600"/>
        <n v="1424378748"/>
        <n v="1449162000"/>
        <n v="1361029958"/>
        <n v="1327776847"/>
        <n v="1430693460"/>
        <n v="1439806936"/>
        <n v="1375908587"/>
        <n v="1417845600"/>
        <n v="1434017153"/>
        <n v="1428725192"/>
        <n v="1460846347"/>
        <n v="1364447073"/>
        <n v="1482943740"/>
        <n v="1416988740"/>
        <n v="1380449461"/>
        <n v="1461278208"/>
        <n v="1342825365"/>
        <n v="1466713620"/>
        <n v="1404403381"/>
        <n v="1476632178"/>
        <n v="1443214800"/>
        <n v="1476961513"/>
        <n v="1407758629"/>
        <n v="1431928784"/>
        <n v="1424548719"/>
        <n v="1467280800"/>
        <n v="1384374155"/>
        <n v="1488160860"/>
        <n v="1458104697"/>
        <n v="1339074857"/>
        <n v="1434917049"/>
        <n v="1412121600"/>
        <n v="1416270292"/>
        <n v="1293937200"/>
        <n v="1331621940"/>
        <n v="1443711623"/>
        <n v="1401459035"/>
        <n v="1333609140"/>
        <n v="1350074261"/>
        <n v="1453411109"/>
        <n v="1344358860"/>
        <n v="1348202807"/>
        <n v="1358198400"/>
        <n v="1347382053"/>
        <n v="1458835264"/>
        <n v="1408278144"/>
        <n v="1433314740"/>
        <n v="1461560340"/>
        <n v="1442065060"/>
        <n v="1423838916"/>
        <n v="1346344425"/>
        <n v="1403661600"/>
        <n v="1362337878"/>
        <n v="1486053409"/>
        <n v="1433059187"/>
        <n v="1446814809"/>
        <n v="1416268800"/>
        <n v="1389012940"/>
        <n v="1407549600"/>
        <n v="1423022400"/>
        <n v="1433055540"/>
        <n v="1366222542"/>
        <n v="1465837200"/>
        <n v="1325007358"/>
        <n v="1450612740"/>
        <n v="1459378085"/>
        <n v="1427585511"/>
        <n v="1406087940"/>
        <n v="1487635653"/>
        <n v="1427414400"/>
        <n v="1306296000"/>
        <n v="1431100918"/>
        <n v="1410431054"/>
        <n v="1338579789"/>
        <n v="1427990071"/>
        <n v="1362146280"/>
        <n v="1402642740"/>
        <n v="1397516400"/>
        <n v="1470132180"/>
        <n v="1350003539"/>
        <n v="1405523866"/>
        <n v="1457031600"/>
        <n v="1468618680"/>
        <n v="1436680958"/>
        <n v="1373751325"/>
        <n v="1473680149"/>
        <n v="1461963600"/>
        <n v="1304225940"/>
        <n v="1464692400"/>
        <n v="1395876250"/>
        <n v="1415827200"/>
        <n v="1428493379"/>
        <n v="1461722400"/>
        <n v="1471564491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388383353"/>
        <n v="1414544400"/>
        <n v="1404444286"/>
        <n v="1479846507"/>
        <n v="1439625059"/>
        <n v="1301792590"/>
        <n v="1482134340"/>
        <n v="1429391405"/>
        <n v="1363806333"/>
        <n v="1391713248"/>
        <n v="1486814978"/>
        <n v="1465394340"/>
        <n v="1435258800"/>
        <n v="1459822682"/>
        <n v="1462661451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470469938"/>
        <n v="1355609510"/>
        <n v="1451861940"/>
        <n v="1461354544"/>
        <n v="1450467539"/>
        <n v="1436396313"/>
        <n v="1481184000"/>
        <n v="1335113976"/>
        <n v="1330671540"/>
        <n v="1456047228"/>
        <n v="1384488000"/>
        <n v="1362211140"/>
        <n v="1326330000"/>
        <n v="1451530800"/>
        <n v="1476425082"/>
        <n v="1461306772"/>
        <n v="1470466800"/>
        <n v="1346950900"/>
        <n v="1434307537"/>
        <n v="1433106000"/>
        <n v="1416542400"/>
        <n v="1465797540"/>
        <n v="1485722053"/>
        <n v="1480784606"/>
        <n v="1472097540"/>
        <n v="1440702910"/>
        <n v="1469059986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448571261"/>
        <n v="1466377200"/>
        <n v="1344826800"/>
        <n v="1470423668"/>
        <n v="1486311939"/>
        <n v="1484085540"/>
        <n v="1351801368"/>
        <n v="1457758800"/>
        <n v="1353201444"/>
        <n v="1315616422"/>
        <n v="1347508740"/>
        <n v="1452553200"/>
        <n v="1341799647"/>
        <n v="1488484300"/>
        <n v="1465232520"/>
        <n v="1398952890"/>
        <n v="1401487756"/>
        <n v="1487093020"/>
        <n v="1411326015"/>
        <n v="1362863299"/>
        <n v="1457739245"/>
        <n v="1413838751"/>
        <n v="1339484400"/>
        <n v="1428033540"/>
        <n v="1363204800"/>
        <n v="1480727273"/>
        <n v="1478723208"/>
        <n v="1425132059"/>
        <n v="1366429101"/>
        <n v="1349495940"/>
        <n v="1481842800"/>
        <n v="1372136400"/>
        <n v="1368564913"/>
        <n v="1439707236"/>
        <n v="1483645647"/>
        <n v="1462053540"/>
        <n v="1364078561"/>
        <n v="1347530822"/>
        <n v="1385521320"/>
        <n v="1449506836"/>
        <n v="1378494000"/>
        <n v="1439998674"/>
        <n v="1470896916"/>
        <n v="1374769288"/>
        <n v="1488862800"/>
        <n v="1481224736"/>
        <n v="1364286239"/>
        <n v="1393005600"/>
        <n v="1472751121"/>
        <n v="1483397940"/>
        <n v="1459180229"/>
        <n v="1364184539"/>
        <n v="1485254052"/>
        <n v="1409770107"/>
        <n v="1489374000"/>
        <n v="1476395940"/>
        <m/>
      </sharedItems>
    </cacheField>
    <cacheField name="launched_at" numFmtId="0">
      <sharedItems containsString="0" containsBlank="1" containsNumber="1" containsInteger="1" minValue="1242532513" maxValue="1489591807" count="4115"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385510094"/>
        <n v="1457551882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88935245"/>
        <n v="1432100004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397709165"/>
        <n v="1401768478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22383318"/>
        <n v="143181036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06907034"/>
        <n v="1412885603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87485760"/>
        <n v="1431396791"/>
        <n v="14764366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362640582"/>
        <n v="1427184843"/>
        <n v="1459198499"/>
        <n v="1447962505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284567905"/>
        <n v="1382994511"/>
        <n v="1445893495"/>
        <n v="1485629050"/>
        <n v="1479516350"/>
        <n v="1375475406"/>
        <n v="1406235550"/>
        <n v="1436430908"/>
        <n v="1461072936"/>
        <n v="1461948185"/>
        <n v="1440787104"/>
        <n v="1458178044"/>
        <n v="1449520717"/>
        <n v="1452825571"/>
        <n v="1304962261"/>
        <n v="1436502603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518289"/>
        <n v="1426014562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07057677"/>
        <n v="1439800904"/>
        <n v="1426538129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350009447"/>
        <n v="1459716480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32808501"/>
        <n v="1449087612"/>
        <n v="1322632886"/>
        <n v="1377030070"/>
        <n v="1389193827"/>
        <n v="1413337043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84684247"/>
        <n v="1305839646"/>
        <n v="1471005339"/>
        <n v="1444423233"/>
        <n v="1308245574"/>
        <n v="1436542030"/>
        <n v="1489106948"/>
        <n v="1354584693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4207981"/>
        <n v="1469202332"/>
        <n v="1406564335"/>
        <n v="1423847093"/>
        <n v="1448469719"/>
        <n v="1432146483"/>
        <n v="1446166144"/>
        <n v="1432055305"/>
        <n v="1477107390"/>
        <n v="1457628680"/>
        <n v="1426783922"/>
        <n v="1437932082"/>
        <n v="1402612730"/>
        <n v="1441955269"/>
        <n v="1429170603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2850513"/>
        <n v="1441134142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398862875"/>
        <n v="1469725209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66787335"/>
        <n v="1427231138"/>
        <n v="1464639614"/>
        <n v="1450718661"/>
        <n v="1465171833"/>
        <n v="1425143965"/>
        <n v="1458461521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373548520"/>
        <n v="1407088592"/>
        <n v="1445336607"/>
        <n v="1432742458"/>
        <n v="1425236644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88038674"/>
        <n v="1475791912"/>
        <n v="1455359083"/>
        <n v="1415488887"/>
        <n v="1436456017"/>
        <n v="1424826332"/>
        <n v="1390330877"/>
        <n v="1421180060"/>
        <n v="1403149404"/>
        <n v="1466188338"/>
        <n v="1437142547"/>
        <n v="1474917604"/>
        <n v="1449636790"/>
        <n v="145227228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87579060"/>
        <n v="141470039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65921533"/>
        <n v="1452842511"/>
        <n v="1422397029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0471349"/>
        <n v="1426212762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20158707"/>
        <n v="1455991168"/>
        <n v="1414725915"/>
        <n v="1400253364"/>
        <n v="148777043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354816721"/>
        <n v="1485016430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01205731"/>
        <n v="1487743223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383257703"/>
        <n v="1414584045"/>
        <n v="1364827370"/>
        <n v="1346975475"/>
        <n v="1386108087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35591889"/>
        <n v="1406226683"/>
        <n v="1472282956"/>
        <n v="1424484717"/>
        <n v="1482599143"/>
        <n v="1268822909"/>
        <n v="1405971690"/>
        <n v="1436976858"/>
        <n v="1455736719"/>
        <n v="1279574773"/>
        <n v="1375368012"/>
        <n v="1475921137"/>
        <n v="1480729678"/>
        <n v="1399563390"/>
        <n v="1360948389"/>
        <n v="1446562807"/>
        <n v="1403135304"/>
        <n v="1428733511"/>
        <n v="1432402266"/>
        <n v="1360346851"/>
        <n v="1485000090"/>
        <n v="1405429098"/>
        <n v="1398480559"/>
        <n v="1430617209"/>
        <n v="1398973252"/>
        <n v="1472750382"/>
        <n v="1447055935"/>
        <n v="1338336588"/>
        <n v="1468779210"/>
        <n v="1352820837"/>
        <n v="1405522822"/>
        <n v="1383337052"/>
        <n v="1453895532"/>
        <n v="1435181628"/>
        <n v="1438715077"/>
        <n v="1448461434"/>
        <n v="1468852306"/>
        <n v="1458936304"/>
        <n v="1431404746"/>
        <n v="1300767673"/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0235592"/>
        <n v="1468972491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383195753"/>
        <n v="1410883139"/>
        <n v="1403234686"/>
        <n v="1479241707"/>
        <n v="1436860259"/>
        <n v="1297562590"/>
        <n v="1479496309"/>
        <n v="1425507005"/>
        <n v="1362081933"/>
        <n v="1389121248"/>
        <n v="1484222978"/>
        <n v="1464677986"/>
        <n v="1432659793"/>
        <n v="1458613082"/>
        <n v="1460069451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469173938"/>
        <n v="1353017510"/>
        <n v="1448902867"/>
        <n v="1458762544"/>
        <n v="1447875539"/>
        <n v="1433804313"/>
        <n v="1479708680"/>
        <n v="1332521976"/>
        <n v="1328040375"/>
        <n v="1453109628"/>
        <n v="1381752061"/>
        <n v="1359421403"/>
        <n v="1324433310"/>
        <n v="1448463086"/>
        <n v="1473833082"/>
        <n v="1458714772"/>
        <n v="1467134464"/>
        <n v="1345741300"/>
        <n v="1431715537"/>
        <n v="1431124572"/>
        <n v="1415472953"/>
        <n v="1463155034"/>
        <n v="1480538053"/>
        <n v="1478189006"/>
        <n v="1471188502"/>
        <n v="1438110910"/>
        <n v="1468455186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445975661"/>
        <n v="1463351329"/>
        <n v="1341875544"/>
        <n v="1467831668"/>
        <n v="1483719939"/>
        <n v="1482353513"/>
        <n v="1349209368"/>
        <n v="1453730176"/>
        <n v="1350605844"/>
        <n v="1313024422"/>
        <n v="1346276349"/>
        <n v="1449650173"/>
        <n v="1339207647"/>
        <n v="1485892300"/>
        <n v="1460557809"/>
        <n v="1396360890"/>
        <n v="1398895756"/>
        <n v="1485278620"/>
        <n v="1408734015"/>
        <n v="1360271299"/>
        <n v="1455147245"/>
        <n v="1411246751"/>
        <n v="1336627492"/>
        <n v="1425531666"/>
        <n v="1360551250"/>
        <n v="1478131673"/>
        <n v="1476559608"/>
        <n v="1422540059"/>
        <n v="1361248701"/>
        <n v="1346042417"/>
        <n v="1479414344"/>
        <n v="1369864301"/>
        <n v="1367355313"/>
        <n v="1437115236"/>
        <n v="1481053647"/>
        <n v="1459355950"/>
        <n v="1361490161"/>
        <n v="1345716422"/>
        <n v="1382449733"/>
        <n v="1446914836"/>
        <n v="1375880598"/>
        <n v="1436888274"/>
        <n v="1467008916"/>
        <n v="1372177288"/>
        <n v="1486745663"/>
        <n v="1480360736"/>
        <n v="1360830239"/>
        <n v="1390323617"/>
        <n v="1471887121"/>
        <n v="1480493014"/>
        <n v="1457023829"/>
        <n v="1361250539"/>
        <n v="1481366052"/>
        <n v="1407178107"/>
        <n v="1488823290"/>
        <n v="147378259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0"/>
        <b v="1"/>
        <m/>
      </sharedItems>
    </cacheField>
    <cacheField name="Category and Sub-Category" numFmtId="0">
      <sharedItems containsBlank="1"/>
    </cacheField>
    <cacheField name="percent_funded" numFmtId="9">
      <sharedItems containsString="0" containsBlank="1" containsNumber="1" containsInteger="1" minValue="0" maxValue="22603"/>
    </cacheField>
    <cacheField name="average donation" numFmtId="44">
      <sharedItems containsBlank="1" containsMixedTypes="1" containsNumber="1" containsInteger="1" minValue="1" maxValue="3304"/>
    </cacheField>
    <cacheField name="Category" numFmtId="0">
      <sharedItems containsBlank="1" count="10">
        <s v="technology"/>
        <s v="photography"/>
        <s v="theater"/>
        <s v="food"/>
        <s v="music"/>
        <s v="film &amp; video"/>
        <s v="games"/>
        <s v="publishing"/>
        <s v="journalism"/>
        <m/>
      </sharedItems>
    </cacheField>
    <cacheField name="Sub-Category" numFmtId="0">
      <sharedItems containsBlank="1" count="42">
        <s v="wearables"/>
        <s v="nature"/>
        <s v="photobooks"/>
        <s v="plays"/>
        <s v="small batch"/>
        <s v="faith"/>
        <s v="gadgets"/>
        <s v="musical"/>
        <s v="spaces"/>
        <s v="drama"/>
        <s v="mobile games"/>
        <s v="people"/>
        <s v="jazz"/>
        <s v="fiction"/>
        <s v="art books"/>
        <s v="food trucks"/>
        <s v="video games"/>
        <s v="indie rock"/>
        <s v="animation"/>
        <s v="web"/>
        <s v="space exploration"/>
        <s v="makerspaces"/>
        <s v="translations"/>
        <s v="world music"/>
        <s v="children's books"/>
        <s v="places"/>
        <s v="science fiction"/>
        <s v="restaurants"/>
        <s v="audio"/>
        <s v="hardware"/>
        <s v="rock"/>
        <s v="shorts"/>
        <s v="nonfiction"/>
        <s v="radio &amp; podcasts"/>
        <s v="documentary"/>
        <s v="tabletop games"/>
        <s v="electronic music"/>
        <s v="television"/>
        <s v="metal"/>
        <s v="pop"/>
        <s v="classical musi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teraryGamerGirlT" refreshedDate="43414.42210196759" createdVersion="6" refreshedVersion="6" minRefreshableVersion="3" recordCount="4115" xr:uid="{14B2C30F-5F52-4A5A-B5A4-6FECFC0078D0}">
  <cacheSource type="worksheet">
    <worksheetSource ref="F1:T1048576" sheet="Main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-Start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-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x v="0"/>
    <x v="0"/>
    <b v="0"/>
    <n v="140"/>
    <x v="0"/>
    <s v="technology/wearables"/>
    <n v="0"/>
    <n v="176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x v="1"/>
    <x v="1"/>
    <b v="0"/>
    <n v="16"/>
    <x v="0"/>
    <s v="photography/nature"/>
    <n v="0"/>
    <n v="132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x v="2"/>
    <x v="2"/>
    <b v="0"/>
    <n v="140"/>
    <x v="0"/>
    <s v="photography/photobooks"/>
    <n v="0"/>
    <n v="42"/>
    <x v="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x v="3"/>
    <x v="3"/>
    <b v="0"/>
    <n v="31"/>
    <x v="0"/>
    <s v="theater/plays"/>
    <n v="0"/>
    <n v="47"/>
    <x v="2"/>
    <x v="3"/>
  </r>
  <r>
    <n v="1802"/>
    <s v="Out Of The Dark"/>
    <s v="Inner Darkness turned into a photobook. Personal work i shot during my recovery...in Berlin."/>
    <n v="3500"/>
    <n v="1697"/>
    <x v="1"/>
    <x v="2"/>
    <s v="EUR"/>
    <x v="4"/>
    <x v="4"/>
    <b v="1"/>
    <n v="18"/>
    <x v="0"/>
    <s v="photography/photobooks"/>
    <n v="0"/>
    <n v="94"/>
    <x v="1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x v="5"/>
    <x v="5"/>
    <b v="0"/>
    <n v="4"/>
    <x v="0"/>
    <s v="food/small batch"/>
    <n v="0"/>
    <n v="30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x v="6"/>
    <x v="6"/>
    <b v="0"/>
    <n v="15"/>
    <x v="0"/>
    <s v="music/faith"/>
    <n v="0"/>
    <n v="159"/>
    <x v="4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x v="7"/>
    <x v="7"/>
    <b v="0"/>
    <n v="10"/>
    <x v="0"/>
    <s v="theater/plays"/>
    <n v="0"/>
    <n v="62"/>
    <x v="2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x v="3"/>
    <s v="EUR"/>
    <x v="8"/>
    <x v="8"/>
    <b v="1"/>
    <n v="29"/>
    <x v="0"/>
    <s v="photography/photobooks"/>
    <n v="0"/>
    <n v="31"/>
    <x v="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x v="9"/>
    <x v="9"/>
    <b v="0"/>
    <n v="8"/>
    <x v="0"/>
    <s v="technology/gadgets"/>
    <n v="0"/>
    <n v="30"/>
    <x v="0"/>
    <x v="6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x v="10"/>
    <x v="10"/>
    <b v="0"/>
    <n v="400"/>
    <x v="0"/>
    <s v="technology/wearables"/>
    <n v="0"/>
    <n v="53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x v="11"/>
    <x v="11"/>
    <b v="0"/>
    <n v="17"/>
    <x v="0"/>
    <s v="theater/plays"/>
    <n v="0"/>
    <n v="166"/>
    <x v="2"/>
    <x v="3"/>
  </r>
  <r>
    <n v="969"/>
    <s v="Make 100 | Geek &amp; Chic: Smart Safety Jewelry."/>
    <s v="Geek &amp; Chic Smart Jewelry Collection, Wearables Meet Style!"/>
    <n v="30000"/>
    <n v="14000"/>
    <x v="1"/>
    <x v="4"/>
    <s v="MXN"/>
    <x v="12"/>
    <x v="12"/>
    <b v="0"/>
    <n v="11"/>
    <x v="0"/>
    <s v="technology/wearables"/>
    <n v="0"/>
    <n v="1273"/>
    <x v="0"/>
    <x v="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x v="13"/>
    <x v="13"/>
    <b v="0"/>
    <n v="41"/>
    <x v="0"/>
    <s v="technology/gadgets"/>
    <n v="0"/>
    <n v="34"/>
    <x v="0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2"/>
    <s v="EUR"/>
    <x v="14"/>
    <x v="14"/>
    <b v="0"/>
    <n v="114"/>
    <x v="0"/>
    <s v="technology/wearables"/>
    <n v="0"/>
    <n v="20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x v="15"/>
    <x v="15"/>
    <b v="0"/>
    <n v="36"/>
    <x v="0"/>
    <s v="theater/musical"/>
    <n v="0"/>
    <n v="71"/>
    <x v="2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5"/>
    <s v="EUR"/>
    <x v="16"/>
    <x v="16"/>
    <b v="0"/>
    <n v="46"/>
    <x v="0"/>
    <s v="theater/spaces"/>
    <n v="0"/>
    <n v="3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x v="17"/>
    <x v="17"/>
    <b v="0"/>
    <n v="188"/>
    <x v="0"/>
    <s v="technology/wearables"/>
    <n v="0"/>
    <n v="136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6"/>
    <s v="CAD"/>
    <x v="18"/>
    <x v="18"/>
    <b v="0"/>
    <n v="14"/>
    <x v="0"/>
    <s v="technology/wearables"/>
    <n v="0"/>
    <n v="164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x v="19"/>
    <x v="19"/>
    <b v="1"/>
    <n v="13"/>
    <x v="0"/>
    <s v="photography/photobooks"/>
    <n v="0"/>
    <n v="88"/>
    <x v="1"/>
    <x v="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x v="20"/>
    <x v="20"/>
    <b v="1"/>
    <n v="39"/>
    <x v="0"/>
    <s v="photography/photobooks"/>
    <n v="0"/>
    <n v="59"/>
    <x v="1"/>
    <x v="2"/>
  </r>
  <r>
    <n v="1556"/>
    <s v="West Canada - A Coffee Table Book"/>
    <s v="To gather a collection of photographs for a coffee table book that displays the beauty of Canada's west."/>
    <n v="1500"/>
    <n v="677"/>
    <x v="1"/>
    <x v="6"/>
    <s v="CAD"/>
    <x v="21"/>
    <x v="21"/>
    <b v="0"/>
    <n v="12"/>
    <x v="0"/>
    <s v="photography/nature"/>
    <n v="0"/>
    <n v="56"/>
    <x v="1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x v="22"/>
    <x v="22"/>
    <b v="0"/>
    <n v="12"/>
    <x v="0"/>
    <s v="film &amp; video/drama"/>
    <n v="0"/>
    <n v="186"/>
    <x v="5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x v="23"/>
    <x v="23"/>
    <b v="0"/>
    <n v="76"/>
    <x v="0"/>
    <s v="technology/wearables"/>
    <n v="0"/>
    <n v="175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x v="24"/>
    <x v="24"/>
    <b v="0"/>
    <n v="7"/>
    <x v="0"/>
    <s v="music/faith"/>
    <n v="0"/>
    <n v="253"/>
    <x v="4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x v="25"/>
    <x v="25"/>
    <b v="0"/>
    <n v="23"/>
    <x v="0"/>
    <s v="theater/plays"/>
    <n v="0"/>
    <n v="5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x v="26"/>
    <x v="26"/>
    <b v="0"/>
    <n v="73"/>
    <x v="0"/>
    <s v="technology/wearables"/>
    <n v="0"/>
    <n v="89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x v="27"/>
    <x v="27"/>
    <b v="0"/>
    <n v="105"/>
    <x v="0"/>
    <s v="technology/gadgets"/>
    <n v="0"/>
    <n v="41"/>
    <x v="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x v="28"/>
    <x v="28"/>
    <b v="0"/>
    <n v="48"/>
    <x v="0"/>
    <s v="games/mobile games"/>
    <n v="0"/>
    <n v="58"/>
    <x v="6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x v="29"/>
    <x v="29"/>
    <b v="0"/>
    <n v="99"/>
    <x v="0"/>
    <s v="technology/gadgets"/>
    <n v="0"/>
    <n v="216"/>
    <x v="0"/>
    <x v="6"/>
  </r>
  <r>
    <n v="1717"/>
    <s v="Shift Records A New EP!"/>
    <s v="Our first record created to reach, inspire, and ultimately express the love of Jesus to our generation."/>
    <n v="3265"/>
    <n v="1395"/>
    <x v="1"/>
    <x v="0"/>
    <s v="USD"/>
    <x v="30"/>
    <x v="30"/>
    <b v="0"/>
    <n v="41"/>
    <x v="0"/>
    <s v="music/faith"/>
    <n v="0"/>
    <n v="34"/>
    <x v="4"/>
    <x v="5"/>
  </r>
  <r>
    <n v="1987"/>
    <s v="Ethiopia: Beheld"/>
    <s v="A collection of images that depicts the beauty and diversity within Ethiopia"/>
    <n v="5500"/>
    <n v="2336"/>
    <x v="1"/>
    <x v="1"/>
    <s v="GBP"/>
    <x v="31"/>
    <x v="31"/>
    <b v="0"/>
    <n v="28"/>
    <x v="0"/>
    <s v="photography/people"/>
    <n v="0"/>
    <n v="83"/>
    <x v="1"/>
    <x v="11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x v="32"/>
    <x v="32"/>
    <b v="0"/>
    <n v="31"/>
    <x v="0"/>
    <s v="theater/spaces"/>
    <n v="0"/>
    <n v="8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x v="33"/>
    <x v="33"/>
    <b v="0"/>
    <n v="110"/>
    <x v="0"/>
    <s v="technology/wearables"/>
    <n v="0"/>
    <n v="364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x v="34"/>
    <x v="34"/>
    <b v="0"/>
    <n v="60"/>
    <x v="0"/>
    <s v="theater/plays"/>
    <n v="0"/>
    <n v="105"/>
    <x v="2"/>
    <x v="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x v="35"/>
    <x v="35"/>
    <b v="0"/>
    <n v="19"/>
    <x v="0"/>
    <s v="film &amp; video/drama"/>
    <n v="0"/>
    <n v="77"/>
    <x v="5"/>
    <x v="9"/>
  </r>
  <r>
    <n v="2854"/>
    <s v="Ultimate Political Selfie!"/>
    <s v="Almost Random Theatre's play about a candidate - with no policies - who is seeking election in May 2015"/>
    <n v="1000"/>
    <n v="417"/>
    <x v="1"/>
    <x v="1"/>
    <s v="GBP"/>
    <x v="36"/>
    <x v="36"/>
    <b v="0"/>
    <n v="14"/>
    <x v="0"/>
    <s v="theater/plays"/>
    <n v="0"/>
    <n v="30"/>
    <x v="2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x v="37"/>
    <x v="37"/>
    <b v="0"/>
    <n v="79"/>
    <x v="0"/>
    <s v="music/jazz"/>
    <n v="0"/>
    <n v="34"/>
    <x v="4"/>
    <x v="1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x v="38"/>
    <x v="38"/>
    <b v="1"/>
    <n v="50"/>
    <x v="0"/>
    <s v="theater/plays"/>
    <n v="0"/>
    <n v="81"/>
    <x v="2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x v="39"/>
    <x v="39"/>
    <b v="1"/>
    <n v="96"/>
    <x v="0"/>
    <s v="photography/photobooks"/>
    <n v="0"/>
    <n v="121"/>
    <x v="1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x v="40"/>
    <x v="40"/>
    <b v="0"/>
    <n v="52"/>
    <x v="0"/>
    <s v="publishing/fiction"/>
    <n v="0"/>
    <n v="32"/>
    <x v="7"/>
    <x v="13"/>
  </r>
  <r>
    <n v="1570"/>
    <s v="BEAUTIFUL DREAMERS: An Adult Coloring Book (Canceled)"/>
    <s v="A Coloring Book of Breathtaking Beauties_x000a_To Calm the Heart and Soul"/>
    <n v="6000"/>
    <n v="2484"/>
    <x v="0"/>
    <x v="0"/>
    <s v="USD"/>
    <x v="41"/>
    <x v="41"/>
    <b v="0"/>
    <n v="52"/>
    <x v="0"/>
    <s v="publishing/art books"/>
    <n v="0"/>
    <n v="48"/>
    <x v="7"/>
    <x v="1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x v="42"/>
    <x v="42"/>
    <b v="0"/>
    <n v="16"/>
    <x v="0"/>
    <s v="food/food trucks"/>
    <n v="0"/>
    <n v="84"/>
    <x v="3"/>
    <x v="1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x v="43"/>
    <x v="43"/>
    <b v="0"/>
    <n v="7"/>
    <x v="0"/>
    <s v="games/video games"/>
    <n v="0"/>
    <n v="24"/>
    <x v="6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x v="44"/>
    <x v="44"/>
    <b v="0"/>
    <n v="7"/>
    <x v="0"/>
    <s v="music/indie rock"/>
    <n v="0"/>
    <n v="29"/>
    <x v="4"/>
    <x v="17"/>
  </r>
  <r>
    <n v="876"/>
    <s v="Sound Of Dobells"/>
    <s v="What was the greatest record shop ever?  DOBELLS!"/>
    <n v="3152"/>
    <n v="1286"/>
    <x v="1"/>
    <x v="1"/>
    <s v="GBP"/>
    <x v="45"/>
    <x v="45"/>
    <b v="0"/>
    <n v="45"/>
    <x v="0"/>
    <s v="music/jazz"/>
    <n v="0"/>
    <n v="2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x v="46"/>
    <x v="46"/>
    <b v="0"/>
    <n v="17"/>
    <x v="0"/>
    <s v="music/indie rock"/>
    <n v="0"/>
    <n v="144"/>
    <x v="4"/>
    <x v="17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x v="47"/>
    <x v="47"/>
    <b v="0"/>
    <n v="248"/>
    <x v="0"/>
    <s v="technology/wearables"/>
    <n v="0"/>
    <n v="163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x v="48"/>
    <x v="48"/>
    <b v="0"/>
    <n v="5"/>
    <x v="0"/>
    <s v="film &amp; video/drama"/>
    <n v="0"/>
    <n v="80"/>
    <x v="5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x v="49"/>
    <x v="49"/>
    <b v="0"/>
    <n v="24"/>
    <x v="0"/>
    <s v="music/indie rock"/>
    <n v="0"/>
    <n v="83"/>
    <x v="4"/>
    <x v="17"/>
  </r>
  <r>
    <n v="177"/>
    <s v="The Good Samaritan"/>
    <s v="I'm making a modern day version of the bible story &quot; The Good Samaritan&quot;"/>
    <n v="450"/>
    <n v="180"/>
    <x v="1"/>
    <x v="0"/>
    <s v="USD"/>
    <x v="50"/>
    <x v="50"/>
    <b v="0"/>
    <n v="7"/>
    <x v="0"/>
    <s v="film &amp; video/drama"/>
    <n v="0"/>
    <n v="26"/>
    <x v="5"/>
    <x v="9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x v="51"/>
    <x v="51"/>
    <b v="0"/>
    <n v="72"/>
    <x v="0"/>
    <s v="music/indie rock"/>
    <n v="0"/>
    <n v="44"/>
    <x v="4"/>
    <x v="17"/>
  </r>
  <r>
    <n v="952"/>
    <s v="Audionoggin - Join the Earvolution"/>
    <s v="Audionoggin: Wireless personal surround sound for the athlete in everyone."/>
    <n v="49000"/>
    <n v="19572"/>
    <x v="1"/>
    <x v="0"/>
    <s v="USD"/>
    <x v="52"/>
    <x v="52"/>
    <b v="0"/>
    <n v="196"/>
    <x v="0"/>
    <s v="technology/wearables"/>
    <n v="0"/>
    <n v="100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x v="53"/>
    <x v="53"/>
    <b v="1"/>
    <n v="33"/>
    <x v="0"/>
    <s v="photography/photobooks"/>
    <n v="0"/>
    <n v="60"/>
    <x v="1"/>
    <x v="2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x v="54"/>
    <x v="54"/>
    <b v="1"/>
    <n v="152"/>
    <x v="0"/>
    <s v="photography/photobooks"/>
    <n v="0"/>
    <n v="78"/>
    <x v="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x v="55"/>
    <x v="55"/>
    <b v="0"/>
    <n v="104"/>
    <x v="0"/>
    <s v="technology/wearables"/>
    <n v="0"/>
    <n v="152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x v="56"/>
    <x v="56"/>
    <b v="0"/>
    <n v="39"/>
    <x v="0"/>
    <s v="games/mobile games"/>
    <n v="0"/>
    <n v="253"/>
    <x v="6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x v="57"/>
    <x v="57"/>
    <b v="0"/>
    <n v="15"/>
    <x v="0"/>
    <s v="technology/wearables"/>
    <n v="0"/>
    <n v="789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3"/>
    <s v="EUR"/>
    <x v="58"/>
    <x v="58"/>
    <b v="0"/>
    <n v="285"/>
    <x v="0"/>
    <s v="technology/gadgets"/>
    <n v="0"/>
    <n v="117"/>
    <x v="0"/>
    <x v="6"/>
  </r>
  <r>
    <n v="442"/>
    <s v="The Paranormal Idiot"/>
    <s v="Doomsday is here"/>
    <n v="17000"/>
    <n v="6691"/>
    <x v="1"/>
    <x v="0"/>
    <s v="USD"/>
    <x v="59"/>
    <x v="59"/>
    <b v="0"/>
    <n v="17"/>
    <x v="0"/>
    <s v="film &amp; video/animation"/>
    <n v="0"/>
    <n v="394"/>
    <x v="5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x v="60"/>
    <x v="60"/>
    <b v="0"/>
    <n v="53"/>
    <x v="0"/>
    <s v="music/indie rock"/>
    <n v="0"/>
    <n v="148"/>
    <x v="4"/>
    <x v="17"/>
  </r>
  <r>
    <n v="2321"/>
    <s v="WienerWÃ¼rze"/>
    <s v="Universal organic liquid seasoning brewed all natural from lupine, oat, salt and water for soups, salads, stews and more"/>
    <n v="10557"/>
    <n v="4130"/>
    <x v="2"/>
    <x v="7"/>
    <s v="EUR"/>
    <x v="61"/>
    <x v="61"/>
    <b v="0"/>
    <n v="64"/>
    <x v="0"/>
    <s v="food/small batch"/>
    <n v="0"/>
    <n v="65"/>
    <x v="3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x v="62"/>
    <x v="62"/>
    <b v="0"/>
    <n v="90"/>
    <x v="0"/>
    <s v="theater/spaces"/>
    <n v="0"/>
    <n v="70"/>
    <x v="2"/>
    <x v="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x v="63"/>
    <x v="63"/>
    <b v="0"/>
    <n v="14"/>
    <x v="0"/>
    <s v="food/food trucks"/>
    <n v="0"/>
    <n v="84"/>
    <x v="3"/>
    <x v="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x v="64"/>
    <x v="64"/>
    <b v="0"/>
    <n v="171"/>
    <x v="0"/>
    <s v="technology/wearables"/>
    <n v="0"/>
    <n v="114"/>
    <x v="0"/>
    <x v="0"/>
  </r>
  <r>
    <n v="1795"/>
    <s v="THE AFGHANS - A Photo Book"/>
    <s v="A photography book documenting the impact of the ISAF mission on the Afghan people of Mazar-e Sharif."/>
    <n v="28000"/>
    <n v="10846"/>
    <x v="1"/>
    <x v="2"/>
    <s v="EUR"/>
    <x v="65"/>
    <x v="65"/>
    <b v="1"/>
    <n v="81"/>
    <x v="0"/>
    <s v="photography/photobooks"/>
    <n v="0"/>
    <n v="134"/>
    <x v="1"/>
    <x v="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x v="66"/>
    <x v="66"/>
    <b v="0"/>
    <n v="21"/>
    <x v="0"/>
    <s v="games/video games"/>
    <n v="0"/>
    <n v="40"/>
    <x v="6"/>
    <x v="16"/>
  </r>
  <r>
    <n v="951"/>
    <s v="Smart Harness"/>
    <s v="Revolutionizing the way we walk our dogs!"/>
    <n v="50000"/>
    <n v="19195"/>
    <x v="1"/>
    <x v="0"/>
    <s v="USD"/>
    <x v="67"/>
    <x v="67"/>
    <b v="0"/>
    <n v="121"/>
    <x v="0"/>
    <s v="technology/wearables"/>
    <n v="0"/>
    <n v="159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x v="68"/>
    <x v="68"/>
    <b v="0"/>
    <n v="5"/>
    <x v="0"/>
    <s v="music/jazz"/>
    <n v="0"/>
    <n v="69"/>
    <x v="4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x v="69"/>
    <x v="69"/>
    <b v="0"/>
    <n v="8"/>
    <x v="0"/>
    <s v="theater/plays"/>
    <n v="0"/>
    <n v="119"/>
    <x v="2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x v="70"/>
    <x v="70"/>
    <b v="0"/>
    <n v="14"/>
    <x v="0"/>
    <s v="theater/plays"/>
    <n v="0"/>
    <n v="82"/>
    <x v="2"/>
    <x v="3"/>
  </r>
  <r>
    <n v="3987"/>
    <s v="Write Now 5"/>
    <s v="Write Now 5 is a new writing festival in south east London promoting new work from emerging playwrights."/>
    <n v="400"/>
    <n v="151"/>
    <x v="1"/>
    <x v="1"/>
    <s v="GBP"/>
    <x v="71"/>
    <x v="71"/>
    <b v="0"/>
    <n v="13"/>
    <x v="0"/>
    <s v="theater/plays"/>
    <n v="0"/>
    <n v="12"/>
    <x v="2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x v="72"/>
    <x v="72"/>
    <b v="0"/>
    <n v="14"/>
    <x v="0"/>
    <s v="theater/plays"/>
    <n v="0"/>
    <n v="32"/>
    <x v="2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x v="73"/>
    <x v="73"/>
    <b v="0"/>
    <n v="13"/>
    <x v="0"/>
    <s v="theater/plays"/>
    <n v="0"/>
    <n v="87"/>
    <x v="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x v="74"/>
    <x v="74"/>
    <b v="0"/>
    <n v="4"/>
    <x v="0"/>
    <s v="theater/plays"/>
    <n v="0"/>
    <n v="56"/>
    <x v="2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x v="75"/>
    <x v="75"/>
    <b v="0"/>
    <n v="36"/>
    <x v="0"/>
    <s v="theater/plays"/>
    <n v="0"/>
    <n v="83"/>
    <x v="2"/>
    <x v="3"/>
  </r>
  <r>
    <n v="899"/>
    <s v="Lets get 48/14 pressed!!!"/>
    <s v="Lets get 48/14 pressed and in your cd players,ipods,blogs, and facebook status'. Lets get it everywhere!"/>
    <n v="750"/>
    <n v="280"/>
    <x v="1"/>
    <x v="0"/>
    <s v="USD"/>
    <x v="76"/>
    <x v="76"/>
    <b v="0"/>
    <n v="8"/>
    <x v="0"/>
    <s v="music/indie rock"/>
    <n v="0"/>
    <n v="35"/>
    <x v="4"/>
    <x v="17"/>
  </r>
  <r>
    <n v="4035"/>
    <s v="The Lost Boy"/>
    <s v="&quot;Stories are where you go to look for the truth of your own life.&quot; (Frank Delaney)"/>
    <n v="10000"/>
    <n v="3685"/>
    <x v="1"/>
    <x v="0"/>
    <s v="USD"/>
    <x v="77"/>
    <x v="77"/>
    <b v="0"/>
    <n v="25"/>
    <x v="0"/>
    <s v="theater/plays"/>
    <n v="0"/>
    <n v="147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x v="78"/>
    <x v="78"/>
    <b v="0"/>
    <n v="22"/>
    <x v="0"/>
    <s v="technology/web"/>
    <n v="0"/>
    <n v="64"/>
    <x v="0"/>
    <x v="1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x v="79"/>
    <x v="79"/>
    <b v="0"/>
    <n v="14"/>
    <x v="0"/>
    <s v="theater/plays"/>
    <n v="0"/>
    <n v="47"/>
    <x v="2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x v="80"/>
    <x v="80"/>
    <b v="0"/>
    <n v="8"/>
    <x v="0"/>
    <s v="theater/plays"/>
    <n v="0"/>
    <n v="91"/>
    <x v="2"/>
    <x v="3"/>
  </r>
  <r>
    <n v="3635"/>
    <s v="Mary's Son"/>
    <s v="Mary's Son is a pop opera about Jesus and the hope he brings to all people."/>
    <n v="3500"/>
    <n v="1276"/>
    <x v="1"/>
    <x v="0"/>
    <s v="USD"/>
    <x v="81"/>
    <x v="81"/>
    <b v="0"/>
    <n v="10"/>
    <x v="0"/>
    <s v="theater/musical"/>
    <n v="0"/>
    <n v="128"/>
    <x v="2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2"/>
    <s v="EUR"/>
    <x v="82"/>
    <x v="82"/>
    <b v="1"/>
    <n v="122"/>
    <x v="0"/>
    <s v="photography/photobooks"/>
    <n v="0"/>
    <n v="67"/>
    <x v="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x v="83"/>
    <x v="83"/>
    <b v="0"/>
    <n v="27"/>
    <x v="0"/>
    <s v="theater/plays"/>
    <n v="0"/>
    <n v="34"/>
    <x v="2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x v="84"/>
    <x v="84"/>
    <b v="1"/>
    <n v="38"/>
    <x v="0"/>
    <s v="photography/photobooks"/>
    <n v="0"/>
    <n v="105"/>
    <x v="1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x v="85"/>
    <x v="85"/>
    <b v="0"/>
    <n v="44"/>
    <x v="0"/>
    <s v="publishing/fiction"/>
    <n v="0"/>
    <n v="57"/>
    <x v="7"/>
    <x v="13"/>
  </r>
  <r>
    <n v="183"/>
    <s v="Three Little Words"/>
    <s v="Don't kill me until I meet my Dad"/>
    <n v="12500"/>
    <n v="4482"/>
    <x v="1"/>
    <x v="1"/>
    <s v="GBP"/>
    <x v="86"/>
    <x v="86"/>
    <b v="0"/>
    <n v="12"/>
    <x v="0"/>
    <s v="film &amp; video/drama"/>
    <n v="0"/>
    <n v="37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x v="87"/>
    <x v="87"/>
    <b v="0"/>
    <n v="13"/>
    <x v="0"/>
    <s v="theater/plays"/>
    <n v="0"/>
    <n v="137"/>
    <x v="2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x v="88"/>
    <x v="88"/>
    <b v="0"/>
    <n v="312"/>
    <x v="0"/>
    <s v="games/video games"/>
    <n v="0"/>
    <n v="100"/>
    <x v="6"/>
    <x v="1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x v="89"/>
    <x v="89"/>
    <b v="0"/>
    <n v="296"/>
    <x v="0"/>
    <s v="technology/wearables"/>
    <n v="0"/>
    <n v="119"/>
    <x v="0"/>
    <x v="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x v="90"/>
    <x v="90"/>
    <b v="0"/>
    <n v="31"/>
    <x v="0"/>
    <s v="theater/musical"/>
    <n v="0"/>
    <n v="57"/>
    <x v="2"/>
    <x v="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x v="91"/>
    <x v="91"/>
    <b v="1"/>
    <n v="52"/>
    <x v="0"/>
    <s v="photography/photobooks"/>
    <n v="0"/>
    <n v="105"/>
    <x v="1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x v="92"/>
    <x v="92"/>
    <b v="0"/>
    <n v="4"/>
    <x v="0"/>
    <s v="theater/plays"/>
    <n v="0"/>
    <n v="18"/>
    <x v="2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x v="93"/>
    <x v="93"/>
    <b v="0"/>
    <n v="46"/>
    <x v="0"/>
    <s v="theater/plays"/>
    <n v="0"/>
    <n v="84"/>
    <x v="2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x v="94"/>
    <x v="94"/>
    <b v="0"/>
    <n v="45"/>
    <x v="0"/>
    <s v="technology/wearables"/>
    <n v="0"/>
    <n v="154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x v="95"/>
    <x v="95"/>
    <b v="0"/>
    <n v="90"/>
    <x v="0"/>
    <s v="technology/wearables"/>
    <n v="0"/>
    <n v="96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x v="96"/>
    <x v="96"/>
    <b v="1"/>
    <n v="26"/>
    <x v="0"/>
    <s v="theater/spaces"/>
    <n v="0"/>
    <n v="132"/>
    <x v="2"/>
    <x v="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x v="97"/>
    <x v="97"/>
    <b v="0"/>
    <n v="13"/>
    <x v="0"/>
    <s v="theater/plays"/>
    <n v="0"/>
    <n v="33"/>
    <x v="2"/>
    <x v="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x v="98"/>
    <x v="98"/>
    <b v="1"/>
    <n v="24"/>
    <x v="0"/>
    <s v="theater/plays"/>
    <n v="0"/>
    <n v="36"/>
    <x v="2"/>
    <x v="3"/>
  </r>
  <r>
    <n v="598"/>
    <s v="Goals not creeds"/>
    <s v="This is a project to create a crowd-funding site for Urantia Book readers worldwide."/>
    <n v="2500"/>
    <n v="850"/>
    <x v="1"/>
    <x v="0"/>
    <s v="USD"/>
    <x v="99"/>
    <x v="99"/>
    <b v="0"/>
    <n v="7"/>
    <x v="0"/>
    <s v="technology/web"/>
    <n v="0"/>
    <n v="121"/>
    <x v="0"/>
    <x v="1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x v="100"/>
    <x v="100"/>
    <b v="0"/>
    <n v="6"/>
    <x v="0"/>
    <s v="photography/nature"/>
    <n v="0"/>
    <n v="28"/>
    <x v="1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3"/>
    <s v="EUR"/>
    <x v="101"/>
    <x v="101"/>
    <b v="0"/>
    <n v="338"/>
    <x v="0"/>
    <s v="technology/wearables"/>
    <n v="0"/>
    <n v="100"/>
    <x v="0"/>
    <x v="0"/>
  </r>
  <r>
    <n v="1726"/>
    <s v="&quot;Every Day&quot; CD by Amanda Joy Hall"/>
    <s v="Amanda Joy Hall's sophomore album, &quot;Every Day&quot;. Release expected July 2014"/>
    <n v="6500"/>
    <n v="2196"/>
    <x v="1"/>
    <x v="0"/>
    <s v="USD"/>
    <x v="102"/>
    <x v="102"/>
    <b v="0"/>
    <n v="16"/>
    <x v="0"/>
    <s v="music/faith"/>
    <n v="0"/>
    <n v="137"/>
    <x v="4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7"/>
    <s v="EUR"/>
    <x v="103"/>
    <x v="103"/>
    <b v="0"/>
    <n v="12"/>
    <x v="0"/>
    <s v="technology/wearables"/>
    <n v="0"/>
    <n v="76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x v="104"/>
    <x v="104"/>
    <b v="0"/>
    <n v="4"/>
    <x v="0"/>
    <s v="theater/plays"/>
    <n v="0"/>
    <n v="63"/>
    <x v="2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x v="105"/>
    <x v="105"/>
    <b v="1"/>
    <n v="1501"/>
    <x v="0"/>
    <s v="technology/space exploration"/>
    <n v="0"/>
    <n v="224"/>
    <x v="0"/>
    <x v="2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x v="106"/>
    <x v="106"/>
    <b v="0"/>
    <n v="38"/>
    <x v="0"/>
    <s v="music/faith"/>
    <n v="0"/>
    <n v="264"/>
    <x v="4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x v="107"/>
    <x v="107"/>
    <b v="0"/>
    <n v="13"/>
    <x v="0"/>
    <s v="film &amp; video/drama"/>
    <n v="0"/>
    <n v="31"/>
    <x v="5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x v="108"/>
    <x v="108"/>
    <b v="1"/>
    <n v="47"/>
    <x v="0"/>
    <s v="technology/makerspaces"/>
    <n v="0"/>
    <n v="71"/>
    <x v="0"/>
    <x v="21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x v="109"/>
    <x v="109"/>
    <b v="0"/>
    <n v="55"/>
    <x v="0"/>
    <s v="film &amp; video/animation"/>
    <n v="0"/>
    <n v="89"/>
    <x v="5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x v="110"/>
    <x v="110"/>
    <b v="0"/>
    <n v="16"/>
    <x v="0"/>
    <s v="theater/plays"/>
    <n v="0"/>
    <n v="51"/>
    <x v="2"/>
    <x v="3"/>
  </r>
  <r>
    <n v="2885"/>
    <s v="The Wedding"/>
    <s v="An historic and proud work of Polish nationalistic literature performed on stage."/>
    <n v="400"/>
    <n v="130"/>
    <x v="1"/>
    <x v="0"/>
    <s v="USD"/>
    <x v="111"/>
    <x v="111"/>
    <b v="0"/>
    <n v="5"/>
    <x v="0"/>
    <s v="theater/plays"/>
    <n v="0"/>
    <n v="26"/>
    <x v="2"/>
    <x v="3"/>
  </r>
  <r>
    <n v="3891"/>
    <s v="Out of the Box: A Mime Story"/>
    <s v="A comedy about a mime who dreams of becoming a stand up comedian."/>
    <n v="800"/>
    <n v="260"/>
    <x v="1"/>
    <x v="0"/>
    <s v="USD"/>
    <x v="112"/>
    <x v="112"/>
    <b v="0"/>
    <n v="7"/>
    <x v="0"/>
    <s v="theater/plays"/>
    <n v="0"/>
    <n v="37"/>
    <x v="2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x v="113"/>
    <x v="113"/>
    <b v="0"/>
    <n v="16"/>
    <x v="0"/>
    <s v="theater/plays"/>
    <n v="0"/>
    <n v="40"/>
    <x v="2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x v="114"/>
    <x v="114"/>
    <b v="0"/>
    <n v="19"/>
    <x v="0"/>
    <s v="theater/plays"/>
    <n v="0"/>
    <n v="34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x v="115"/>
    <x v="115"/>
    <b v="0"/>
    <n v="100"/>
    <x v="0"/>
    <s v="technology/wearables"/>
    <n v="0"/>
    <n v="801"/>
    <x v="0"/>
    <x v="0"/>
  </r>
  <r>
    <n v="2861"/>
    <s v="Julius Caesar"/>
    <s v="The University of Queensland Drama Production Course is putting on an adaptation of William Shakespeares Julius Caesar"/>
    <n v="250"/>
    <n v="80"/>
    <x v="1"/>
    <x v="8"/>
    <s v="AUD"/>
    <x v="116"/>
    <x v="116"/>
    <b v="0"/>
    <n v="3"/>
    <x v="0"/>
    <s v="theater/plays"/>
    <n v="0"/>
    <n v="27"/>
    <x v="2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x v="117"/>
    <x v="117"/>
    <b v="0"/>
    <n v="11"/>
    <x v="0"/>
    <s v="theater/plays"/>
    <n v="0"/>
    <n v="29"/>
    <x v="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x v="118"/>
    <x v="118"/>
    <b v="0"/>
    <n v="47"/>
    <x v="0"/>
    <s v="publishing/translations"/>
    <n v="0"/>
    <n v="116"/>
    <x v="7"/>
    <x v="2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x v="119"/>
    <x v="119"/>
    <b v="0"/>
    <n v="39"/>
    <x v="0"/>
    <s v="theater/plays"/>
    <n v="0"/>
    <n v="61"/>
    <x v="2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x v="120"/>
    <x v="120"/>
    <b v="0"/>
    <n v="39"/>
    <x v="0"/>
    <s v="music/faith"/>
    <n v="0"/>
    <n v="80"/>
    <x v="4"/>
    <x v="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x v="121"/>
    <x v="121"/>
    <b v="0"/>
    <n v="2"/>
    <x v="0"/>
    <s v="theater/plays"/>
    <n v="0"/>
    <n v="1250"/>
    <x v="2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x v="122"/>
    <x v="122"/>
    <b v="0"/>
    <n v="122"/>
    <x v="0"/>
    <s v="technology/wearables"/>
    <n v="0"/>
    <n v="102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x v="123"/>
    <x v="123"/>
    <b v="0"/>
    <n v="20"/>
    <x v="0"/>
    <s v="music/jazz"/>
    <n v="0"/>
    <n v="232"/>
    <x v="4"/>
    <x v="1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x v="124"/>
    <x v="124"/>
    <b v="0"/>
    <n v="14"/>
    <x v="0"/>
    <s v="theater/musical"/>
    <n v="0"/>
    <n v="66"/>
    <x v="2"/>
    <x v="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x v="125"/>
    <x v="125"/>
    <b v="0"/>
    <n v="19"/>
    <x v="0"/>
    <s v="publishing/fiction"/>
    <n v="0"/>
    <n v="47"/>
    <x v="7"/>
    <x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x v="126"/>
    <x v="126"/>
    <b v="0"/>
    <n v="37"/>
    <x v="0"/>
    <s v="technology/wearables"/>
    <n v="0"/>
    <n v="125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x v="127"/>
    <x v="127"/>
    <b v="1"/>
    <n v="75"/>
    <x v="0"/>
    <s v="photography/photobooks"/>
    <n v="0"/>
    <n v="72"/>
    <x v="1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x v="128"/>
    <x v="128"/>
    <b v="0"/>
    <n v="30"/>
    <x v="0"/>
    <s v="music/jazz"/>
    <n v="0"/>
    <n v="21"/>
    <x v="4"/>
    <x v="12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x v="129"/>
    <x v="129"/>
    <b v="0"/>
    <n v="16"/>
    <x v="0"/>
    <s v="technology/wearables"/>
    <n v="0"/>
    <n v="191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x v="130"/>
    <x v="130"/>
    <b v="0"/>
    <n v="89"/>
    <x v="0"/>
    <s v="games/video games"/>
    <n v="0"/>
    <n v="51"/>
    <x v="6"/>
    <x v="1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6"/>
    <s v="CAD"/>
    <x v="131"/>
    <x v="131"/>
    <b v="0"/>
    <n v="30"/>
    <x v="0"/>
    <s v="music/jazz"/>
    <n v="0"/>
    <n v="51"/>
    <x v="4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x v="132"/>
    <x v="132"/>
    <b v="0"/>
    <n v="9"/>
    <x v="0"/>
    <s v="theater/musical"/>
    <n v="0"/>
    <n v="51"/>
    <x v="2"/>
    <x v="7"/>
  </r>
  <r>
    <n v="203"/>
    <s v="TheM"/>
    <s v="We are aiming to make a Web Series based on Youth Culture and the misrepresentation of socially stereotyped people."/>
    <n v="2500"/>
    <n v="746"/>
    <x v="1"/>
    <x v="1"/>
    <s v="GBP"/>
    <x v="133"/>
    <x v="133"/>
    <b v="0"/>
    <n v="8"/>
    <x v="0"/>
    <s v="film &amp; video/drama"/>
    <n v="0"/>
    <n v="93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8"/>
    <s v="AUD"/>
    <x v="134"/>
    <x v="134"/>
    <b v="0"/>
    <n v="5"/>
    <x v="0"/>
    <s v="theater/spaces"/>
    <n v="0"/>
    <n v="237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x v="135"/>
    <x v="135"/>
    <b v="0"/>
    <n v="22"/>
    <x v="0"/>
    <s v="technology/wearables"/>
    <n v="0"/>
    <n v="135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x v="136"/>
    <x v="136"/>
    <b v="0"/>
    <n v="179"/>
    <x v="0"/>
    <s v="technology/wearables"/>
    <n v="0"/>
    <n v="172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x v="137"/>
    <x v="137"/>
    <b v="0"/>
    <n v="167"/>
    <x v="0"/>
    <s v="games/video games"/>
    <n v="0"/>
    <n v="44"/>
    <x v="6"/>
    <x v="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x v="138"/>
    <x v="138"/>
    <b v="0"/>
    <n v="24"/>
    <x v="0"/>
    <s v="music/world music"/>
    <n v="0"/>
    <n v="61"/>
    <x v="4"/>
    <x v="2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x v="139"/>
    <x v="139"/>
    <b v="0"/>
    <n v="310"/>
    <x v="0"/>
    <s v="technology/wearables"/>
    <n v="0"/>
    <n v="85"/>
    <x v="0"/>
    <x v="0"/>
  </r>
  <r>
    <n v="2742"/>
    <s v="What a Zoo!"/>
    <s v="The pachyderms at the Denver Zoo are moving. Follow along on the convoluted journey to their new home."/>
    <n v="2500"/>
    <n v="731"/>
    <x v="1"/>
    <x v="0"/>
    <s v="USD"/>
    <x v="140"/>
    <x v="140"/>
    <b v="0"/>
    <n v="18"/>
    <x v="0"/>
    <s v="publishing/children's books"/>
    <n v="0"/>
    <n v="41"/>
    <x v="7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x v="141"/>
    <x v="141"/>
    <b v="0"/>
    <n v="92"/>
    <x v="0"/>
    <s v="photography/places"/>
    <n v="0"/>
    <n v="44"/>
    <x v="1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x v="142"/>
    <x v="142"/>
    <b v="0"/>
    <n v="11"/>
    <x v="0"/>
    <s v="photography/nature"/>
    <n v="0"/>
    <n v="26"/>
    <x v="1"/>
    <x v="1"/>
  </r>
  <r>
    <n v="2127"/>
    <s v="Three Monkeys - Part 1: Into the Abyss"/>
    <s v="Three Monkeys is an audio adventure game for PC."/>
    <n v="28000"/>
    <n v="8076"/>
    <x v="1"/>
    <x v="1"/>
    <s v="GBP"/>
    <x v="143"/>
    <x v="143"/>
    <b v="0"/>
    <n v="236"/>
    <x v="0"/>
    <s v="games/video games"/>
    <n v="0"/>
    <n v="34"/>
    <x v="6"/>
    <x v="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x v="144"/>
    <x v="144"/>
    <b v="0"/>
    <n v="13"/>
    <x v="0"/>
    <s v="theater/plays"/>
    <n v="0"/>
    <n v="44"/>
    <x v="2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x v="145"/>
    <x v="145"/>
    <b v="0"/>
    <n v="6"/>
    <x v="0"/>
    <s v="theater/plays"/>
    <n v="0"/>
    <n v="14"/>
    <x v="2"/>
    <x v="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x v="146"/>
    <x v="146"/>
    <b v="0"/>
    <n v="2"/>
    <x v="0"/>
    <s v="technology/web"/>
    <n v="0"/>
    <n v="60"/>
    <x v="0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x v="147"/>
    <x v="147"/>
    <b v="0"/>
    <n v="37"/>
    <x v="0"/>
    <s v="technology/wearables"/>
    <n v="0"/>
    <n v="19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x v="148"/>
    <x v="148"/>
    <b v="0"/>
    <n v="7"/>
    <x v="0"/>
    <s v="theater/plays"/>
    <n v="0"/>
    <n v="61"/>
    <x v="2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6"/>
    <s v="CAD"/>
    <x v="149"/>
    <x v="149"/>
    <b v="0"/>
    <n v="534"/>
    <x v="0"/>
    <s v="games/video games"/>
    <n v="0"/>
    <n v="27"/>
    <x v="6"/>
    <x v="1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x v="150"/>
    <x v="150"/>
    <b v="0"/>
    <n v="20"/>
    <x v="0"/>
    <s v="food/food trucks"/>
    <n v="0"/>
    <n v="85"/>
    <x v="3"/>
    <x v="15"/>
  </r>
  <r>
    <n v="2157"/>
    <s v="Nin"/>
    <s v="Gamers and 90's fans unite in this small tale of epic proportions!"/>
    <n v="75000"/>
    <n v="21144"/>
    <x v="1"/>
    <x v="0"/>
    <s v="USD"/>
    <x v="151"/>
    <x v="151"/>
    <b v="0"/>
    <n v="57"/>
    <x v="0"/>
    <s v="games/video games"/>
    <n v="0"/>
    <n v="371"/>
    <x v="6"/>
    <x v="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x v="152"/>
    <x v="152"/>
    <b v="0"/>
    <n v="11"/>
    <x v="0"/>
    <s v="theater/plays"/>
    <n v="0"/>
    <n v="51"/>
    <x v="2"/>
    <x v="3"/>
  </r>
  <r>
    <n v="950"/>
    <s v="EZC Smartlight"/>
    <s v="Rider worn tail light brake light. Adheres to virtually any coat, jacket or vest. Stays on even when you get off."/>
    <n v="5000"/>
    <n v="1402"/>
    <x v="1"/>
    <x v="6"/>
    <s v="CAD"/>
    <x v="153"/>
    <x v="153"/>
    <b v="0"/>
    <n v="24"/>
    <x v="0"/>
    <s v="technology/wearables"/>
    <n v="0"/>
    <n v="58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x v="154"/>
    <x v="154"/>
    <b v="0"/>
    <n v="4"/>
    <x v="0"/>
    <s v="publishing/children's books"/>
    <n v="0"/>
    <n v="35"/>
    <x v="7"/>
    <x v="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x v="155"/>
    <x v="155"/>
    <b v="0"/>
    <n v="10"/>
    <x v="0"/>
    <s v="technology/wearables"/>
    <n v="0"/>
    <n v="55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6"/>
    <s v="CAD"/>
    <x v="156"/>
    <x v="156"/>
    <b v="0"/>
    <n v="37"/>
    <x v="0"/>
    <s v="film &amp; video/science fiction"/>
    <n v="0"/>
    <n v="56"/>
    <x v="5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x v="157"/>
    <x v="157"/>
    <b v="1"/>
    <n v="66"/>
    <x v="0"/>
    <s v="technology/makerspaces"/>
    <n v="0"/>
    <n v="167"/>
    <x v="0"/>
    <x v="2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x v="158"/>
    <x v="158"/>
    <b v="0"/>
    <n v="6"/>
    <x v="0"/>
    <s v="theater/plays"/>
    <n v="0"/>
    <n v="23"/>
    <x v="2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x v="159"/>
    <x v="159"/>
    <b v="0"/>
    <n v="34"/>
    <x v="0"/>
    <s v="technology/web"/>
    <n v="0"/>
    <n v="403"/>
    <x v="0"/>
    <x v="1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x v="160"/>
    <x v="160"/>
    <b v="0"/>
    <n v="20"/>
    <x v="0"/>
    <s v="theater/plays"/>
    <n v="0"/>
    <n v="68"/>
    <x v="2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x v="161"/>
    <x v="161"/>
    <b v="0"/>
    <n v="14"/>
    <x v="0"/>
    <s v="theater/plays"/>
    <n v="0"/>
    <n v="39"/>
    <x v="2"/>
    <x v="3"/>
  </r>
  <r>
    <n v="465"/>
    <s v="&quot;Amp&quot; A Story About a Robot"/>
    <s v="&quot;Amp&quot; is a short film about a robot with needs."/>
    <n v="512"/>
    <n v="138"/>
    <x v="1"/>
    <x v="0"/>
    <s v="USD"/>
    <x v="162"/>
    <x v="162"/>
    <b v="0"/>
    <n v="8"/>
    <x v="0"/>
    <s v="film &amp; video/animation"/>
    <n v="0"/>
    <n v="17"/>
    <x v="5"/>
    <x v="18"/>
  </r>
  <r>
    <n v="3865"/>
    <s v="Fellatia's-Fantastic-Fun-Time-Show"/>
    <s v="Sissy Entertainment delivers a delicious cabaret that blends comedic monologue, song, and traditional sketch comedy."/>
    <n v="2413"/>
    <n v="650"/>
    <x v="1"/>
    <x v="6"/>
    <s v="CAD"/>
    <x v="163"/>
    <x v="163"/>
    <b v="0"/>
    <n v="14"/>
    <x v="0"/>
    <s v="theater/plays"/>
    <n v="0"/>
    <n v="46"/>
    <x v="2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x v="164"/>
    <x v="164"/>
    <b v="0"/>
    <n v="22"/>
    <x v="0"/>
    <s v="publishing/translations"/>
    <n v="0"/>
    <n v="37"/>
    <x v="7"/>
    <x v="2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6"/>
    <s v="CAD"/>
    <x v="165"/>
    <x v="165"/>
    <b v="0"/>
    <n v="13"/>
    <x v="0"/>
    <s v="theater/plays"/>
    <n v="0"/>
    <n v="52"/>
    <x v="2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x v="166"/>
    <x v="166"/>
    <b v="0"/>
    <n v="21"/>
    <x v="0"/>
    <s v="theater/plays"/>
    <n v="0"/>
    <n v="35"/>
    <x v="2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x v="167"/>
    <x v="167"/>
    <b v="0"/>
    <n v="19"/>
    <x v="0"/>
    <s v="publishing/children's books"/>
    <n v="0"/>
    <n v="42"/>
    <x v="7"/>
    <x v="2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x v="168"/>
    <x v="168"/>
    <b v="0"/>
    <n v="76"/>
    <x v="0"/>
    <s v="theater/spaces"/>
    <n v="0"/>
    <n v="7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x v="169"/>
    <x v="169"/>
    <b v="0"/>
    <n v="21"/>
    <x v="0"/>
    <s v="technology/wearables"/>
    <n v="0"/>
    <n v="291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x v="170"/>
    <x v="170"/>
    <b v="0"/>
    <n v="52"/>
    <x v="0"/>
    <s v="food/food trucks"/>
    <n v="0"/>
    <n v="117"/>
    <x v="3"/>
    <x v="1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x v="171"/>
    <x v="171"/>
    <b v="0"/>
    <n v="3"/>
    <x v="0"/>
    <s v="photography/people"/>
    <n v="0"/>
    <n v="218"/>
    <x v="1"/>
    <x v="11"/>
  </r>
  <r>
    <n v="200"/>
    <s v="The Crossing Shore"/>
    <s v="A film dedicated to an AAF Pilot's struggle to survive behind enemy lines during WWII."/>
    <n v="6000"/>
    <n v="1571.55"/>
    <x v="1"/>
    <x v="0"/>
    <s v="USD"/>
    <x v="172"/>
    <x v="172"/>
    <b v="0"/>
    <n v="18"/>
    <x v="0"/>
    <s v="film &amp; video/drama"/>
    <n v="0"/>
    <n v="87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x v="173"/>
    <x v="173"/>
    <b v="0"/>
    <n v="79"/>
    <x v="0"/>
    <s v="music/faith"/>
    <n v="0"/>
    <n v="66"/>
    <x v="4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x v="174"/>
    <x v="174"/>
    <b v="0"/>
    <n v="10"/>
    <x v="0"/>
    <s v="games/video games"/>
    <n v="0"/>
    <n v="13"/>
    <x v="6"/>
    <x v="1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x v="175"/>
    <x v="175"/>
    <b v="0"/>
    <n v="86"/>
    <x v="0"/>
    <s v="technology/wearables"/>
    <n v="0"/>
    <n v="91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x v="176"/>
    <x v="176"/>
    <b v="0"/>
    <n v="129"/>
    <x v="0"/>
    <s v="technology/wearables"/>
    <n v="0"/>
    <n v="151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x v="177"/>
    <x v="177"/>
    <b v="1"/>
    <n v="24"/>
    <x v="0"/>
    <s v="photography/photobooks"/>
    <n v="0"/>
    <n v="59"/>
    <x v="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x v="178"/>
    <x v="178"/>
    <b v="0"/>
    <n v="94"/>
    <x v="0"/>
    <s v="theater/plays"/>
    <n v="0"/>
    <n v="65"/>
    <x v="2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x v="179"/>
    <x v="179"/>
    <b v="0"/>
    <n v="96"/>
    <x v="0"/>
    <s v="technology/wearables"/>
    <n v="0"/>
    <n v="133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x v="180"/>
    <x v="180"/>
    <b v="0"/>
    <n v="15"/>
    <x v="0"/>
    <s v="publishing/children's books"/>
    <n v="0"/>
    <n v="94"/>
    <x v="7"/>
    <x v="2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x v="181"/>
    <x v="181"/>
    <b v="0"/>
    <n v="34"/>
    <x v="0"/>
    <s v="film &amp; video/animation"/>
    <n v="0"/>
    <n v="725"/>
    <x v="5"/>
    <x v="1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x v="182"/>
    <x v="182"/>
    <b v="0"/>
    <n v="11"/>
    <x v="0"/>
    <s v="music/faith"/>
    <n v="0"/>
    <n v="58"/>
    <x v="4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x v="183"/>
    <x v="183"/>
    <b v="0"/>
    <n v="33"/>
    <x v="0"/>
    <s v="food/food trucks"/>
    <n v="0"/>
    <n v="168"/>
    <x v="3"/>
    <x v="1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x v="184"/>
    <x v="184"/>
    <b v="0"/>
    <n v="33"/>
    <x v="0"/>
    <s v="film &amp; video/drama"/>
    <n v="0"/>
    <n v="92"/>
    <x v="5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x v="185"/>
    <x v="185"/>
    <b v="0"/>
    <n v="196"/>
    <x v="0"/>
    <s v="technology/wearables"/>
    <n v="0"/>
    <n v="90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x v="186"/>
    <x v="186"/>
    <b v="0"/>
    <n v="15"/>
    <x v="0"/>
    <s v="publishing/fiction"/>
    <n v="0"/>
    <n v="47"/>
    <x v="7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x v="187"/>
    <x v="187"/>
    <b v="0"/>
    <n v="114"/>
    <x v="0"/>
    <s v="theater/spaces"/>
    <n v="0"/>
    <n v="58"/>
    <x v="2"/>
    <x v="8"/>
  </r>
  <r>
    <n v="239"/>
    <s v="Filthy - Short Film"/>
    <s v="Lovers Clint and Eli convey their conflicting perspectives of guilt and remorse while in the desolate Australian bush."/>
    <n v="1000"/>
    <n v="250"/>
    <x v="1"/>
    <x v="8"/>
    <s v="AUD"/>
    <x v="188"/>
    <x v="188"/>
    <b v="0"/>
    <n v="5"/>
    <x v="0"/>
    <s v="film &amp; video/drama"/>
    <n v="0"/>
    <n v="50"/>
    <x v="5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x v="189"/>
    <x v="189"/>
    <b v="0"/>
    <n v="6"/>
    <x v="0"/>
    <s v="theater/musical"/>
    <n v="0"/>
    <n v="42"/>
    <x v="2"/>
    <x v="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x v="190"/>
    <x v="190"/>
    <b v="0"/>
    <n v="21"/>
    <x v="0"/>
    <s v="music/jazz"/>
    <n v="0"/>
    <n v="35"/>
    <x v="4"/>
    <x v="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x v="191"/>
    <x v="191"/>
    <b v="0"/>
    <n v="12"/>
    <x v="0"/>
    <s v="theater/plays"/>
    <n v="0"/>
    <n v="24"/>
    <x v="2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x v="192"/>
    <x v="192"/>
    <b v="0"/>
    <n v="8"/>
    <x v="0"/>
    <s v="theater/plays"/>
    <n v="0"/>
    <n v="53"/>
    <x v="2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x v="193"/>
    <x v="193"/>
    <b v="0"/>
    <n v="38"/>
    <x v="0"/>
    <s v="theater/plays"/>
    <n v="0"/>
    <n v="46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x v="194"/>
    <x v="194"/>
    <b v="0"/>
    <n v="10"/>
    <x v="0"/>
    <s v="theater/plays"/>
    <n v="0"/>
    <n v="41"/>
    <x v="2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x v="195"/>
    <x v="195"/>
    <b v="0"/>
    <n v="11"/>
    <x v="0"/>
    <s v="music/jazz"/>
    <n v="0"/>
    <n v="109"/>
    <x v="4"/>
    <x v="1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x v="196"/>
    <x v="196"/>
    <b v="1"/>
    <n v="185"/>
    <x v="0"/>
    <s v="photography/photobooks"/>
    <n v="0"/>
    <n v="51"/>
    <x v="1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x v="197"/>
    <x v="197"/>
    <b v="1"/>
    <n v="35"/>
    <x v="0"/>
    <s v="theater/spaces"/>
    <n v="0"/>
    <n v="24"/>
    <x v="2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6"/>
    <s v="CAD"/>
    <x v="198"/>
    <x v="198"/>
    <b v="0"/>
    <n v="27"/>
    <x v="0"/>
    <s v="food/food trucks"/>
    <n v="0"/>
    <n v="306"/>
    <x v="3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x v="199"/>
    <x v="199"/>
    <b v="0"/>
    <n v="45"/>
    <x v="0"/>
    <s v="theater/spaces"/>
    <n v="0"/>
    <n v="130"/>
    <x v="2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x v="200"/>
    <x v="200"/>
    <b v="0"/>
    <n v="29"/>
    <x v="0"/>
    <s v="theater/plays"/>
    <n v="0"/>
    <n v="97"/>
    <x v="2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x v="201"/>
    <x v="201"/>
    <b v="0"/>
    <n v="67"/>
    <x v="0"/>
    <s v="film &amp; video/science fiction"/>
    <n v="0"/>
    <n v="449"/>
    <x v="5"/>
    <x v="2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x v="202"/>
    <x v="202"/>
    <b v="0"/>
    <n v="7"/>
    <x v="0"/>
    <s v="technology/web"/>
    <n v="0"/>
    <n v="16"/>
    <x v="0"/>
    <x v="1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x v="203"/>
    <x v="203"/>
    <b v="0"/>
    <n v="35"/>
    <x v="0"/>
    <s v="publishing/art books"/>
    <n v="0"/>
    <n v="65"/>
    <x v="7"/>
    <x v="1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x v="204"/>
    <x v="204"/>
    <b v="0"/>
    <n v="70"/>
    <x v="0"/>
    <s v="film &amp; video/animation"/>
    <n v="0"/>
    <n v="39"/>
    <x v="5"/>
    <x v="1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x v="205"/>
    <x v="205"/>
    <b v="0"/>
    <n v="355"/>
    <x v="0"/>
    <s v="technology/wearables"/>
    <n v="0"/>
    <n v="161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6"/>
    <s v="CAD"/>
    <x v="206"/>
    <x v="206"/>
    <b v="0"/>
    <n v="17"/>
    <x v="0"/>
    <s v="theater/spaces"/>
    <n v="0"/>
    <n v="54"/>
    <x v="2"/>
    <x v="8"/>
  </r>
  <r>
    <n v="2405"/>
    <s v="JoyShtick Food Truck"/>
    <s v="We are the first gaming-themed food truck, bringing gourmet pub fare to the Jacksonville area."/>
    <n v="5000"/>
    <n v="1126"/>
    <x v="1"/>
    <x v="0"/>
    <s v="USD"/>
    <x v="207"/>
    <x v="207"/>
    <b v="0"/>
    <n v="20"/>
    <x v="0"/>
    <s v="food/food trucks"/>
    <n v="0"/>
    <n v="56"/>
    <x v="3"/>
    <x v="1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x v="208"/>
    <x v="208"/>
    <b v="0"/>
    <n v="12"/>
    <x v="0"/>
    <s v="theater/plays"/>
    <n v="0"/>
    <n v="19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x v="209"/>
    <x v="209"/>
    <b v="0"/>
    <n v="50"/>
    <x v="0"/>
    <s v="technology/wearables"/>
    <n v="0"/>
    <n v="157"/>
    <x v="0"/>
    <x v="0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x v="210"/>
    <x v="210"/>
    <b v="0"/>
    <n v="10"/>
    <x v="0"/>
    <s v="film &amp; video/drama"/>
    <n v="0"/>
    <n v="56"/>
    <x v="5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x v="211"/>
    <x v="211"/>
    <b v="0"/>
    <n v="5"/>
    <x v="0"/>
    <s v="music/jazz"/>
    <n v="0"/>
    <n v="25"/>
    <x v="4"/>
    <x v="1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x v="212"/>
    <x v="212"/>
    <b v="0"/>
    <n v="6"/>
    <x v="0"/>
    <s v="theater/plays"/>
    <n v="0"/>
    <n v="129"/>
    <x v="2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x v="213"/>
    <x v="213"/>
    <b v="0"/>
    <n v="369"/>
    <x v="0"/>
    <s v="technology/wearables"/>
    <n v="0"/>
    <n v="24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x v="214"/>
    <x v="214"/>
    <b v="1"/>
    <n v="86"/>
    <x v="0"/>
    <s v="photography/photobooks"/>
    <n v="0"/>
    <n v="49"/>
    <x v="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x v="215"/>
    <x v="215"/>
    <b v="0"/>
    <n v="2"/>
    <x v="0"/>
    <s v="theater/plays"/>
    <n v="0"/>
    <n v="55"/>
    <x v="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x v="216"/>
    <x v="216"/>
    <b v="1"/>
    <n v="23"/>
    <x v="0"/>
    <s v="theater/plays"/>
    <n v="0"/>
    <n v="48"/>
    <x v="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x v="217"/>
    <x v="217"/>
    <b v="0"/>
    <n v="125"/>
    <x v="0"/>
    <s v="film &amp; video/animation"/>
    <n v="0"/>
    <n v="67"/>
    <x v="5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x v="218"/>
    <x v="218"/>
    <b v="0"/>
    <n v="49"/>
    <x v="0"/>
    <s v="publishing/children's books"/>
    <n v="0"/>
    <n v="36"/>
    <x v="7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x v="219"/>
    <x v="219"/>
    <b v="0"/>
    <n v="9"/>
    <x v="0"/>
    <s v="theater/plays"/>
    <n v="0"/>
    <n v="49"/>
    <x v="2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11"/>
    <s v="EUR"/>
    <x v="220"/>
    <x v="220"/>
    <b v="0"/>
    <n v="10"/>
    <x v="0"/>
    <s v="music/faith"/>
    <n v="0"/>
    <n v="76"/>
    <x v="4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x v="221"/>
    <x v="221"/>
    <b v="0"/>
    <n v="6"/>
    <x v="0"/>
    <s v="theater/plays"/>
    <n v="0"/>
    <n v="127"/>
    <x v="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x v="222"/>
    <x v="222"/>
    <b v="0"/>
    <n v="215"/>
    <x v="0"/>
    <s v="technology/wearables"/>
    <n v="0"/>
    <n v="50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x v="223"/>
    <x v="223"/>
    <b v="0"/>
    <n v="39"/>
    <x v="0"/>
    <s v="film &amp; video/animation"/>
    <n v="0"/>
    <n v="111"/>
    <x v="5"/>
    <x v="1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x v="224"/>
    <x v="224"/>
    <b v="0"/>
    <n v="84"/>
    <x v="0"/>
    <s v="theater/plays"/>
    <n v="0"/>
    <n v="128"/>
    <x v="2"/>
    <x v="3"/>
  </r>
  <r>
    <n v="669"/>
    <s v="Christian DiLusso Watches"/>
    <s v="Beautiful automatic watches, made for every moment._x000a_Sports, business, casual.....it fits every moment of your life."/>
    <n v="200000"/>
    <n v="43015"/>
    <x v="1"/>
    <x v="12"/>
    <s v="SEK"/>
    <x v="225"/>
    <x v="225"/>
    <b v="0"/>
    <n v="28"/>
    <x v="0"/>
    <s v="technology/wearables"/>
    <n v="0"/>
    <n v="1536"/>
    <x v="0"/>
    <x v="0"/>
  </r>
  <r>
    <n v="3737"/>
    <s v="Measure For Measure"/>
    <s v="The ASU Theatre and Shakespeare Club presents Measure For Measure directed by Jordyn Ochser."/>
    <n v="700"/>
    <n v="150"/>
    <x v="1"/>
    <x v="0"/>
    <s v="USD"/>
    <x v="226"/>
    <x v="226"/>
    <b v="0"/>
    <n v="4"/>
    <x v="0"/>
    <s v="theater/plays"/>
    <n v="0"/>
    <n v="38"/>
    <x v="2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8"/>
    <s v="AUD"/>
    <x v="227"/>
    <x v="227"/>
    <b v="0"/>
    <n v="14"/>
    <x v="0"/>
    <s v="theater/plays"/>
    <n v="0"/>
    <n v="46"/>
    <x v="2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x v="228"/>
    <x v="228"/>
    <b v="0"/>
    <n v="121"/>
    <x v="0"/>
    <s v="technology/web"/>
    <n v="0"/>
    <n v="106"/>
    <x v="0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x v="229"/>
    <x v="229"/>
    <b v="1"/>
    <n v="25"/>
    <x v="0"/>
    <s v="photography/photobooks"/>
    <n v="0"/>
    <n v="36"/>
    <x v="1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x v="230"/>
    <x v="230"/>
    <b v="1"/>
    <n v="19"/>
    <x v="0"/>
    <s v="theater/plays"/>
    <n v="0"/>
    <n v="56"/>
    <x v="2"/>
    <x v="3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x v="231"/>
    <x v="231"/>
    <b v="0"/>
    <n v="59"/>
    <x v="0"/>
    <s v="publishing/art books"/>
    <n v="0"/>
    <n v="108"/>
    <x v="7"/>
    <x v="1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x v="232"/>
    <x v="232"/>
    <b v="0"/>
    <n v="15"/>
    <x v="0"/>
    <s v="music/faith"/>
    <n v="0"/>
    <n v="57"/>
    <x v="4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x v="233"/>
    <x v="233"/>
    <b v="0"/>
    <n v="7"/>
    <x v="0"/>
    <s v="photography/people"/>
    <n v="0"/>
    <n v="453"/>
    <x v="1"/>
    <x v="11"/>
  </r>
  <r>
    <n v="3972"/>
    <s v="Valkyrie Theatre Company"/>
    <s v="We're a horror based theatre company in Oklahoma City beginning our first season of shows."/>
    <n v="1000"/>
    <n v="211"/>
    <x v="1"/>
    <x v="0"/>
    <s v="USD"/>
    <x v="234"/>
    <x v="234"/>
    <b v="0"/>
    <n v="8"/>
    <x v="0"/>
    <s v="theater/plays"/>
    <n v="0"/>
    <n v="26"/>
    <x v="2"/>
    <x v="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x v="235"/>
    <x v="235"/>
    <b v="0"/>
    <n v="4"/>
    <x v="0"/>
    <s v="film &amp; video/drama"/>
    <n v="0"/>
    <n v="181"/>
    <x v="5"/>
    <x v="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x v="236"/>
    <x v="236"/>
    <b v="0"/>
    <n v="30"/>
    <x v="0"/>
    <s v="music/jazz"/>
    <n v="0"/>
    <n v="189"/>
    <x v="4"/>
    <x v="12"/>
  </r>
  <r>
    <n v="2655"/>
    <s v="Balloons (Canceled)"/>
    <s v="Thank you for your support!"/>
    <n v="15000"/>
    <n v="3155"/>
    <x v="0"/>
    <x v="0"/>
    <s v="USD"/>
    <x v="237"/>
    <x v="237"/>
    <b v="0"/>
    <n v="43"/>
    <x v="0"/>
    <s v="technology/space exploration"/>
    <n v="0"/>
    <n v="73"/>
    <x v="0"/>
    <x v="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x v="238"/>
    <x v="238"/>
    <b v="0"/>
    <n v="7"/>
    <x v="0"/>
    <s v="theater/plays"/>
    <n v="0"/>
    <n v="23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x v="239"/>
    <x v="239"/>
    <b v="0"/>
    <n v="12"/>
    <x v="0"/>
    <s v="theater/plays"/>
    <n v="0"/>
    <n v="52"/>
    <x v="2"/>
    <x v="3"/>
  </r>
  <r>
    <n v="2324"/>
    <s v="Pies not Lies"/>
    <s v="A city centre shop selling great locally made food with room to chat and learn about eachother."/>
    <n v="7500"/>
    <n v="1555"/>
    <x v="2"/>
    <x v="1"/>
    <s v="GBP"/>
    <x v="240"/>
    <x v="240"/>
    <b v="0"/>
    <n v="61"/>
    <x v="0"/>
    <s v="food/small batch"/>
    <n v="0"/>
    <n v="25"/>
    <x v="3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x v="241"/>
    <x v="241"/>
    <b v="0"/>
    <n v="25"/>
    <x v="0"/>
    <s v="food/food trucks"/>
    <n v="0"/>
    <n v="83"/>
    <x v="3"/>
    <x v="15"/>
  </r>
  <r>
    <n v="1594"/>
    <s v="Scenes and Things from New Orleans"/>
    <s v="I photograph my love of New Orleans, create canvases and share those memories with you."/>
    <n v="1000"/>
    <n v="205"/>
    <x v="1"/>
    <x v="0"/>
    <s v="USD"/>
    <x v="242"/>
    <x v="242"/>
    <b v="0"/>
    <n v="10"/>
    <x v="0"/>
    <s v="photography/places"/>
    <n v="0"/>
    <n v="21"/>
    <x v="1"/>
    <x v="2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x v="243"/>
    <x v="243"/>
    <b v="1"/>
    <n v="113"/>
    <x v="0"/>
    <s v="photography/photobooks"/>
    <n v="0"/>
    <n v="84"/>
    <x v="1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6"/>
    <s v="CAD"/>
    <x v="244"/>
    <x v="244"/>
    <b v="0"/>
    <n v="202"/>
    <x v="0"/>
    <s v="theater/spaces"/>
    <n v="0"/>
    <n v="202"/>
    <x v="2"/>
    <x v="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x v="245"/>
    <x v="245"/>
    <b v="0"/>
    <n v="14"/>
    <x v="0"/>
    <s v="publishing/translations"/>
    <n v="0"/>
    <n v="109"/>
    <x v="7"/>
    <x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x v="246"/>
    <x v="246"/>
    <b v="1"/>
    <n v="108"/>
    <x v="0"/>
    <s v="photography/photobooks"/>
    <n v="0"/>
    <n v="45"/>
    <x v="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x v="247"/>
    <x v="247"/>
    <b v="0"/>
    <n v="22"/>
    <x v="0"/>
    <s v="music/faith"/>
    <n v="0"/>
    <n v="115"/>
    <x v="4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x v="248"/>
    <x v="248"/>
    <b v="0"/>
    <n v="10"/>
    <x v="0"/>
    <s v="theater/plays"/>
    <n v="0"/>
    <n v="50"/>
    <x v="2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x v="249"/>
    <x v="249"/>
    <b v="0"/>
    <n v="14"/>
    <x v="0"/>
    <s v="music/indie rock"/>
    <n v="0"/>
    <n v="22"/>
    <x v="4"/>
    <x v="1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x v="250"/>
    <x v="250"/>
    <b v="0"/>
    <n v="8"/>
    <x v="0"/>
    <s v="theater/plays"/>
    <n v="0"/>
    <n v="101"/>
    <x v="2"/>
    <x v="3"/>
  </r>
  <r>
    <n v="1880"/>
    <s v="Sim Betting Football"/>
    <s v="Sim Betting Football is the only football (soccer) betting simulation  game."/>
    <n v="5000"/>
    <n v="1004"/>
    <x v="1"/>
    <x v="1"/>
    <s v="GBP"/>
    <x v="251"/>
    <x v="251"/>
    <b v="0"/>
    <n v="24"/>
    <x v="0"/>
    <s v="games/mobile games"/>
    <n v="0"/>
    <n v="42"/>
    <x v="6"/>
    <x v="10"/>
  </r>
  <r>
    <n v="179"/>
    <s v="Sustain: A Film About Survival"/>
    <s v="A feature-length film about how three people survive in a diseased world."/>
    <n v="1000"/>
    <n v="200"/>
    <x v="1"/>
    <x v="0"/>
    <s v="USD"/>
    <x v="252"/>
    <x v="252"/>
    <b v="0"/>
    <n v="2"/>
    <x v="0"/>
    <s v="film &amp; video/drama"/>
    <n v="0"/>
    <n v="100"/>
    <x v="5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x v="253"/>
    <x v="253"/>
    <b v="0"/>
    <n v="1"/>
    <x v="0"/>
    <s v="theater/musical"/>
    <n v="0"/>
    <n v="100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x v="254"/>
    <x v="254"/>
    <b v="0"/>
    <n v="5"/>
    <x v="0"/>
    <s v="theater/plays"/>
    <n v="0"/>
    <n v="34"/>
    <x v="2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x v="255"/>
    <x v="255"/>
    <b v="0"/>
    <n v="1"/>
    <x v="0"/>
    <s v="theater/plays"/>
    <n v="0"/>
    <n v="100"/>
    <x v="2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x v="256"/>
    <x v="256"/>
    <b v="0"/>
    <n v="29"/>
    <x v="0"/>
    <s v="theater/spaces"/>
    <n v="0"/>
    <n v="27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x v="257"/>
    <x v="257"/>
    <b v="0"/>
    <n v="16"/>
    <x v="0"/>
    <s v="technology/wearables"/>
    <n v="0"/>
    <n v="309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4"/>
    <s v="MXN"/>
    <x v="258"/>
    <x v="258"/>
    <b v="0"/>
    <n v="15"/>
    <x v="0"/>
    <s v="theater/plays"/>
    <n v="0"/>
    <n v="500"/>
    <x v="2"/>
    <x v="3"/>
  </r>
  <r>
    <n v="3803"/>
    <s v="Benjamin Button the Musical Concept Album"/>
    <s v="A fully orchestrated concept album of Benjamin Button the Musical!"/>
    <n v="12000"/>
    <n v="2358"/>
    <x v="1"/>
    <x v="0"/>
    <s v="USD"/>
    <x v="259"/>
    <x v="259"/>
    <b v="0"/>
    <n v="40"/>
    <x v="0"/>
    <s v="theater/musical"/>
    <n v="0"/>
    <n v="59"/>
    <x v="2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x v="260"/>
    <x v="260"/>
    <b v="1"/>
    <n v="39"/>
    <x v="0"/>
    <s v="photography/photobooks"/>
    <n v="0"/>
    <n v="55"/>
    <x v="1"/>
    <x v="2"/>
  </r>
  <r>
    <n v="3063"/>
    <s v="Spec Haus"/>
    <s v="Members of the local Miami music scene are putting together a venue/creative space in Kendall!"/>
    <n v="3000"/>
    <n v="587"/>
    <x v="1"/>
    <x v="0"/>
    <s v="USD"/>
    <x v="261"/>
    <x v="261"/>
    <b v="0"/>
    <n v="23"/>
    <x v="0"/>
    <s v="theater/spaces"/>
    <n v="0"/>
    <n v="26"/>
    <x v="2"/>
    <x v="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x v="262"/>
    <x v="262"/>
    <b v="0"/>
    <n v="140"/>
    <x v="0"/>
    <s v="film &amp; video/animation"/>
    <n v="0"/>
    <n v="55"/>
    <x v="5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8"/>
    <s v="AUD"/>
    <x v="263"/>
    <x v="263"/>
    <b v="0"/>
    <n v="6"/>
    <x v="0"/>
    <s v="theater/plays"/>
    <n v="0"/>
    <n v="64"/>
    <x v="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x v="264"/>
    <x v="264"/>
    <b v="0"/>
    <n v="8"/>
    <x v="0"/>
    <s v="food/food trucks"/>
    <n v="0"/>
    <n v="359"/>
    <x v="3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x v="265"/>
    <x v="265"/>
    <b v="0"/>
    <n v="5"/>
    <x v="0"/>
    <s v="theater/plays"/>
    <n v="0"/>
    <n v="38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x v="266"/>
    <x v="266"/>
    <b v="0"/>
    <n v="8"/>
    <x v="0"/>
    <s v="publishing/children's books"/>
    <n v="0"/>
    <n v="48"/>
    <x v="7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x v="267"/>
    <x v="267"/>
    <b v="0"/>
    <n v="59"/>
    <x v="0"/>
    <s v="technology/space exploration"/>
    <n v="0"/>
    <n v="95"/>
    <x v="0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x v="268"/>
    <x v="268"/>
    <b v="0"/>
    <n v="12"/>
    <x v="0"/>
    <s v="technology/wearables"/>
    <n v="0"/>
    <n v="155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x v="269"/>
    <x v="269"/>
    <b v="0"/>
    <n v="12"/>
    <x v="0"/>
    <s v="food/restaurants"/>
    <n v="0"/>
    <n v="78"/>
    <x v="3"/>
    <x v="2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x v="270"/>
    <x v="270"/>
    <b v="0"/>
    <n v="27"/>
    <x v="0"/>
    <s v="games/video games"/>
    <n v="0"/>
    <n v="122"/>
    <x v="6"/>
    <x v="1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x v="271"/>
    <x v="271"/>
    <b v="0"/>
    <n v="11"/>
    <x v="0"/>
    <s v="music/jazz"/>
    <n v="0"/>
    <n v="58"/>
    <x v="4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x v="272"/>
    <x v="272"/>
    <b v="0"/>
    <n v="9"/>
    <x v="0"/>
    <s v="publishing/translations"/>
    <n v="0"/>
    <n v="89"/>
    <x v="7"/>
    <x v="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x v="273"/>
    <x v="273"/>
    <b v="0"/>
    <n v="48"/>
    <x v="0"/>
    <s v="music/jazz"/>
    <n v="0"/>
    <n v="53"/>
    <x v="4"/>
    <x v="12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x v="274"/>
    <x v="274"/>
    <b v="0"/>
    <n v="6"/>
    <x v="0"/>
    <s v="theater/plays"/>
    <n v="0"/>
    <n v="45"/>
    <x v="2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x v="275"/>
    <x v="275"/>
    <b v="0"/>
    <n v="7"/>
    <x v="0"/>
    <s v="theater/plays"/>
    <n v="0"/>
    <n v="64"/>
    <x v="2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x v="276"/>
    <x v="276"/>
    <b v="0"/>
    <n v="29"/>
    <x v="0"/>
    <s v="games/video games"/>
    <n v="0"/>
    <n v="74"/>
    <x v="6"/>
    <x v="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x v="277"/>
    <x v="277"/>
    <b v="0"/>
    <n v="14"/>
    <x v="0"/>
    <s v="theater/plays"/>
    <n v="0"/>
    <n v="26"/>
    <x v="2"/>
    <x v="3"/>
  </r>
  <r>
    <n v="967"/>
    <s v="Better Beanie"/>
    <s v="Better Beanie is the new therapeutic wearable designed to assist you while keeping your hands free."/>
    <n v="20000"/>
    <n v="3562"/>
    <x v="1"/>
    <x v="0"/>
    <s v="USD"/>
    <x v="278"/>
    <x v="278"/>
    <b v="0"/>
    <n v="81"/>
    <x v="0"/>
    <s v="technology/wearables"/>
    <n v="0"/>
    <n v="44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x v="279"/>
    <x v="279"/>
    <b v="0"/>
    <n v="3"/>
    <x v="0"/>
    <s v="music/world music"/>
    <n v="0"/>
    <n v="59"/>
    <x v="4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x v="280"/>
    <x v="280"/>
    <b v="0"/>
    <n v="17"/>
    <x v="0"/>
    <s v="theater/plays"/>
    <n v="0"/>
    <n v="37"/>
    <x v="2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x v="281"/>
    <x v="281"/>
    <b v="0"/>
    <n v="13"/>
    <x v="0"/>
    <s v="theater/plays"/>
    <n v="0"/>
    <n v="82"/>
    <x v="2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x v="282"/>
    <x v="282"/>
    <b v="0"/>
    <n v="91"/>
    <x v="0"/>
    <s v="theater/plays"/>
    <n v="0"/>
    <n v="33"/>
    <x v="2"/>
    <x v="3"/>
  </r>
  <r>
    <n v="219"/>
    <s v="True Colors"/>
    <s v="An hour-long pilot about a group of suburban LGBT teens coming of age in the early 90's."/>
    <n v="50000"/>
    <n v="8815"/>
    <x v="1"/>
    <x v="0"/>
    <s v="USD"/>
    <x v="283"/>
    <x v="283"/>
    <b v="0"/>
    <n v="76"/>
    <x v="0"/>
    <s v="film &amp; video/drama"/>
    <n v="0"/>
    <n v="116"/>
    <x v="5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x v="284"/>
    <x v="284"/>
    <b v="0"/>
    <n v="5"/>
    <x v="0"/>
    <s v="film &amp; video/animation"/>
    <n v="0"/>
    <n v="28"/>
    <x v="5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x v="285"/>
    <x v="285"/>
    <b v="0"/>
    <n v="21"/>
    <x v="0"/>
    <s v="theater/plays"/>
    <n v="0"/>
    <n v="42"/>
    <x v="2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3"/>
    <s v="NZD"/>
    <x v="286"/>
    <x v="286"/>
    <b v="0"/>
    <n v="10"/>
    <x v="0"/>
    <s v="theater/plays"/>
    <n v="0"/>
    <n v="44"/>
    <x v="2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x v="287"/>
    <x v="287"/>
    <b v="0"/>
    <n v="27"/>
    <x v="0"/>
    <s v="technology/makerspaces"/>
    <n v="0"/>
    <n v="126"/>
    <x v="0"/>
    <x v="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x v="288"/>
    <x v="288"/>
    <b v="0"/>
    <n v="39"/>
    <x v="0"/>
    <s v="technology/web"/>
    <n v="0"/>
    <n v="111"/>
    <x v="0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x v="289"/>
    <x v="289"/>
    <b v="0"/>
    <n v="14"/>
    <x v="0"/>
    <s v="technology/wearables"/>
    <n v="0"/>
    <n v="110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x v="290"/>
    <x v="290"/>
    <b v="0"/>
    <n v="42"/>
    <x v="0"/>
    <s v="theater/spaces"/>
    <n v="0"/>
    <n v="41"/>
    <x v="2"/>
    <x v="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x v="291"/>
    <x v="291"/>
    <b v="0"/>
    <n v="5"/>
    <x v="0"/>
    <s v="photography/people"/>
    <n v="0"/>
    <n v="102"/>
    <x v="1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x v="292"/>
    <x v="292"/>
    <b v="0"/>
    <n v="12"/>
    <x v="0"/>
    <s v="food/food trucks"/>
    <n v="0"/>
    <n v="17"/>
    <x v="3"/>
    <x v="1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x v="293"/>
    <x v="293"/>
    <b v="0"/>
    <n v="8"/>
    <x v="0"/>
    <s v="theater/plays"/>
    <n v="0"/>
    <n v="316"/>
    <x v="2"/>
    <x v="3"/>
  </r>
  <r>
    <n v="989"/>
    <s v="Power Rope"/>
    <s v="The most useful phone charger you will ever buy"/>
    <n v="10000"/>
    <n v="1677"/>
    <x v="1"/>
    <x v="0"/>
    <s v="USD"/>
    <x v="294"/>
    <x v="294"/>
    <b v="0"/>
    <n v="32"/>
    <x v="0"/>
    <s v="technology/wearables"/>
    <n v="0"/>
    <n v="52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x v="295"/>
    <x v="295"/>
    <b v="0"/>
    <n v="20"/>
    <x v="0"/>
    <s v="theater/spaces"/>
    <n v="0"/>
    <n v="66"/>
    <x v="2"/>
    <x v="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x v="296"/>
    <x v="296"/>
    <b v="0"/>
    <n v="3"/>
    <x v="0"/>
    <s v="theater/plays"/>
    <n v="0"/>
    <n v="33"/>
    <x v="2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x v="297"/>
    <x v="297"/>
    <b v="0"/>
    <n v="17"/>
    <x v="0"/>
    <s v="theater/plays"/>
    <n v="0"/>
    <n v="29"/>
    <x v="2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x v="298"/>
    <x v="298"/>
    <b v="0"/>
    <n v="14"/>
    <x v="0"/>
    <s v="theater/plays"/>
    <n v="0"/>
    <n v="83"/>
    <x v="2"/>
    <x v="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x v="299"/>
    <x v="299"/>
    <b v="0"/>
    <n v="6"/>
    <x v="0"/>
    <s v="theater/plays"/>
    <n v="0"/>
    <n v="28"/>
    <x v="2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x v="300"/>
    <x v="300"/>
    <b v="0"/>
    <n v="12"/>
    <x v="0"/>
    <s v="theater/musical"/>
    <n v="0"/>
    <n v="68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x v="301"/>
    <x v="301"/>
    <b v="1"/>
    <n v="43"/>
    <x v="0"/>
    <s v="theater/plays"/>
    <n v="0"/>
    <n v="50"/>
    <x v="2"/>
    <x v="3"/>
  </r>
  <r>
    <n v="3854"/>
    <s v="The Case Of Soghomon Tehlirian"/>
    <s v="A play dedicated to the 100th anniversary of the Armenian Genocide."/>
    <n v="11000"/>
    <n v="1788"/>
    <x v="1"/>
    <x v="0"/>
    <s v="USD"/>
    <x v="302"/>
    <x v="302"/>
    <b v="0"/>
    <n v="20"/>
    <x v="0"/>
    <s v="theater/plays"/>
    <n v="0"/>
    <n v="89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x v="303"/>
    <x v="303"/>
    <b v="0"/>
    <n v="17"/>
    <x v="0"/>
    <s v="film &amp; video/drama"/>
    <n v="0"/>
    <n v="76"/>
    <x v="5"/>
    <x v="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x v="304"/>
    <x v="304"/>
    <b v="1"/>
    <n v="9"/>
    <x v="0"/>
    <s v="theater/plays"/>
    <n v="0"/>
    <n v="189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1"/>
    <s v="EUR"/>
    <x v="305"/>
    <x v="305"/>
    <b v="0"/>
    <n v="15"/>
    <x v="0"/>
    <s v="technology/wearables"/>
    <n v="0"/>
    <n v="214"/>
    <x v="0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x v="306"/>
    <x v="306"/>
    <b v="0"/>
    <n v="5"/>
    <x v="0"/>
    <s v="film &amp; video/drama"/>
    <n v="0"/>
    <n v="160"/>
    <x v="5"/>
    <x v="9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x v="307"/>
    <x v="307"/>
    <b v="0"/>
    <n v="6"/>
    <x v="0"/>
    <s v="theater/plays"/>
    <n v="0"/>
    <n v="67"/>
    <x v="2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x v="308"/>
    <x v="308"/>
    <b v="0"/>
    <n v="9"/>
    <x v="0"/>
    <s v="theater/spaces"/>
    <n v="0"/>
    <n v="88"/>
    <x v="2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8"/>
    <s v="AUD"/>
    <x v="309"/>
    <x v="309"/>
    <b v="0"/>
    <n v="32"/>
    <x v="0"/>
    <s v="theater/plays"/>
    <n v="0"/>
    <n v="49"/>
    <x v="2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x v="310"/>
    <x v="310"/>
    <b v="0"/>
    <n v="12"/>
    <x v="0"/>
    <s v="theater/plays"/>
    <n v="0"/>
    <n v="92"/>
    <x v="2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x v="311"/>
    <x v="311"/>
    <b v="0"/>
    <n v="12"/>
    <x v="0"/>
    <s v="theater/plays"/>
    <n v="0"/>
    <n v="29"/>
    <x v="2"/>
    <x v="3"/>
  </r>
  <r>
    <n v="3131"/>
    <s v="SNAKE EYES"/>
    <s v="A Staged Reading of &quot;Snake Eyes,&quot; a new play by Alex Rafala"/>
    <n v="4100"/>
    <n v="645"/>
    <x v="2"/>
    <x v="0"/>
    <s v="USD"/>
    <x v="312"/>
    <x v="312"/>
    <b v="0"/>
    <n v="12"/>
    <x v="0"/>
    <s v="theater/plays"/>
    <n v="0"/>
    <n v="54"/>
    <x v="2"/>
    <x v="3"/>
  </r>
  <r>
    <n v="1772"/>
    <s v="White Mountain"/>
    <s v="A photobook and a short documentary film telling the story of Holocaust in Northwestern Lithuania"/>
    <n v="5500"/>
    <n v="858"/>
    <x v="1"/>
    <x v="1"/>
    <s v="GBP"/>
    <x v="313"/>
    <x v="313"/>
    <b v="1"/>
    <n v="19"/>
    <x v="0"/>
    <s v="photography/photobooks"/>
    <n v="0"/>
    <n v="45"/>
    <x v="1"/>
    <x v="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x v="314"/>
    <x v="314"/>
    <b v="0"/>
    <n v="10"/>
    <x v="0"/>
    <s v="film &amp; video/drama"/>
    <n v="0"/>
    <n v="44"/>
    <x v="5"/>
    <x v="9"/>
  </r>
  <r>
    <n v="1310"/>
    <s v="k5-jkt.by kiger (Canceled)"/>
    <s v="An essential hoodie that holds all sized smart phones and keep your headphone wires tangle free."/>
    <n v="20000"/>
    <n v="3100"/>
    <x v="0"/>
    <x v="0"/>
    <s v="USD"/>
    <x v="315"/>
    <x v="315"/>
    <b v="0"/>
    <n v="24"/>
    <x v="0"/>
    <s v="technology/wearables"/>
    <n v="0"/>
    <n v="129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x v="316"/>
    <x v="316"/>
    <b v="1"/>
    <n v="76"/>
    <x v="0"/>
    <s v="photography/photobooks"/>
    <n v="0"/>
    <n v="71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x v="317"/>
    <x v="317"/>
    <b v="0"/>
    <n v="94"/>
    <x v="0"/>
    <s v="technology/wearables"/>
    <n v="0"/>
    <n v="94"/>
    <x v="0"/>
    <x v="0"/>
  </r>
  <r>
    <n v="3732"/>
    <s v="Elektra Bekent - Afstudeervoorstelling"/>
    <s v="Mijn solo voorstelling gaat over Elektra (Sophokles) en hoe zij als jongere alles beleeft en meemaakt!"/>
    <n v="850"/>
    <n v="131"/>
    <x v="1"/>
    <x v="3"/>
    <s v="EUR"/>
    <x v="318"/>
    <x v="318"/>
    <b v="0"/>
    <n v="4"/>
    <x v="0"/>
    <s v="theater/plays"/>
    <n v="0"/>
    <n v="33"/>
    <x v="2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x v="319"/>
    <x v="319"/>
    <b v="0"/>
    <n v="29"/>
    <x v="0"/>
    <s v="technology/wearables"/>
    <n v="0"/>
    <n v="531"/>
    <x v="0"/>
    <x v="0"/>
  </r>
  <r>
    <n v="1787"/>
    <s v="Alpamayo to Yerupaja"/>
    <s v="Raising awareness to the effects of global warming through photographs of the high mountains of Peru."/>
    <n v="10000"/>
    <n v="1533"/>
    <x v="1"/>
    <x v="0"/>
    <s v="USD"/>
    <x v="320"/>
    <x v="320"/>
    <b v="1"/>
    <n v="24"/>
    <x v="0"/>
    <s v="photography/photobooks"/>
    <n v="0"/>
    <n v="64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x v="321"/>
    <x v="321"/>
    <b v="0"/>
    <n v="135"/>
    <x v="0"/>
    <s v="technology/wearables"/>
    <n v="0"/>
    <n v="4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x v="322"/>
    <x v="322"/>
    <b v="0"/>
    <n v="4"/>
    <x v="0"/>
    <s v="theater/plays"/>
    <n v="0"/>
    <n v="38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x v="323"/>
    <x v="323"/>
    <b v="0"/>
    <n v="40"/>
    <x v="0"/>
    <s v="theater/plays"/>
    <n v="0"/>
    <n v="57"/>
    <x v="2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x v="324"/>
    <x v="324"/>
    <b v="0"/>
    <n v="13"/>
    <x v="0"/>
    <s v="theater/spaces"/>
    <n v="0"/>
    <n v="141"/>
    <x v="2"/>
    <x v="8"/>
  </r>
  <r>
    <n v="207"/>
    <s v="M39 - Action film / Drama"/>
    <s v="To avoid bankruptcy, Vincent, a passionate young entrepreneur embarks  on an illicit affair in order to save his dream business."/>
    <n v="14000"/>
    <n v="2130"/>
    <x v="1"/>
    <x v="6"/>
    <s v="CAD"/>
    <x v="325"/>
    <x v="325"/>
    <b v="0"/>
    <n v="13"/>
    <x v="0"/>
    <s v="film &amp; video/drama"/>
    <n v="0"/>
    <n v="164"/>
    <x v="5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x v="326"/>
    <x v="326"/>
    <b v="0"/>
    <n v="9"/>
    <x v="0"/>
    <s v="technology/wearables"/>
    <n v="0"/>
    <n v="97"/>
    <x v="0"/>
    <x v="0"/>
  </r>
  <r>
    <n v="3076"/>
    <s v="10,000 Hours"/>
    <s v="Helping female comedians get in their 10,000 Hours of practice!"/>
    <n v="10000"/>
    <n v="1506"/>
    <x v="1"/>
    <x v="0"/>
    <s v="USD"/>
    <x v="327"/>
    <x v="327"/>
    <b v="0"/>
    <n v="50"/>
    <x v="0"/>
    <s v="theater/spaces"/>
    <n v="0"/>
    <n v="30"/>
    <x v="2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x v="328"/>
    <x v="328"/>
    <b v="0"/>
    <n v="9"/>
    <x v="0"/>
    <s v="theater/plays"/>
    <n v="0"/>
    <n v="83"/>
    <x v="2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x v="329"/>
    <x v="329"/>
    <b v="0"/>
    <n v="10"/>
    <x v="0"/>
    <s v="theater/musical"/>
    <n v="0"/>
    <n v="150"/>
    <x v="2"/>
    <x v="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x v="330"/>
    <x v="330"/>
    <b v="0"/>
    <n v="28"/>
    <x v="0"/>
    <s v="technology/wearables"/>
    <n v="0"/>
    <n v="80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x v="331"/>
    <x v="331"/>
    <b v="0"/>
    <n v="31"/>
    <x v="0"/>
    <s v="technology/wearables"/>
    <n v="0"/>
    <n v="48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x v="332"/>
    <x v="332"/>
    <b v="0"/>
    <n v="26"/>
    <x v="0"/>
    <s v="technology/wearables"/>
    <n v="0"/>
    <n v="34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x v="333"/>
    <x v="333"/>
    <b v="0"/>
    <n v="36"/>
    <x v="0"/>
    <s v="food/food trucks"/>
    <n v="0"/>
    <n v="69"/>
    <x v="3"/>
    <x v="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x v="334"/>
    <x v="334"/>
    <b v="0"/>
    <n v="30"/>
    <x v="0"/>
    <s v="technology/wearables"/>
    <n v="0"/>
    <n v="59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x v="335"/>
    <x v="335"/>
    <b v="0"/>
    <n v="3"/>
    <x v="0"/>
    <s v="technology/web"/>
    <n v="0"/>
    <n v="367"/>
    <x v="0"/>
    <x v="19"/>
  </r>
  <r>
    <n v="932"/>
    <s v="Mandy Harvey Christmas Album"/>
    <s v="Help me to create my 3rd album, a Christmas CD with 16 Holiday/Original favorites!"/>
    <n v="9500"/>
    <n v="1381"/>
    <x v="1"/>
    <x v="0"/>
    <s v="USD"/>
    <x v="336"/>
    <x v="336"/>
    <b v="0"/>
    <n v="30"/>
    <x v="0"/>
    <s v="music/jazz"/>
    <n v="0"/>
    <n v="46"/>
    <x v="4"/>
    <x v="12"/>
  </r>
  <r>
    <n v="1132"/>
    <s v="One"/>
    <s v="One is a simple mobile game about exploring the connections between all living things. Featuring hand-painted art."/>
    <n v="10000"/>
    <n v="1438"/>
    <x v="1"/>
    <x v="6"/>
    <s v="CAD"/>
    <x v="337"/>
    <x v="337"/>
    <b v="0"/>
    <n v="13"/>
    <x v="0"/>
    <s v="games/mobile games"/>
    <n v="0"/>
    <n v="111"/>
    <x v="6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x v="338"/>
    <x v="338"/>
    <b v="0"/>
    <n v="34"/>
    <x v="0"/>
    <s v="publishing/children's books"/>
    <n v="0"/>
    <n v="29"/>
    <x v="7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x v="339"/>
    <x v="339"/>
    <b v="0"/>
    <n v="13"/>
    <x v="0"/>
    <s v="publishing/children's books"/>
    <n v="0"/>
    <n v="44"/>
    <x v="7"/>
    <x v="2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x v="340"/>
    <x v="340"/>
    <b v="0"/>
    <n v="4"/>
    <x v="0"/>
    <s v="theater/plays"/>
    <n v="0"/>
    <n v="71"/>
    <x v="2"/>
    <x v="3"/>
  </r>
  <r>
    <n v="1088"/>
    <s v="Still Alive"/>
    <s v="A fresh twist on survival games. Intense, high-stakes 30 minute rounds for up to 10 players."/>
    <n v="45000"/>
    <n v="6382.34"/>
    <x v="1"/>
    <x v="0"/>
    <s v="USD"/>
    <x v="341"/>
    <x v="341"/>
    <b v="0"/>
    <n v="147"/>
    <x v="0"/>
    <s v="games/video games"/>
    <n v="0"/>
    <n v="43"/>
    <x v="6"/>
    <x v="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x v="342"/>
    <x v="342"/>
    <b v="0"/>
    <n v="38"/>
    <x v="0"/>
    <s v="technology/gadgets"/>
    <n v="0"/>
    <n v="130"/>
    <x v="0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x v="343"/>
    <x v="343"/>
    <b v="0"/>
    <n v="7"/>
    <x v="0"/>
    <s v="theater/spaces"/>
    <n v="0"/>
    <n v="20"/>
    <x v="2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x v="344"/>
    <x v="344"/>
    <b v="0"/>
    <n v="38"/>
    <x v="0"/>
    <s v="music/world music"/>
    <n v="0"/>
    <n v="45"/>
    <x v="4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6"/>
    <s v="CAD"/>
    <x v="345"/>
    <x v="345"/>
    <b v="0"/>
    <n v="4"/>
    <x v="0"/>
    <s v="games/video games"/>
    <n v="0"/>
    <n v="11"/>
    <x v="6"/>
    <x v="1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x v="346"/>
    <x v="346"/>
    <b v="0"/>
    <n v="26"/>
    <x v="0"/>
    <s v="theater/plays"/>
    <n v="0"/>
    <n v="78"/>
    <x v="2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6"/>
    <s v="CAD"/>
    <x v="347"/>
    <x v="347"/>
    <b v="0"/>
    <n v="6"/>
    <x v="0"/>
    <s v="film &amp; video/science fiction"/>
    <n v="0"/>
    <n v="12"/>
    <x v="5"/>
    <x v="2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x v="348"/>
    <x v="348"/>
    <b v="0"/>
    <n v="7"/>
    <x v="0"/>
    <s v="theater/plays"/>
    <n v="0"/>
    <n v="10"/>
    <x v="2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x v="349"/>
    <x v="349"/>
    <b v="0"/>
    <n v="68"/>
    <x v="0"/>
    <s v="film &amp; video/animation"/>
    <n v="0"/>
    <n v="102"/>
    <x v="5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x v="350"/>
    <x v="350"/>
    <b v="0"/>
    <n v="5"/>
    <x v="0"/>
    <s v="theater/spaces"/>
    <n v="0"/>
    <n v="56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x v="351"/>
    <x v="351"/>
    <b v="1"/>
    <n v="37"/>
    <x v="0"/>
    <s v="photography/photobooks"/>
    <n v="0"/>
    <n v="64"/>
    <x v="1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x v="352"/>
    <x v="352"/>
    <b v="0"/>
    <n v="8"/>
    <x v="0"/>
    <s v="film &amp; video/animation"/>
    <n v="0"/>
    <n v="52"/>
    <x v="5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x v="353"/>
    <x v="353"/>
    <b v="0"/>
    <n v="22"/>
    <x v="0"/>
    <s v="publishing/art books"/>
    <n v="0"/>
    <n v="155"/>
    <x v="7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x v="354"/>
    <x v="354"/>
    <b v="1"/>
    <n v="37"/>
    <x v="0"/>
    <s v="photography/photobooks"/>
    <n v="0"/>
    <n v="59"/>
    <x v="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3"/>
    <s v="EUR"/>
    <x v="355"/>
    <x v="355"/>
    <b v="1"/>
    <n v="10"/>
    <x v="0"/>
    <s v="photography/photobooks"/>
    <n v="0"/>
    <n v="65"/>
    <x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x v="356"/>
    <x v="356"/>
    <b v="0"/>
    <n v="7"/>
    <x v="0"/>
    <s v="photography/nature"/>
    <n v="0"/>
    <n v="14"/>
    <x v="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x v="357"/>
    <x v="357"/>
    <b v="0"/>
    <n v="5"/>
    <x v="0"/>
    <s v="film &amp; video/science fiction"/>
    <n v="0"/>
    <n v="81"/>
    <x v="5"/>
    <x v="26"/>
  </r>
  <r>
    <n v="3735"/>
    <s v="Women Beware Women"/>
    <s v="Young Actor's taking on a Jacobean tragedy. Family, betrayal, love, lust, sex and death."/>
    <n v="150"/>
    <n v="20"/>
    <x v="1"/>
    <x v="1"/>
    <s v="GBP"/>
    <x v="358"/>
    <x v="358"/>
    <b v="0"/>
    <n v="2"/>
    <x v="0"/>
    <s v="theater/plays"/>
    <n v="0"/>
    <n v="10"/>
    <x v="2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x v="359"/>
    <x v="359"/>
    <b v="0"/>
    <n v="96"/>
    <x v="0"/>
    <s v="technology/wearables"/>
    <n v="0"/>
    <n v="69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x v="360"/>
    <x v="360"/>
    <b v="0"/>
    <n v="23"/>
    <x v="0"/>
    <s v="photography/photobooks"/>
    <n v="0"/>
    <n v="38"/>
    <x v="1"/>
    <x v="2"/>
  </r>
  <r>
    <n v="987"/>
    <s v="Kidswatcher"/>
    <s v="Always know where your precious children are. Let them explore the world freely and in a secure way by using the Kidswatcher."/>
    <n v="50000"/>
    <n v="6610"/>
    <x v="1"/>
    <x v="3"/>
    <s v="EUR"/>
    <x v="361"/>
    <x v="361"/>
    <b v="0"/>
    <n v="41"/>
    <x v="0"/>
    <s v="technology/wearables"/>
    <n v="0"/>
    <n v="161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x v="362"/>
    <x v="362"/>
    <b v="0"/>
    <n v="101"/>
    <x v="0"/>
    <s v="technology/wearables"/>
    <n v="0"/>
    <n v="65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x v="363"/>
    <x v="363"/>
    <b v="0"/>
    <n v="17"/>
    <x v="0"/>
    <s v="theater/musical"/>
    <n v="0"/>
    <n v="58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x v="364"/>
    <x v="364"/>
    <b v="0"/>
    <n v="7"/>
    <x v="0"/>
    <s v="theater/plays"/>
    <n v="0"/>
    <n v="93"/>
    <x v="2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x v="365"/>
    <x v="365"/>
    <b v="0"/>
    <n v="2"/>
    <x v="0"/>
    <s v="film &amp; video/drama"/>
    <n v="0"/>
    <n v="65"/>
    <x v="5"/>
    <x v="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x v="366"/>
    <x v="366"/>
    <b v="0"/>
    <n v="10"/>
    <x v="0"/>
    <s v="publishing/art books"/>
    <n v="0"/>
    <n v="65"/>
    <x v="7"/>
    <x v="14"/>
  </r>
  <r>
    <n v="2138"/>
    <s v="Tales Of Tameria - Dawning Light"/>
    <s v="A game with a mixture of a few genres from RPG, Simulation and to adventure elements."/>
    <n v="1000"/>
    <n v="128"/>
    <x v="1"/>
    <x v="1"/>
    <s v="GBP"/>
    <x v="367"/>
    <x v="367"/>
    <b v="0"/>
    <n v="12"/>
    <x v="0"/>
    <s v="games/video games"/>
    <n v="0"/>
    <n v="11"/>
    <x v="6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x v="368"/>
    <x v="368"/>
    <b v="0"/>
    <n v="23"/>
    <x v="0"/>
    <s v="technology/wearables"/>
    <n v="0"/>
    <n v="111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x v="369"/>
    <x v="369"/>
    <b v="0"/>
    <n v="8"/>
    <x v="0"/>
    <s v="theater/plays"/>
    <n v="0"/>
    <n v="26"/>
    <x v="2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x v="370"/>
    <x v="370"/>
    <b v="0"/>
    <n v="5"/>
    <x v="0"/>
    <s v="theater/plays"/>
    <n v="0"/>
    <n v="50"/>
    <x v="2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x v="371"/>
    <x v="371"/>
    <b v="0"/>
    <n v="2"/>
    <x v="0"/>
    <s v="games/video games"/>
    <n v="0"/>
    <n v="13"/>
    <x v="6"/>
    <x v="16"/>
  </r>
  <r>
    <n v="2000"/>
    <s v="Jacs+Cam 2016 calendar"/>
    <s v="What do you get when you combine 2 of the hottest alt-models in North America with one Canadian photographer? Make a CALENDAR!!!"/>
    <n v="5000"/>
    <n v="625"/>
    <x v="1"/>
    <x v="6"/>
    <s v="CAD"/>
    <x v="372"/>
    <x v="372"/>
    <b v="0"/>
    <n v="25"/>
    <x v="0"/>
    <s v="photography/people"/>
    <n v="0"/>
    <n v="25"/>
    <x v="1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x v="373"/>
    <x v="373"/>
    <b v="0"/>
    <n v="25"/>
    <x v="0"/>
    <s v="technology/web"/>
    <n v="0"/>
    <n v="50"/>
    <x v="0"/>
    <x v="19"/>
  </r>
  <r>
    <n v="690"/>
    <s v="BLOXSHIELD"/>
    <s v="A radiation shield for your fitness tracker, smartwatch or other wearable smart device"/>
    <n v="20000"/>
    <n v="2468"/>
    <x v="1"/>
    <x v="0"/>
    <s v="USD"/>
    <x v="374"/>
    <x v="374"/>
    <b v="0"/>
    <n v="34"/>
    <x v="0"/>
    <s v="technology/wearables"/>
    <n v="0"/>
    <n v="73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2"/>
    <s v="SEK"/>
    <x v="375"/>
    <x v="375"/>
    <b v="0"/>
    <n v="19"/>
    <x v="0"/>
    <s v="theater/musical"/>
    <n v="0"/>
    <n v="357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x v="376"/>
    <x v="376"/>
    <b v="0"/>
    <n v="5"/>
    <x v="0"/>
    <s v="theater/plays"/>
    <n v="0"/>
    <n v="79"/>
    <x v="2"/>
    <x v="3"/>
  </r>
  <r>
    <n v="2595"/>
    <s v="Food Truck for Little Fox Bakery"/>
    <s v="Looking to put the best baked goods in Bowling Green on wheels"/>
    <n v="15000"/>
    <n v="1825"/>
    <x v="1"/>
    <x v="0"/>
    <s v="USD"/>
    <x v="377"/>
    <x v="377"/>
    <b v="0"/>
    <n v="19"/>
    <x v="0"/>
    <s v="food/food trucks"/>
    <n v="0"/>
    <n v="96"/>
    <x v="3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x v="378"/>
    <x v="378"/>
    <b v="0"/>
    <n v="4"/>
    <x v="0"/>
    <s v="theater/plays"/>
    <n v="0"/>
    <n v="75"/>
    <x v="2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x v="379"/>
    <x v="379"/>
    <b v="0"/>
    <n v="17"/>
    <x v="0"/>
    <s v="theater/plays"/>
    <n v="0"/>
    <n v="81"/>
    <x v="2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3"/>
    <s v="EUR"/>
    <x v="380"/>
    <x v="380"/>
    <b v="0"/>
    <n v="8"/>
    <x v="0"/>
    <s v="technology/wearables"/>
    <n v="0"/>
    <n v="60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x v="381"/>
    <x v="381"/>
    <b v="0"/>
    <n v="12"/>
    <x v="0"/>
    <s v="theater/spaces"/>
    <n v="0"/>
    <n v="25"/>
    <x v="2"/>
    <x v="8"/>
  </r>
  <r>
    <n v="3066"/>
    <s v="Gold Coast Wake Park"/>
    <s v="Our mission is to offer an innovative family watersports attraction that is fun, safe, economical and a leader in its field."/>
    <n v="350000"/>
    <n v="41950"/>
    <x v="1"/>
    <x v="8"/>
    <s v="AUD"/>
    <x v="382"/>
    <x v="382"/>
    <b v="0"/>
    <n v="15"/>
    <x v="0"/>
    <s v="theater/spaces"/>
    <n v="0"/>
    <n v="2797"/>
    <x v="2"/>
    <x v="8"/>
  </r>
  <r>
    <n v="217"/>
    <s v="Bitch"/>
    <s v="A roadmovie by paw"/>
    <n v="100000"/>
    <n v="11943"/>
    <x v="1"/>
    <x v="12"/>
    <s v="SEK"/>
    <x v="383"/>
    <x v="383"/>
    <b v="0"/>
    <n v="38"/>
    <x v="0"/>
    <s v="film &amp; video/drama"/>
    <n v="0"/>
    <n v="314"/>
    <x v="5"/>
    <x v="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x v="384"/>
    <x v="384"/>
    <b v="0"/>
    <n v="170"/>
    <x v="0"/>
    <s v="film &amp; video/animation"/>
    <n v="0"/>
    <n v="38"/>
    <x v="5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x v="385"/>
    <x v="385"/>
    <b v="0"/>
    <n v="3"/>
    <x v="0"/>
    <s v="music/jazz"/>
    <n v="0"/>
    <n v="347"/>
    <x v="4"/>
    <x v="12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x v="386"/>
    <x v="386"/>
    <b v="0"/>
    <n v="12"/>
    <x v="0"/>
    <s v="games/video games"/>
    <n v="0"/>
    <n v="20"/>
    <x v="6"/>
    <x v="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x v="387"/>
    <x v="387"/>
    <b v="0"/>
    <n v="85"/>
    <x v="0"/>
    <s v="food/food trucks"/>
    <n v="0"/>
    <n v="69"/>
    <x v="3"/>
    <x v="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x v="388"/>
    <x v="388"/>
    <b v="0"/>
    <n v="24"/>
    <x v="0"/>
    <s v="theater/musical"/>
    <n v="0"/>
    <n v="24"/>
    <x v="2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x v="389"/>
    <x v="389"/>
    <b v="0"/>
    <n v="23"/>
    <x v="0"/>
    <s v="music/faith"/>
    <n v="0"/>
    <n v="61"/>
    <x v="4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8"/>
    <s v="AUD"/>
    <x v="390"/>
    <x v="390"/>
    <b v="0"/>
    <n v="6"/>
    <x v="0"/>
    <s v="publishing/children's books"/>
    <n v="0"/>
    <n v="39"/>
    <x v="7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x v="391"/>
    <x v="391"/>
    <b v="0"/>
    <n v="6"/>
    <x v="0"/>
    <s v="music/world music"/>
    <n v="0"/>
    <n v="19"/>
    <x v="4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x v="392"/>
    <x v="392"/>
    <b v="0"/>
    <n v="6"/>
    <x v="0"/>
    <s v="theater/spaces"/>
    <n v="0"/>
    <n v="78"/>
    <x v="2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x v="393"/>
    <x v="393"/>
    <b v="0"/>
    <n v="7"/>
    <x v="0"/>
    <s v="theater/plays"/>
    <n v="0"/>
    <n v="25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x v="394"/>
    <x v="394"/>
    <b v="0"/>
    <n v="70"/>
    <x v="0"/>
    <s v="technology/space exploration"/>
    <n v="0"/>
    <n v="84"/>
    <x v="0"/>
    <x v="20"/>
  </r>
  <r>
    <n v="1307"/>
    <s v="VR Card - Customized Virtual Reality Viewer (Canceled)"/>
    <s v="Get VR to Everyone with Mailable, Ready to Use Viewers"/>
    <n v="50000"/>
    <n v="5757"/>
    <x v="0"/>
    <x v="0"/>
    <s v="USD"/>
    <x v="395"/>
    <x v="395"/>
    <b v="0"/>
    <n v="45"/>
    <x v="0"/>
    <s v="technology/wearables"/>
    <n v="0"/>
    <n v="128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x v="396"/>
    <x v="396"/>
    <b v="0"/>
    <n v="14"/>
    <x v="0"/>
    <s v="publishing/children's books"/>
    <n v="0"/>
    <n v="39"/>
    <x v="7"/>
    <x v="24"/>
  </r>
  <r>
    <n v="3197"/>
    <s v="Mirror, mirror on the wall"/>
    <s v="This years most important stage project for young artists in our region. www.ungespor.no"/>
    <n v="10000"/>
    <n v="1145"/>
    <x v="1"/>
    <x v="14"/>
    <s v="NOK"/>
    <x v="397"/>
    <x v="397"/>
    <b v="0"/>
    <n v="4"/>
    <x v="0"/>
    <s v="theater/musical"/>
    <n v="0"/>
    <n v="286"/>
    <x v="2"/>
    <x v="7"/>
  </r>
  <r>
    <n v="2656"/>
    <s v="MoonWatcher: A 24/7 Live Video of the Moon for Everyone (Canceled)"/>
    <s v="MoonWatcher will be bringing the Moon closer to all of us."/>
    <n v="150000"/>
    <n v="17155"/>
    <x v="0"/>
    <x v="0"/>
    <s v="USD"/>
    <x v="398"/>
    <x v="398"/>
    <b v="0"/>
    <n v="152"/>
    <x v="0"/>
    <s v="technology/space exploration"/>
    <n v="0"/>
    <n v="113"/>
    <x v="0"/>
    <x v="2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x v="399"/>
    <x v="399"/>
    <b v="0"/>
    <n v="2"/>
    <x v="0"/>
    <s v="theater/plays"/>
    <n v="0"/>
    <n v="40"/>
    <x v="2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x v="400"/>
    <x v="400"/>
    <b v="0"/>
    <n v="5"/>
    <x v="0"/>
    <s v="theater/plays"/>
    <n v="0"/>
    <n v="80"/>
    <x v="2"/>
    <x v="3"/>
  </r>
  <r>
    <n v="1308"/>
    <s v="Boost Band: Wristband Phone Charger (Canceled)"/>
    <s v="Boost Band, a wristband that charges any device"/>
    <n v="10000"/>
    <n v="1136"/>
    <x v="0"/>
    <x v="0"/>
    <s v="USD"/>
    <x v="401"/>
    <x v="401"/>
    <b v="0"/>
    <n v="38"/>
    <x v="0"/>
    <s v="technology/wearables"/>
    <n v="0"/>
    <n v="30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x v="402"/>
    <x v="402"/>
    <b v="1"/>
    <n v="84"/>
    <x v="0"/>
    <s v="technology/makerspaces"/>
    <n v="0"/>
    <n v="34"/>
    <x v="0"/>
    <x v="2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x v="403"/>
    <x v="403"/>
    <b v="0"/>
    <n v="17"/>
    <x v="0"/>
    <s v="technology/wearables"/>
    <n v="0"/>
    <n v="52"/>
    <x v="0"/>
    <x v="0"/>
  </r>
  <r>
    <n v="3064"/>
    <s v="Kickstart the Crossroads Community"/>
    <s v="An epicenter for connection, creation and expression of the community."/>
    <n v="75000"/>
    <n v="8471"/>
    <x v="1"/>
    <x v="0"/>
    <s v="USD"/>
    <x v="404"/>
    <x v="404"/>
    <b v="0"/>
    <n v="72"/>
    <x v="0"/>
    <s v="theater/spaces"/>
    <n v="0"/>
    <n v="118"/>
    <x v="2"/>
    <x v="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x v="405"/>
    <x v="405"/>
    <b v="0"/>
    <n v="12"/>
    <x v="0"/>
    <s v="theater/plays"/>
    <n v="0"/>
    <n v="52"/>
    <x v="2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x v="406"/>
    <x v="406"/>
    <b v="0"/>
    <n v="5"/>
    <x v="0"/>
    <s v="games/video games"/>
    <n v="0"/>
    <n v="45"/>
    <x v="6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x v="407"/>
    <x v="407"/>
    <b v="1"/>
    <n v="18"/>
    <x v="0"/>
    <s v="photography/photobooks"/>
    <n v="0"/>
    <n v="55"/>
    <x v="1"/>
    <x v="2"/>
  </r>
  <r>
    <n v="1807"/>
    <s v="Anywhere but Here"/>
    <s v="I want to explore alternative cultures and lifestyles in America."/>
    <n v="5000"/>
    <n v="553"/>
    <x v="1"/>
    <x v="0"/>
    <s v="USD"/>
    <x v="408"/>
    <x v="408"/>
    <b v="1"/>
    <n v="8"/>
    <x v="0"/>
    <s v="photography/photobooks"/>
    <n v="0"/>
    <n v="69"/>
    <x v="1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x v="409"/>
    <x v="409"/>
    <b v="0"/>
    <n v="2"/>
    <x v="0"/>
    <s v="music/faith"/>
    <n v="0"/>
    <n v="55"/>
    <x v="4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x v="410"/>
    <x v="410"/>
    <b v="0"/>
    <n v="12"/>
    <x v="0"/>
    <s v="theater/plays"/>
    <n v="0"/>
    <n v="46"/>
    <x v="2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x v="411"/>
    <x v="411"/>
    <b v="0"/>
    <n v="15"/>
    <x v="0"/>
    <s v="music/jazz"/>
    <n v="0"/>
    <n v="22"/>
    <x v="4"/>
    <x v="12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x v="412"/>
    <x v="412"/>
    <b v="0"/>
    <n v="4"/>
    <x v="0"/>
    <s v="technology/web"/>
    <n v="0"/>
    <n v="82"/>
    <x v="0"/>
    <x v="19"/>
  </r>
  <r>
    <n v="928"/>
    <s v="In a Jazzy Motown"/>
    <s v="A real Motown Backup singer on 22 gold and platinum albums headlines her own Jazz CD of Motown songs."/>
    <n v="14500"/>
    <n v="1575"/>
    <x v="1"/>
    <x v="0"/>
    <s v="USD"/>
    <x v="413"/>
    <x v="413"/>
    <b v="0"/>
    <n v="28"/>
    <x v="0"/>
    <s v="music/jazz"/>
    <n v="0"/>
    <n v="56"/>
    <x v="4"/>
    <x v="12"/>
  </r>
  <r>
    <n v="1809"/>
    <s v="Hamilton: A Different Perspective"/>
    <s v="A stunning photo book highlighting the visual diversity of the City of Hamilton and showcasing it in a new light."/>
    <n v="3500"/>
    <n v="380"/>
    <x v="1"/>
    <x v="6"/>
    <s v="CAD"/>
    <x v="414"/>
    <x v="414"/>
    <b v="1"/>
    <n v="9"/>
    <x v="0"/>
    <s v="photography/photobooks"/>
    <n v="0"/>
    <n v="42"/>
    <x v="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x v="415"/>
    <x v="415"/>
    <b v="0"/>
    <n v="6"/>
    <x v="0"/>
    <s v="theater/plays"/>
    <n v="0"/>
    <n v="108"/>
    <x v="2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x v="416"/>
    <x v="416"/>
    <b v="0"/>
    <n v="4"/>
    <x v="0"/>
    <s v="publishing/art books"/>
    <n v="0"/>
    <n v="51"/>
    <x v="7"/>
    <x v="14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x v="417"/>
    <x v="417"/>
    <b v="0"/>
    <n v="3"/>
    <x v="0"/>
    <s v="theater/plays"/>
    <n v="0"/>
    <n v="72"/>
    <x v="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x v="418"/>
    <x v="418"/>
    <b v="0"/>
    <n v="28"/>
    <x v="0"/>
    <s v="film &amp; video/science fiction"/>
    <n v="0"/>
    <n v="46"/>
    <x v="5"/>
    <x v="2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x v="419"/>
    <x v="419"/>
    <b v="0"/>
    <n v="276"/>
    <x v="0"/>
    <s v="technology/wearables"/>
    <n v="0"/>
    <n v="52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x v="420"/>
    <x v="420"/>
    <b v="0"/>
    <n v="118"/>
    <x v="0"/>
    <s v="food/food trucks"/>
    <n v="0"/>
    <n v="73"/>
    <x v="3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x v="421"/>
    <x v="421"/>
    <b v="0"/>
    <n v="8"/>
    <x v="0"/>
    <s v="theater/plays"/>
    <n v="0"/>
    <n v="27"/>
    <x v="2"/>
    <x v="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x v="422"/>
    <x v="422"/>
    <b v="0"/>
    <n v="4"/>
    <x v="0"/>
    <s v="theater/plays"/>
    <n v="0"/>
    <n v="43"/>
    <x v="2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x v="423"/>
    <x v="423"/>
    <b v="0"/>
    <n v="11"/>
    <x v="0"/>
    <s v="food/food trucks"/>
    <n v="0"/>
    <n v="48"/>
    <x v="3"/>
    <x v="1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x v="424"/>
    <x v="424"/>
    <b v="0"/>
    <n v="11"/>
    <x v="0"/>
    <s v="theater/plays"/>
    <n v="0"/>
    <n v="48"/>
    <x v="2"/>
    <x v="3"/>
  </r>
  <r>
    <n v="2705"/>
    <s v="Fischer Theatre Marquee"/>
    <s v="Help light the lights at the historic Fischer Theatre in Danville, IL."/>
    <n v="16500"/>
    <n v="1739"/>
    <x v="2"/>
    <x v="0"/>
    <s v="USD"/>
    <x v="425"/>
    <x v="425"/>
    <b v="0"/>
    <n v="8"/>
    <x v="0"/>
    <s v="theater/spaces"/>
    <n v="0"/>
    <n v="217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x v="426"/>
    <x v="426"/>
    <b v="0"/>
    <n v="27"/>
    <x v="0"/>
    <s v="technology/web"/>
    <n v="0"/>
    <n v="97"/>
    <x v="0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x v="427"/>
    <x v="427"/>
    <b v="0"/>
    <n v="7"/>
    <x v="0"/>
    <s v="publishing/translations"/>
    <n v="0"/>
    <n v="225"/>
    <x v="7"/>
    <x v="2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x v="428"/>
    <x v="428"/>
    <b v="0"/>
    <n v="2"/>
    <x v="0"/>
    <s v="music/faith"/>
    <n v="0"/>
    <n v="525"/>
    <x v="4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8"/>
    <s v="AUD"/>
    <x v="429"/>
    <x v="429"/>
    <b v="1"/>
    <n v="23"/>
    <x v="0"/>
    <s v="technology/space exploration"/>
    <n v="0"/>
    <n v="91"/>
    <x v="0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8"/>
    <s v="AUD"/>
    <x v="430"/>
    <x v="430"/>
    <b v="0"/>
    <n v="2"/>
    <x v="0"/>
    <s v="publishing/children's books"/>
    <n v="0"/>
    <n v="53"/>
    <x v="7"/>
    <x v="24"/>
  </r>
  <r>
    <n v="3146"/>
    <s v="SoÃ±Ã© una ciudad amurallada"/>
    <s v="Somos... Podemos... Amamos... Nuestra muralla, nuestra utopÃ­a. Que el amor sea el lÃ­mite"/>
    <n v="50000"/>
    <n v="5250"/>
    <x v="2"/>
    <x v="4"/>
    <s v="MXN"/>
    <x v="431"/>
    <x v="431"/>
    <b v="0"/>
    <n v="12"/>
    <x v="0"/>
    <s v="theater/plays"/>
    <n v="0"/>
    <n v="438"/>
    <x v="2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x v="432"/>
    <x v="432"/>
    <b v="0"/>
    <n v="8"/>
    <x v="0"/>
    <s v="film &amp; video/drama"/>
    <n v="0"/>
    <n v="33"/>
    <x v="5"/>
    <x v="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x v="433"/>
    <x v="433"/>
    <b v="0"/>
    <n v="33"/>
    <x v="0"/>
    <s v="publishing/children's books"/>
    <n v="0"/>
    <n v="32"/>
    <x v="7"/>
    <x v="2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x v="434"/>
    <x v="434"/>
    <b v="0"/>
    <n v="5"/>
    <x v="0"/>
    <s v="games/video games"/>
    <n v="0"/>
    <n v="23"/>
    <x v="6"/>
    <x v="1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x v="435"/>
    <x v="435"/>
    <b v="0"/>
    <n v="33"/>
    <x v="0"/>
    <s v="publishing/children's books"/>
    <n v="0"/>
    <n v="63"/>
    <x v="7"/>
    <x v="2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x v="436"/>
    <x v="436"/>
    <b v="0"/>
    <n v="11"/>
    <x v="0"/>
    <s v="games/mobile games"/>
    <n v="0"/>
    <n v="33"/>
    <x v="6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x v="437"/>
    <x v="437"/>
    <b v="0"/>
    <n v="16"/>
    <x v="0"/>
    <s v="technology/wearables"/>
    <n v="0"/>
    <n v="45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x v="438"/>
    <x v="438"/>
    <b v="0"/>
    <n v="9"/>
    <x v="0"/>
    <s v="music/faith"/>
    <n v="0"/>
    <n v="62"/>
    <x v="4"/>
    <x v="5"/>
  </r>
  <r>
    <n v="1150"/>
    <s v="Chef Po's Food Truck"/>
    <s v="Bringing delicious authentic and fusion Taiwanese Food to the West Coast."/>
    <n v="2500"/>
    <n v="252"/>
    <x v="1"/>
    <x v="0"/>
    <s v="USD"/>
    <x v="439"/>
    <x v="439"/>
    <b v="0"/>
    <n v="6"/>
    <x v="0"/>
    <s v="food/food trucks"/>
    <n v="0"/>
    <n v="42"/>
    <x v="3"/>
    <x v="1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x v="440"/>
    <x v="440"/>
    <b v="0"/>
    <n v="2"/>
    <x v="0"/>
    <s v="theater/plays"/>
    <n v="0"/>
    <n v="101"/>
    <x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x v="441"/>
    <x v="441"/>
    <b v="0"/>
    <n v="28"/>
    <x v="0"/>
    <s v="technology/wearables"/>
    <n v="0"/>
    <n v="179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x v="442"/>
    <x v="442"/>
    <b v="0"/>
    <n v="5"/>
    <x v="0"/>
    <s v="music/indie rock"/>
    <n v="0"/>
    <n v="40"/>
    <x v="4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x v="443"/>
    <x v="443"/>
    <b v="0"/>
    <n v="5"/>
    <x v="0"/>
    <s v="games/video games"/>
    <n v="0"/>
    <n v="10"/>
    <x v="6"/>
    <x v="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x v="444"/>
    <x v="444"/>
    <b v="0"/>
    <n v="1"/>
    <x v="0"/>
    <s v="theater/plays"/>
    <n v="0"/>
    <n v="100"/>
    <x v="2"/>
    <x v="3"/>
  </r>
  <r>
    <n v="3745"/>
    <s v="Tyke Theatre Web Show"/>
    <s v="Tyke wants to expand her puppet theater show to weekly online web shows and is looking for backers."/>
    <n v="100"/>
    <n v="10"/>
    <x v="1"/>
    <x v="0"/>
    <s v="USD"/>
    <x v="445"/>
    <x v="445"/>
    <b v="0"/>
    <n v="1"/>
    <x v="0"/>
    <s v="theater/plays"/>
    <n v="0"/>
    <n v="10"/>
    <x v="2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x v="446"/>
    <x v="446"/>
    <b v="0"/>
    <n v="7"/>
    <x v="0"/>
    <s v="theater/plays"/>
    <n v="0"/>
    <n v="143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x v="447"/>
    <x v="447"/>
    <b v="0"/>
    <n v="3"/>
    <x v="0"/>
    <s v="theater/plays"/>
    <n v="0"/>
    <n v="5"/>
    <x v="2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x v="448"/>
    <x v="448"/>
    <b v="0"/>
    <n v="6"/>
    <x v="0"/>
    <s v="theater/plays"/>
    <n v="0"/>
    <n v="17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15"/>
    <s v="DKK"/>
    <x v="449"/>
    <x v="449"/>
    <b v="0"/>
    <n v="11"/>
    <x v="0"/>
    <s v="publishing/translations"/>
    <n v="0"/>
    <n v="745"/>
    <x v="7"/>
    <x v="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x v="450"/>
    <x v="450"/>
    <b v="0"/>
    <n v="90"/>
    <x v="0"/>
    <s v="technology/wearables"/>
    <n v="0"/>
    <n v="55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x v="6"/>
    <s v="CAD"/>
    <x v="451"/>
    <x v="451"/>
    <b v="0"/>
    <n v="33"/>
    <x v="0"/>
    <s v="food/restaurants"/>
    <n v="0"/>
    <n v="54"/>
    <x v="3"/>
    <x v="2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x v="452"/>
    <x v="452"/>
    <b v="0"/>
    <n v="13"/>
    <x v="0"/>
    <s v="theater/plays"/>
    <n v="0"/>
    <n v="38"/>
    <x v="2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x v="453"/>
    <x v="453"/>
    <b v="0"/>
    <n v="9"/>
    <x v="0"/>
    <s v="music/faith"/>
    <n v="0"/>
    <n v="54"/>
    <x v="4"/>
    <x v="5"/>
  </r>
  <r>
    <n v="943"/>
    <s v="SleepMode"/>
    <s v="A mask for home or travel that will give you the best, undisturbed sleep of your life."/>
    <n v="3000"/>
    <n v="289"/>
    <x v="1"/>
    <x v="0"/>
    <s v="USD"/>
    <x v="454"/>
    <x v="454"/>
    <b v="0"/>
    <n v="12"/>
    <x v="0"/>
    <s v="technology/wearables"/>
    <n v="0"/>
    <n v="24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x v="455"/>
    <x v="455"/>
    <b v="0"/>
    <n v="81"/>
    <x v="0"/>
    <s v="film &amp; video/science fiction"/>
    <n v="0"/>
    <n v="95"/>
    <x v="5"/>
    <x v="2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x v="456"/>
    <x v="456"/>
    <b v="0"/>
    <n v="22"/>
    <x v="0"/>
    <s v="games/video games"/>
    <n v="0"/>
    <n v="22"/>
    <x v="6"/>
    <x v="1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x v="457"/>
    <x v="457"/>
    <b v="0"/>
    <n v="26"/>
    <x v="0"/>
    <s v="film &amp; video/animation"/>
    <n v="0"/>
    <n v="73"/>
    <x v="5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x v="458"/>
    <x v="458"/>
    <b v="0"/>
    <n v="8"/>
    <x v="0"/>
    <s v="film &amp; video/animation"/>
    <n v="0"/>
    <n v="71"/>
    <x v="5"/>
    <x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x v="459"/>
    <x v="459"/>
    <b v="0"/>
    <n v="32"/>
    <x v="0"/>
    <s v="music/indie rock"/>
    <n v="0"/>
    <n v="74"/>
    <x v="4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x v="460"/>
    <x v="460"/>
    <b v="0"/>
    <n v="7"/>
    <x v="0"/>
    <s v="theater/plays"/>
    <n v="0"/>
    <n v="81"/>
    <x v="2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x v="461"/>
    <x v="461"/>
    <b v="0"/>
    <n v="11"/>
    <x v="0"/>
    <s v="film &amp; video/animation"/>
    <n v="0"/>
    <n v="171"/>
    <x v="5"/>
    <x v="1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x v="462"/>
    <x v="462"/>
    <b v="0"/>
    <n v="8"/>
    <x v="0"/>
    <s v="music/faith"/>
    <n v="0"/>
    <n v="35"/>
    <x v="4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x v="463"/>
    <x v="463"/>
    <b v="0"/>
    <n v="31"/>
    <x v="0"/>
    <s v="theater/plays"/>
    <n v="0"/>
    <n v="60"/>
    <x v="2"/>
    <x v="3"/>
  </r>
  <r>
    <n v="1582"/>
    <s v="Scenes from New Orleans"/>
    <s v="I create canvas prints of images from in and around New Orleans"/>
    <n v="1000"/>
    <n v="93"/>
    <x v="1"/>
    <x v="0"/>
    <s v="USD"/>
    <x v="464"/>
    <x v="464"/>
    <b v="0"/>
    <n v="3"/>
    <x v="0"/>
    <s v="photography/places"/>
    <n v="0"/>
    <n v="31"/>
    <x v="1"/>
    <x v="25"/>
  </r>
  <r>
    <n v="1080"/>
    <s v="Skullforge: The Hunt"/>
    <s v="A fantasy action RPG which follows an elven ex-slave on a journey of magic, revenge, intrigue, and deceit."/>
    <n v="20000"/>
    <n v="1821"/>
    <x v="1"/>
    <x v="0"/>
    <s v="USD"/>
    <x v="465"/>
    <x v="465"/>
    <b v="0"/>
    <n v="98"/>
    <x v="0"/>
    <s v="games/video games"/>
    <n v="0"/>
    <n v="19"/>
    <x v="6"/>
    <x v="1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x v="466"/>
    <x v="466"/>
    <b v="0"/>
    <n v="17"/>
    <x v="0"/>
    <s v="theater/plays"/>
    <n v="0"/>
    <n v="29"/>
    <x v="2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6"/>
    <s v="CAD"/>
    <x v="467"/>
    <x v="467"/>
    <b v="0"/>
    <n v="7"/>
    <x v="0"/>
    <s v="technology/web"/>
    <n v="0"/>
    <n v="389"/>
    <x v="0"/>
    <x v="1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x v="468"/>
    <x v="468"/>
    <b v="0"/>
    <n v="2"/>
    <x v="0"/>
    <s v="technology/gadgets"/>
    <n v="0"/>
    <n v="30"/>
    <x v="0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x v="469"/>
    <x v="469"/>
    <b v="0"/>
    <n v="123"/>
    <x v="0"/>
    <s v="games/video games"/>
    <n v="0"/>
    <n v="66"/>
    <x v="6"/>
    <x v="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x v="470"/>
    <x v="470"/>
    <b v="0"/>
    <n v="16"/>
    <x v="0"/>
    <s v="technology/wearables"/>
    <n v="0"/>
    <n v="42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x v="471"/>
    <x v="471"/>
    <b v="0"/>
    <n v="11"/>
    <x v="0"/>
    <s v="publishing/fiction"/>
    <n v="0"/>
    <n v="40"/>
    <x v="7"/>
    <x v="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x v="472"/>
    <x v="472"/>
    <b v="0"/>
    <n v="6"/>
    <x v="0"/>
    <s v="theater/plays"/>
    <n v="0"/>
    <n v="223"/>
    <x v="2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x v="473"/>
    <x v="473"/>
    <b v="0"/>
    <n v="44"/>
    <x v="0"/>
    <s v="technology/wearables"/>
    <n v="0"/>
    <n v="30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x v="474"/>
    <x v="474"/>
    <b v="0"/>
    <n v="12"/>
    <x v="0"/>
    <s v="food/food trucks"/>
    <n v="0"/>
    <n v="44"/>
    <x v="3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x v="475"/>
    <x v="475"/>
    <b v="1"/>
    <n v="34"/>
    <x v="0"/>
    <s v="theater/plays"/>
    <n v="0"/>
    <n v="26"/>
    <x v="2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x v="476"/>
    <x v="476"/>
    <b v="0"/>
    <n v="4"/>
    <x v="0"/>
    <s v="theater/plays"/>
    <n v="0"/>
    <n v="16"/>
    <x v="2"/>
    <x v="3"/>
  </r>
  <r>
    <n v="4018"/>
    <s v="Time Please Fringe"/>
    <s v="Funding for a production of Time Please at the Brighton Fringe 2017... and beyond."/>
    <n v="1500"/>
    <n v="130"/>
    <x v="1"/>
    <x v="1"/>
    <s v="GBP"/>
    <x v="477"/>
    <x v="477"/>
    <b v="0"/>
    <n v="4"/>
    <x v="0"/>
    <s v="theater/plays"/>
    <n v="0"/>
    <n v="33"/>
    <x v="2"/>
    <x v="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x v="478"/>
    <x v="478"/>
    <b v="0"/>
    <n v="20"/>
    <x v="0"/>
    <s v="theater/spaces"/>
    <n v="0"/>
    <n v="65"/>
    <x v="2"/>
    <x v="8"/>
  </r>
  <r>
    <n v="1548"/>
    <s v="Change the World through Color"/>
    <s v="Beauty is in the eye of the beholder and I want to inspire conservation through color."/>
    <n v="700"/>
    <n v="60"/>
    <x v="1"/>
    <x v="0"/>
    <s v="USD"/>
    <x v="479"/>
    <x v="479"/>
    <b v="0"/>
    <n v="1"/>
    <x v="0"/>
    <s v="photography/nature"/>
    <n v="0"/>
    <n v="60"/>
    <x v="1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x v="480"/>
    <x v="480"/>
    <b v="0"/>
    <n v="292"/>
    <x v="0"/>
    <s v="journalism/audio"/>
    <n v="0"/>
    <n v="29"/>
    <x v="8"/>
    <x v="2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x v="481"/>
    <x v="481"/>
    <b v="0"/>
    <n v="9"/>
    <x v="0"/>
    <s v="theater/musical"/>
    <n v="0"/>
    <n v="47"/>
    <x v="2"/>
    <x v="7"/>
  </r>
  <r>
    <n v="2919"/>
    <s v="While the Stars Fall"/>
    <s v="A full staged reading of a new play about a boy who learns how to be happy from the most unexpected person."/>
    <n v="600"/>
    <n v="51"/>
    <x v="1"/>
    <x v="0"/>
    <s v="USD"/>
    <x v="482"/>
    <x v="482"/>
    <b v="0"/>
    <n v="6"/>
    <x v="0"/>
    <s v="theater/plays"/>
    <n v="0"/>
    <n v="9"/>
    <x v="2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x v="483"/>
    <x v="483"/>
    <b v="1"/>
    <n v="535"/>
    <x v="0"/>
    <s v="technology/space exploration"/>
    <n v="0"/>
    <n v="79"/>
    <x v="0"/>
    <x v="20"/>
  </r>
  <r>
    <n v="1427"/>
    <s v="WHAT CAN I DO?..."/>
    <s v="The book with advices that can save many lives._x000a_You will find here many case studies, extreme situations and solutions."/>
    <n v="5000"/>
    <n v="419"/>
    <x v="1"/>
    <x v="2"/>
    <s v="EUR"/>
    <x v="484"/>
    <x v="484"/>
    <b v="0"/>
    <n v="4"/>
    <x v="0"/>
    <s v="publishing/translations"/>
    <n v="0"/>
    <n v="105"/>
    <x v="7"/>
    <x v="2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x v="485"/>
    <x v="485"/>
    <b v="0"/>
    <n v="1"/>
    <x v="0"/>
    <s v="publishing/fiction"/>
    <n v="0"/>
    <n v="100"/>
    <x v="7"/>
    <x v="13"/>
  </r>
  <r>
    <n v="1117"/>
    <s v="Medieval Village"/>
    <s v="Experience the Medieval in your own village. Increase your village into a city and walk through the streets."/>
    <n v="1000"/>
    <n v="83"/>
    <x v="1"/>
    <x v="2"/>
    <s v="EUR"/>
    <x v="486"/>
    <x v="486"/>
    <b v="0"/>
    <n v="8"/>
    <x v="0"/>
    <s v="games/video games"/>
    <n v="0"/>
    <n v="10"/>
    <x v="6"/>
    <x v="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x v="487"/>
    <x v="487"/>
    <b v="0"/>
    <n v="12"/>
    <x v="0"/>
    <s v="theater/plays"/>
    <n v="0"/>
    <n v="38"/>
    <x v="2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x v="488"/>
    <x v="488"/>
    <b v="0"/>
    <n v="49"/>
    <x v="0"/>
    <s v="film &amp; video/animation"/>
    <n v="0"/>
    <n v="17"/>
    <x v="5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x v="489"/>
    <x v="489"/>
    <b v="0"/>
    <n v="6"/>
    <x v="0"/>
    <s v="theater/plays"/>
    <n v="0"/>
    <n v="10"/>
    <x v="2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x v="490"/>
    <x v="490"/>
    <b v="0"/>
    <n v="16"/>
    <x v="0"/>
    <s v="games/mobile games"/>
    <n v="0"/>
    <n v="91"/>
    <x v="6"/>
    <x v="1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x v="491"/>
    <x v="491"/>
    <b v="0"/>
    <n v="5"/>
    <x v="0"/>
    <s v="publishing/translations"/>
    <n v="0"/>
    <n v="81"/>
    <x v="7"/>
    <x v="2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x v="492"/>
    <x v="492"/>
    <b v="0"/>
    <n v="8"/>
    <x v="0"/>
    <s v="theater/spaces"/>
    <n v="0"/>
    <n v="201"/>
    <x v="2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x v="493"/>
    <x v="493"/>
    <b v="0"/>
    <n v="7"/>
    <x v="0"/>
    <s v="food/small batch"/>
    <n v="0"/>
    <n v="11"/>
    <x v="3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x v="494"/>
    <x v="494"/>
    <b v="0"/>
    <n v="36"/>
    <x v="0"/>
    <s v="publishing/children's books"/>
    <n v="0"/>
    <n v="46"/>
    <x v="7"/>
    <x v="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x v="495"/>
    <x v="495"/>
    <b v="0"/>
    <n v="17"/>
    <x v="0"/>
    <s v="music/faith"/>
    <n v="0"/>
    <n v="116"/>
    <x v="4"/>
    <x v="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x v="496"/>
    <x v="496"/>
    <b v="0"/>
    <n v="7"/>
    <x v="0"/>
    <s v="theater/plays"/>
    <n v="0"/>
    <n v="21"/>
    <x v="2"/>
    <x v="3"/>
  </r>
  <r>
    <n v="1089"/>
    <s v="Farabel"/>
    <s v="Farabel is a single player turn-based fantasy strategy game for Mac/PC/Linux"/>
    <n v="15000"/>
    <n v="1174"/>
    <x v="1"/>
    <x v="11"/>
    <s v="EUR"/>
    <x v="497"/>
    <x v="497"/>
    <b v="0"/>
    <n v="49"/>
    <x v="0"/>
    <s v="games/video games"/>
    <n v="0"/>
    <n v="24"/>
    <x v="6"/>
    <x v="16"/>
  </r>
  <r>
    <n v="1995"/>
    <s v="The Girl With(out) The Camera"/>
    <s v="I'm looking to pursue my dream of becoming a full time photographer, using my current creative experience as a graphic designer."/>
    <n v="1000"/>
    <n v="78"/>
    <x v="1"/>
    <x v="6"/>
    <s v="CAD"/>
    <x v="498"/>
    <x v="498"/>
    <b v="0"/>
    <n v="3"/>
    <x v="0"/>
    <s v="photography/people"/>
    <n v="0"/>
    <n v="26"/>
    <x v="1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6"/>
    <s v="CAD"/>
    <x v="499"/>
    <x v="499"/>
    <b v="0"/>
    <n v="40"/>
    <x v="0"/>
    <s v="technology/wearables"/>
    <n v="0"/>
    <n v="292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x v="500"/>
    <x v="500"/>
    <b v="0"/>
    <n v="4"/>
    <x v="0"/>
    <s v="theater/plays"/>
    <n v="0"/>
    <n v="5"/>
    <x v="2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x v="501"/>
    <x v="501"/>
    <b v="1"/>
    <n v="29"/>
    <x v="0"/>
    <s v="technology/makerspaces"/>
    <n v="0"/>
    <n v="65"/>
    <x v="0"/>
    <x v="2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x v="502"/>
    <x v="502"/>
    <b v="0"/>
    <n v="29"/>
    <x v="0"/>
    <s v="technology/wearables"/>
    <n v="0"/>
    <n v="31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x v="503"/>
    <x v="503"/>
    <b v="0"/>
    <n v="9"/>
    <x v="0"/>
    <s v="film &amp; video/science fiction"/>
    <n v="0"/>
    <n v="38"/>
    <x v="5"/>
    <x v="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x v="504"/>
    <x v="504"/>
    <b v="0"/>
    <n v="5"/>
    <x v="0"/>
    <s v="games/video games"/>
    <n v="0"/>
    <n v="9"/>
    <x v="6"/>
    <x v="1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x v="505"/>
    <x v="505"/>
    <b v="0"/>
    <n v="3"/>
    <x v="0"/>
    <s v="music/faith"/>
    <n v="0"/>
    <n v="50"/>
    <x v="4"/>
    <x v="5"/>
  </r>
  <r>
    <n v="684"/>
    <s v="Arcus Motion Analyzer | The Versatile Smart Ring"/>
    <s v="Arcus gives your fingers super powers."/>
    <n v="320000"/>
    <n v="23948"/>
    <x v="1"/>
    <x v="0"/>
    <s v="USD"/>
    <x v="506"/>
    <x v="506"/>
    <b v="0"/>
    <n v="135"/>
    <x v="0"/>
    <s v="technology/wearables"/>
    <n v="0"/>
    <n v="177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x v="507"/>
    <x v="507"/>
    <b v="0"/>
    <n v="6"/>
    <x v="0"/>
    <s v="theater/plays"/>
    <n v="0"/>
    <n v="35"/>
    <x v="2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x v="508"/>
    <x v="508"/>
    <b v="0"/>
    <n v="9"/>
    <x v="0"/>
    <s v="photography/places"/>
    <n v="0"/>
    <n v="41"/>
    <x v="1"/>
    <x v="2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x v="509"/>
    <x v="509"/>
    <b v="0"/>
    <n v="16"/>
    <x v="0"/>
    <s v="film &amp; video/animation"/>
    <n v="0"/>
    <n v="48"/>
    <x v="5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x v="510"/>
    <x v="510"/>
    <b v="0"/>
    <n v="9"/>
    <x v="0"/>
    <s v="technology/wearables"/>
    <n v="0"/>
    <n v="81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x v="511"/>
    <x v="511"/>
    <b v="0"/>
    <n v="5"/>
    <x v="0"/>
    <s v="theater/plays"/>
    <n v="0"/>
    <n v="72"/>
    <x v="2"/>
    <x v="3"/>
  </r>
  <r>
    <n v="1098"/>
    <s v="Kick, Punch... Fireball"/>
    <s v="Kick, Punch... Fireball is an FPS type arena game set inside the fantasy world."/>
    <n v="25000"/>
    <n v="1803"/>
    <x v="1"/>
    <x v="0"/>
    <s v="USD"/>
    <x v="512"/>
    <x v="512"/>
    <b v="0"/>
    <n v="22"/>
    <x v="0"/>
    <s v="games/video games"/>
    <n v="0"/>
    <n v="82"/>
    <x v="6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x v="513"/>
    <x v="513"/>
    <b v="0"/>
    <n v="4"/>
    <x v="0"/>
    <s v="music/indie rock"/>
    <n v="0"/>
    <n v="18"/>
    <x v="4"/>
    <x v="1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x v="514"/>
    <x v="514"/>
    <b v="0"/>
    <n v="6"/>
    <x v="0"/>
    <s v="publishing/translations"/>
    <n v="0"/>
    <n v="12"/>
    <x v="7"/>
    <x v="2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x v="515"/>
    <x v="515"/>
    <b v="0"/>
    <n v="7"/>
    <x v="0"/>
    <s v="theater/plays"/>
    <n v="0"/>
    <n v="31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x v="516"/>
    <x v="516"/>
    <b v="0"/>
    <n v="18"/>
    <x v="0"/>
    <s v="music/world music"/>
    <n v="0"/>
    <n v="59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x v="517"/>
    <x v="517"/>
    <b v="0"/>
    <n v="10"/>
    <x v="0"/>
    <s v="publishing/translations"/>
    <n v="0"/>
    <n v="45"/>
    <x v="7"/>
    <x v="2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2"/>
    <s v="EUR"/>
    <x v="518"/>
    <x v="518"/>
    <b v="1"/>
    <n v="28"/>
    <x v="0"/>
    <s v="theater/plays"/>
    <n v="0"/>
    <n v="75"/>
    <x v="2"/>
    <x v="3"/>
  </r>
  <r>
    <n v="1991"/>
    <s v="Portraits of Resilience"/>
    <s v="Taking (and giving) professional portraits of survivors of human trafficking in Myanmar."/>
    <n v="2000"/>
    <n v="140"/>
    <x v="1"/>
    <x v="0"/>
    <s v="USD"/>
    <x v="519"/>
    <x v="519"/>
    <b v="0"/>
    <n v="3"/>
    <x v="0"/>
    <s v="photography/people"/>
    <n v="0"/>
    <n v="47"/>
    <x v="1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4"/>
    <s v="MXN"/>
    <x v="520"/>
    <x v="520"/>
    <b v="0"/>
    <n v="6"/>
    <x v="0"/>
    <s v="theater/plays"/>
    <n v="0"/>
    <n v="383"/>
    <x v="2"/>
    <x v="3"/>
  </r>
  <r>
    <n v="2600"/>
    <s v="Help Buttz Return From the Ashes"/>
    <s v="On Sunday November 8, 2015 our food truck burned to the ground. Please help us get rebuilt."/>
    <n v="50000"/>
    <n v="3466"/>
    <x v="1"/>
    <x v="0"/>
    <s v="USD"/>
    <x v="521"/>
    <x v="521"/>
    <b v="0"/>
    <n v="30"/>
    <x v="0"/>
    <s v="food/food trucks"/>
    <n v="0"/>
    <n v="116"/>
    <x v="3"/>
    <x v="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x v="522"/>
    <x v="522"/>
    <b v="0"/>
    <n v="7"/>
    <x v="0"/>
    <s v="theater/plays"/>
    <n v="0"/>
    <n v="59"/>
    <x v="2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x v="523"/>
    <x v="523"/>
    <b v="0"/>
    <n v="5"/>
    <x v="0"/>
    <s v="film &amp; video/animation"/>
    <n v="0"/>
    <n v="41"/>
    <x v="5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x v="524"/>
    <x v="524"/>
    <b v="0"/>
    <n v="10"/>
    <x v="0"/>
    <s v="publishing/translations"/>
    <n v="0"/>
    <n v="81"/>
    <x v="7"/>
    <x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x v="525"/>
    <x v="525"/>
    <b v="1"/>
    <n v="4"/>
    <x v="0"/>
    <s v="photography/photobooks"/>
    <n v="0"/>
    <n v="84"/>
    <x v="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x v="526"/>
    <x v="526"/>
    <b v="0"/>
    <n v="9"/>
    <x v="0"/>
    <s v="theater/plays"/>
    <n v="0"/>
    <n v="30"/>
    <x v="2"/>
    <x v="3"/>
  </r>
  <r>
    <n v="1339"/>
    <s v="Linkoo (Canceled)"/>
    <s v="World's Smallest customizable Phone &amp; GPS Watch for kids !"/>
    <n v="50000"/>
    <n v="3317"/>
    <x v="0"/>
    <x v="0"/>
    <s v="USD"/>
    <x v="527"/>
    <x v="527"/>
    <b v="0"/>
    <n v="37"/>
    <x v="0"/>
    <s v="technology/wearables"/>
    <n v="0"/>
    <n v="90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x v="528"/>
    <x v="528"/>
    <b v="0"/>
    <n v="24"/>
    <x v="0"/>
    <s v="music/jazz"/>
    <n v="0"/>
    <n v="83"/>
    <x v="4"/>
    <x v="1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6"/>
    <s v="CAD"/>
    <x v="529"/>
    <x v="529"/>
    <b v="0"/>
    <n v="6"/>
    <x v="0"/>
    <s v="publishing/translations"/>
    <n v="0"/>
    <n v="30"/>
    <x v="7"/>
    <x v="22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x v="530"/>
    <x v="530"/>
    <b v="0"/>
    <n v="311"/>
    <x v="0"/>
    <s v="games/video games"/>
    <n v="0"/>
    <n v="64"/>
    <x v="6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x v="531"/>
    <x v="531"/>
    <b v="0"/>
    <n v="8"/>
    <x v="0"/>
    <s v="photography/photobooks"/>
    <n v="0"/>
    <n v="213"/>
    <x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x v="532"/>
    <x v="532"/>
    <b v="0"/>
    <n v="7"/>
    <x v="0"/>
    <s v="music/jazz"/>
    <n v="0"/>
    <n v="19"/>
    <x v="4"/>
    <x v="12"/>
  </r>
  <r>
    <n v="3638"/>
    <s v="Project Hedwig and the Angry Inch"/>
    <s v="A rock and roll journey that explores love, loss, redemption, duality and ascension."/>
    <n v="3300"/>
    <n v="216"/>
    <x v="1"/>
    <x v="6"/>
    <s v="CAD"/>
    <x v="533"/>
    <x v="533"/>
    <b v="0"/>
    <n v="2"/>
    <x v="0"/>
    <s v="theater/musical"/>
    <n v="0"/>
    <n v="108"/>
    <x v="2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x v="534"/>
    <x v="534"/>
    <b v="0"/>
    <n v="201"/>
    <x v="0"/>
    <s v="technology/wearables"/>
    <n v="0"/>
    <n v="6"/>
    <x v="0"/>
    <x v="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x v="535"/>
    <x v="535"/>
    <b v="0"/>
    <n v="3"/>
    <x v="0"/>
    <s v="food/food trucks"/>
    <n v="0"/>
    <n v="108"/>
    <x v="3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x v="536"/>
    <x v="536"/>
    <b v="0"/>
    <n v="3"/>
    <x v="0"/>
    <s v="music/faith"/>
    <n v="0"/>
    <n v="217"/>
    <x v="4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x v="537"/>
    <x v="537"/>
    <b v="0"/>
    <n v="26"/>
    <x v="0"/>
    <s v="film &amp; video/drama"/>
    <n v="0"/>
    <n v="50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x v="538"/>
    <x v="538"/>
    <b v="0"/>
    <n v="6"/>
    <x v="0"/>
    <s v="games/mobile games"/>
    <n v="0"/>
    <n v="45"/>
    <x v="6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8"/>
    <s v="AUD"/>
    <x v="539"/>
    <x v="539"/>
    <b v="1"/>
    <n v="60"/>
    <x v="0"/>
    <s v="technology/makerspaces"/>
    <n v="0"/>
    <n v="42"/>
    <x v="0"/>
    <x v="2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x v="540"/>
    <x v="540"/>
    <b v="0"/>
    <n v="10"/>
    <x v="0"/>
    <s v="theater/plays"/>
    <n v="0"/>
    <n v="10"/>
    <x v="2"/>
    <x v="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x v="541"/>
    <x v="541"/>
    <b v="0"/>
    <n v="30"/>
    <x v="0"/>
    <s v="games/video games"/>
    <n v="0"/>
    <n v="114"/>
    <x v="6"/>
    <x v="1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x v="542"/>
    <x v="542"/>
    <b v="0"/>
    <n v="3"/>
    <x v="0"/>
    <s v="theater/plays"/>
    <n v="0"/>
    <n v="42"/>
    <x v="2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2"/>
    <s v="EUR"/>
    <x v="543"/>
    <x v="543"/>
    <b v="0"/>
    <n v="23"/>
    <x v="0"/>
    <s v="technology/wearables"/>
    <n v="0"/>
    <n v="82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x v="544"/>
    <x v="544"/>
    <b v="1"/>
    <n v="19"/>
    <x v="0"/>
    <s v="photography/photobooks"/>
    <n v="0"/>
    <n v="99"/>
    <x v="1"/>
    <x v="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x v="545"/>
    <x v="545"/>
    <b v="0"/>
    <n v="21"/>
    <x v="0"/>
    <s v="film &amp; video/animation"/>
    <n v="0"/>
    <n v="87"/>
    <x v="5"/>
    <x v="1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x v="546"/>
    <x v="546"/>
    <b v="0"/>
    <n v="7"/>
    <x v="0"/>
    <s v="theater/spaces"/>
    <n v="0"/>
    <n v="164"/>
    <x v="2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x v="547"/>
    <x v="547"/>
    <b v="0"/>
    <n v="2"/>
    <x v="0"/>
    <s v="music/jazz"/>
    <n v="0"/>
    <n v="60"/>
    <x v="4"/>
    <x v="1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x v="548"/>
    <x v="548"/>
    <b v="0"/>
    <n v="2"/>
    <x v="0"/>
    <s v="theater/musical"/>
    <n v="0"/>
    <n v="1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x v="549"/>
    <x v="549"/>
    <b v="0"/>
    <n v="4"/>
    <x v="0"/>
    <s v="theater/plays"/>
    <n v="0"/>
    <n v="15"/>
    <x v="2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x v="550"/>
    <x v="550"/>
    <b v="0"/>
    <n v="19"/>
    <x v="0"/>
    <s v="food/food trucks"/>
    <n v="0"/>
    <n v="47"/>
    <x v="3"/>
    <x v="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x v="551"/>
    <x v="551"/>
    <b v="0"/>
    <n v="8"/>
    <x v="0"/>
    <s v="technology/wearables"/>
    <n v="0"/>
    <n v="29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x v="552"/>
    <x v="552"/>
    <b v="0"/>
    <n v="9"/>
    <x v="0"/>
    <s v="music/jazz"/>
    <n v="0"/>
    <n v="42"/>
    <x v="4"/>
    <x v="1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5"/>
    <s v="DKK"/>
    <x v="553"/>
    <x v="553"/>
    <b v="0"/>
    <n v="19"/>
    <x v="0"/>
    <s v="technology/wearables"/>
    <n v="0"/>
    <n v="604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2"/>
    <s v="EUR"/>
    <x v="554"/>
    <x v="554"/>
    <b v="0"/>
    <n v="12"/>
    <x v="0"/>
    <s v="games/video games"/>
    <n v="0"/>
    <n v="50"/>
    <x v="6"/>
    <x v="16"/>
  </r>
  <r>
    <n v="1152"/>
    <s v="Peruvian King Food Truck"/>
    <s v="Peruvian food truck with an LA twist."/>
    <n v="16000"/>
    <n v="911"/>
    <x v="1"/>
    <x v="0"/>
    <s v="USD"/>
    <x v="555"/>
    <x v="555"/>
    <b v="0"/>
    <n v="15"/>
    <x v="0"/>
    <s v="food/food trucks"/>
    <n v="0"/>
    <n v="61"/>
    <x v="3"/>
    <x v="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x v="556"/>
    <x v="556"/>
    <b v="0"/>
    <n v="9"/>
    <x v="0"/>
    <s v="technology/web"/>
    <n v="0"/>
    <n v="38"/>
    <x v="0"/>
    <x v="1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x v="557"/>
    <x v="557"/>
    <b v="0"/>
    <n v="3"/>
    <x v="0"/>
    <s v="food/food trucks"/>
    <n v="0"/>
    <n v="340"/>
    <x v="3"/>
    <x v="1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x v="558"/>
    <x v="558"/>
    <b v="0"/>
    <n v="7"/>
    <x v="0"/>
    <s v="food/food trucks"/>
    <n v="0"/>
    <n v="12"/>
    <x v="3"/>
    <x v="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x v="559"/>
    <x v="559"/>
    <b v="0"/>
    <n v="93"/>
    <x v="0"/>
    <s v="technology/wearables"/>
    <n v="0"/>
    <n v="183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x v="560"/>
    <x v="560"/>
    <b v="0"/>
    <n v="38"/>
    <x v="0"/>
    <s v="food/food trucks"/>
    <n v="0"/>
    <n v="89"/>
    <x v="3"/>
    <x v="15"/>
  </r>
  <r>
    <n v="428"/>
    <s v="Little Clay Bible - Zacchaeus"/>
    <s v="Fresh, fun, entertaining Bible stories on YouTube, stop-motion style."/>
    <n v="12000"/>
    <n v="676"/>
    <x v="1"/>
    <x v="0"/>
    <s v="USD"/>
    <x v="561"/>
    <x v="561"/>
    <b v="0"/>
    <n v="13"/>
    <x v="0"/>
    <s v="film &amp; video/animation"/>
    <n v="0"/>
    <n v="52"/>
    <x v="5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x v="562"/>
    <x v="562"/>
    <b v="0"/>
    <n v="8"/>
    <x v="0"/>
    <s v="music/faith"/>
    <n v="0"/>
    <n v="28"/>
    <x v="4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x v="563"/>
    <x v="563"/>
    <b v="0"/>
    <n v="7"/>
    <x v="0"/>
    <s v="technology/wearables"/>
    <n v="0"/>
    <n v="12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x v="564"/>
    <x v="564"/>
    <b v="0"/>
    <n v="13"/>
    <x v="0"/>
    <s v="film &amp; video/science fiction"/>
    <n v="0"/>
    <n v="107"/>
    <x v="5"/>
    <x v="26"/>
  </r>
  <r>
    <n v="185"/>
    <s v="BLANK Short Movie"/>
    <s v="Love has no boundaries!"/>
    <n v="40000"/>
    <n v="2200"/>
    <x v="1"/>
    <x v="14"/>
    <s v="NOK"/>
    <x v="565"/>
    <x v="565"/>
    <b v="0"/>
    <n v="10"/>
    <x v="0"/>
    <s v="film &amp; video/drama"/>
    <n v="0"/>
    <n v="220"/>
    <x v="5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x v="566"/>
    <x v="566"/>
    <b v="0"/>
    <n v="3"/>
    <x v="0"/>
    <s v="theater/musical"/>
    <n v="0"/>
    <n v="18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7"/>
    <s v="EUR"/>
    <x v="567"/>
    <x v="567"/>
    <b v="0"/>
    <n v="1"/>
    <x v="0"/>
    <s v="theater/plays"/>
    <n v="0"/>
    <n v="30"/>
    <x v="2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x v="568"/>
    <x v="568"/>
    <b v="0"/>
    <n v="56"/>
    <x v="0"/>
    <s v="games/video games"/>
    <n v="0"/>
    <n v="29"/>
    <x v="6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x v="569"/>
    <x v="569"/>
    <b v="0"/>
    <n v="3"/>
    <x v="0"/>
    <s v="theater/plays"/>
    <n v="0"/>
    <n v="90"/>
    <x v="2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x v="570"/>
    <x v="570"/>
    <b v="0"/>
    <n v="12"/>
    <x v="0"/>
    <s v="music/jazz"/>
    <n v="0"/>
    <n v="27"/>
    <x v="4"/>
    <x v="1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x v="571"/>
    <x v="571"/>
    <b v="0"/>
    <n v="9"/>
    <x v="0"/>
    <s v="theater/plays"/>
    <n v="0"/>
    <n v="60"/>
    <x v="2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4"/>
    <s v="MXN"/>
    <x v="572"/>
    <x v="572"/>
    <b v="0"/>
    <n v="6"/>
    <x v="0"/>
    <s v="theater/plays"/>
    <n v="0"/>
    <n v="450"/>
    <x v="2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x v="573"/>
    <x v="573"/>
    <b v="0"/>
    <n v="5"/>
    <x v="0"/>
    <s v="theater/plays"/>
    <n v="0"/>
    <n v="27"/>
    <x v="2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x v="574"/>
    <x v="574"/>
    <b v="0"/>
    <n v="3"/>
    <x v="0"/>
    <s v="theater/plays"/>
    <n v="0"/>
    <n v="45"/>
    <x v="2"/>
    <x v="3"/>
  </r>
  <r>
    <n v="1179"/>
    <s v="El Camion Roja"/>
    <s v="Mexican Style Food Truck, run by a Red Seal Chef, in a town with NO MEXICAN FOOD! That is a culinary emergency situation!"/>
    <n v="60000"/>
    <n v="3200"/>
    <x v="1"/>
    <x v="6"/>
    <s v="CAD"/>
    <x v="575"/>
    <x v="575"/>
    <b v="0"/>
    <n v="5"/>
    <x v="0"/>
    <s v="food/food trucks"/>
    <n v="0"/>
    <n v="640"/>
    <x v="3"/>
    <x v="1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x v="576"/>
    <x v="576"/>
    <b v="0"/>
    <n v="24"/>
    <x v="0"/>
    <s v="games/video games"/>
    <n v="0"/>
    <n v="18"/>
    <x v="6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x v="577"/>
    <x v="577"/>
    <b v="0"/>
    <n v="22"/>
    <x v="0"/>
    <s v="publishing/children's books"/>
    <n v="0"/>
    <n v="38"/>
    <x v="7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x v="578"/>
    <x v="578"/>
    <b v="0"/>
    <n v="4"/>
    <x v="0"/>
    <s v="theater/plays"/>
    <n v="0"/>
    <n v="65"/>
    <x v="2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6"/>
    <s v="CAD"/>
    <x v="579"/>
    <x v="579"/>
    <b v="0"/>
    <n v="15"/>
    <x v="0"/>
    <s v="film &amp; video/science fiction"/>
    <n v="0"/>
    <n v="119"/>
    <x v="5"/>
    <x v="26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x v="580"/>
    <x v="580"/>
    <b v="0"/>
    <n v="9"/>
    <x v="0"/>
    <s v="theater/spaces"/>
    <n v="0"/>
    <n v="1270"/>
    <x v="2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6"/>
    <s v="CAD"/>
    <x v="581"/>
    <x v="581"/>
    <b v="0"/>
    <n v="12"/>
    <x v="0"/>
    <s v="photography/people"/>
    <n v="0"/>
    <n v="32"/>
    <x v="1"/>
    <x v="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x v="582"/>
    <x v="582"/>
    <b v="0"/>
    <n v="6"/>
    <x v="0"/>
    <s v="publishing/art books"/>
    <n v="0"/>
    <n v="84"/>
    <x v="7"/>
    <x v="1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x v="583"/>
    <x v="583"/>
    <b v="0"/>
    <n v="12"/>
    <x v="0"/>
    <s v="technology/wearables"/>
    <n v="0"/>
    <n v="116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x v="584"/>
    <x v="584"/>
    <b v="0"/>
    <n v="28"/>
    <x v="0"/>
    <s v="technology/web"/>
    <n v="0"/>
    <n v="135"/>
    <x v="0"/>
    <x v="19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x v="585"/>
    <x v="585"/>
    <b v="0"/>
    <n v="94"/>
    <x v="0"/>
    <s v="games/video games"/>
    <n v="0"/>
    <n v="268"/>
    <x v="6"/>
    <x v="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x v="586"/>
    <x v="586"/>
    <b v="0"/>
    <n v="10"/>
    <x v="0"/>
    <s v="music/jazz"/>
    <n v="0"/>
    <n v="20"/>
    <x v="4"/>
    <x v="12"/>
  </r>
  <r>
    <n v="191"/>
    <s v="Trillion: Feature Film"/>
    <s v="A young boy passionate about Astronomy and Chemistry tracks down an astroid that scientists said would never hit earth."/>
    <n v="5000"/>
    <n v="250"/>
    <x v="1"/>
    <x v="8"/>
    <s v="AUD"/>
    <x v="587"/>
    <x v="587"/>
    <b v="0"/>
    <n v="3"/>
    <x v="0"/>
    <s v="film &amp; video/drama"/>
    <n v="0"/>
    <n v="83"/>
    <x v="5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x v="588"/>
    <x v="588"/>
    <b v="0"/>
    <n v="2"/>
    <x v="0"/>
    <s v="film &amp; video/animation"/>
    <n v="0"/>
    <n v="63"/>
    <x v="5"/>
    <x v="18"/>
  </r>
  <r>
    <n v="444"/>
    <s v="Discovering the Other Woman"/>
    <s v="An upcoming animated web sitcom series centered around dealing with life, love, and relationships."/>
    <n v="1000"/>
    <n v="50"/>
    <x v="1"/>
    <x v="0"/>
    <s v="USD"/>
    <x v="589"/>
    <x v="589"/>
    <b v="0"/>
    <n v="1"/>
    <x v="0"/>
    <s v="film &amp; video/animation"/>
    <n v="0"/>
    <n v="50"/>
    <x v="5"/>
    <x v="18"/>
  </r>
  <r>
    <n v="1135"/>
    <s v="Trumperama"/>
    <s v="&quot;Trumperama&quot; ist ein Jump 'n' Run Spiel im 8-Bit Stil fÃ¼r Android._x000a_Donald Trump gewinnt die Wahlen und muss gestoppt werden!"/>
    <n v="1000"/>
    <n v="50"/>
    <x v="1"/>
    <x v="2"/>
    <s v="EUR"/>
    <x v="590"/>
    <x v="590"/>
    <b v="0"/>
    <n v="1"/>
    <x v="0"/>
    <s v="games/mobile games"/>
    <n v="0"/>
    <n v="50"/>
    <x v="6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x v="591"/>
    <x v="591"/>
    <b v="0"/>
    <n v="1"/>
    <x v="0"/>
    <s v="publishing/translations"/>
    <n v="0"/>
    <n v="100"/>
    <x v="7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x v="592"/>
    <x v="592"/>
    <b v="0"/>
    <n v="3"/>
    <x v="0"/>
    <s v="publishing/art books"/>
    <n v="0"/>
    <n v="42"/>
    <x v="7"/>
    <x v="14"/>
  </r>
  <r>
    <n v="2131"/>
    <s v="Scout's Honor"/>
    <s v="From frightened girl to empowered woman, Scout's Honor is a tale about facing your fears and overcoming odds."/>
    <n v="500"/>
    <n v="25"/>
    <x v="1"/>
    <x v="0"/>
    <s v="USD"/>
    <x v="593"/>
    <x v="593"/>
    <b v="0"/>
    <n v="3"/>
    <x v="0"/>
    <s v="games/video games"/>
    <n v="0"/>
    <n v="8"/>
    <x v="6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x v="594"/>
    <x v="594"/>
    <b v="0"/>
    <n v="1"/>
    <x v="0"/>
    <s v="theater/plays"/>
    <n v="0"/>
    <n v="10"/>
    <x v="2"/>
    <x v="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x v="595"/>
    <x v="595"/>
    <b v="0"/>
    <n v="4"/>
    <x v="0"/>
    <s v="theater/plays"/>
    <n v="0"/>
    <n v="19"/>
    <x v="2"/>
    <x v="3"/>
  </r>
  <r>
    <n v="3861"/>
    <s v="READY OR NOT HERE I COME"/>
    <s v="THE COMING OF THE LORD!"/>
    <n v="2000"/>
    <n v="100"/>
    <x v="1"/>
    <x v="0"/>
    <s v="USD"/>
    <x v="596"/>
    <x v="596"/>
    <b v="0"/>
    <n v="1"/>
    <x v="0"/>
    <s v="theater/plays"/>
    <n v="0"/>
    <n v="100"/>
    <x v="2"/>
    <x v="3"/>
  </r>
  <r>
    <n v="3881"/>
    <s v="My Real Mother's Name is... (Canceled)"/>
    <s v="A musical journey coming to the Blue Venue at the 2017 Orlando Fringe Festival!"/>
    <n v="500"/>
    <n v="25"/>
    <x v="0"/>
    <x v="0"/>
    <s v="USD"/>
    <x v="597"/>
    <x v="597"/>
    <b v="0"/>
    <n v="1"/>
    <x v="0"/>
    <s v="theater/musical"/>
    <n v="0"/>
    <n v="25"/>
    <x v="2"/>
    <x v="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x v="598"/>
    <x v="598"/>
    <b v="0"/>
    <n v="1"/>
    <x v="0"/>
    <s v="theater/plays"/>
    <n v="0"/>
    <n v="50"/>
    <x v="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x v="599"/>
    <x v="599"/>
    <b v="0"/>
    <n v="4"/>
    <x v="0"/>
    <s v="theater/plays"/>
    <n v="0"/>
    <n v="63"/>
    <x v="2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x v="600"/>
    <x v="600"/>
    <b v="0"/>
    <n v="14"/>
    <x v="0"/>
    <s v="theater/musical"/>
    <n v="0"/>
    <n v="89"/>
    <x v="2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x v="601"/>
    <x v="601"/>
    <b v="1"/>
    <n v="15"/>
    <x v="0"/>
    <s v="photography/photobooks"/>
    <n v="0"/>
    <n v="109"/>
    <x v="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x v="602"/>
    <x v="602"/>
    <b v="0"/>
    <n v="37"/>
    <x v="0"/>
    <s v="games/video games"/>
    <n v="0"/>
    <n v="80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x v="603"/>
    <x v="603"/>
    <b v="0"/>
    <n v="17"/>
    <x v="0"/>
    <s v="games/mobile games"/>
    <n v="0"/>
    <n v="72"/>
    <x v="6"/>
    <x v="1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x v="604"/>
    <x v="604"/>
    <b v="0"/>
    <n v="6"/>
    <x v="0"/>
    <s v="theater/plays"/>
    <n v="0"/>
    <n v="24"/>
    <x v="2"/>
    <x v="3"/>
  </r>
  <r>
    <n v="1709"/>
    <s v="Psalms"/>
    <s v="A project to set psalms to music. The psalms are taken from the English Standard Version (ESV) of the Bible."/>
    <n v="1750"/>
    <n v="85"/>
    <x v="1"/>
    <x v="0"/>
    <s v="USD"/>
    <x v="605"/>
    <x v="605"/>
    <b v="0"/>
    <n v="4"/>
    <x v="0"/>
    <s v="music/faith"/>
    <n v="0"/>
    <n v="21"/>
    <x v="4"/>
    <x v="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x v="606"/>
    <x v="606"/>
    <b v="0"/>
    <n v="8"/>
    <x v="0"/>
    <s v="theater/musical"/>
    <n v="0"/>
    <n v="60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x v="607"/>
    <x v="607"/>
    <b v="0"/>
    <n v="8"/>
    <x v="0"/>
    <s v="theater/plays"/>
    <n v="0"/>
    <n v="30"/>
    <x v="2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x v="608"/>
    <x v="608"/>
    <b v="0"/>
    <n v="9"/>
    <x v="0"/>
    <s v="theater/spaces"/>
    <n v="0"/>
    <n v="58"/>
    <x v="2"/>
    <x v="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x v="609"/>
    <x v="609"/>
    <b v="0"/>
    <n v="6"/>
    <x v="0"/>
    <s v="publishing/fiction"/>
    <n v="0"/>
    <n v="39"/>
    <x v="7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x v="610"/>
    <x v="610"/>
    <b v="0"/>
    <n v="5"/>
    <x v="0"/>
    <s v="theater/plays"/>
    <n v="0"/>
    <n v="9"/>
    <x v="2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x v="611"/>
    <x v="611"/>
    <b v="0"/>
    <n v="13"/>
    <x v="0"/>
    <s v="theater/plays"/>
    <n v="0"/>
    <n v="36"/>
    <x v="2"/>
    <x v="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x v="612"/>
    <x v="612"/>
    <b v="0"/>
    <n v="3"/>
    <x v="0"/>
    <s v="photography/nature"/>
    <n v="0"/>
    <n v="12"/>
    <x v="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x v="613"/>
    <x v="613"/>
    <b v="0"/>
    <n v="4"/>
    <x v="0"/>
    <s v="theater/plays"/>
    <n v="0"/>
    <n v="6"/>
    <x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x v="614"/>
    <x v="614"/>
    <b v="0"/>
    <n v="22"/>
    <x v="0"/>
    <s v="film &amp; video/animation"/>
    <n v="0"/>
    <n v="136"/>
    <x v="5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x v="615"/>
    <x v="615"/>
    <b v="0"/>
    <n v="3"/>
    <x v="0"/>
    <s v="theater/plays"/>
    <n v="0"/>
    <n v="183"/>
    <x v="2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x v="616"/>
    <x v="616"/>
    <b v="0"/>
    <n v="13"/>
    <x v="0"/>
    <s v="publishing/translations"/>
    <n v="0"/>
    <n v="25"/>
    <x v="7"/>
    <x v="2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x v="617"/>
    <x v="617"/>
    <b v="0"/>
    <n v="25"/>
    <x v="0"/>
    <s v="technology/wearables"/>
    <n v="0"/>
    <n v="27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x v="618"/>
    <x v="618"/>
    <b v="0"/>
    <n v="5"/>
    <x v="0"/>
    <s v="music/jazz"/>
    <n v="0"/>
    <n v="18"/>
    <x v="4"/>
    <x v="12"/>
  </r>
  <r>
    <n v="1075"/>
    <s v="Towers Of The Apocalypse"/>
    <s v="Fully 3D, post Apocalyptic themed tower defense video game. New take on the genre."/>
    <n v="1000"/>
    <n v="45"/>
    <x v="1"/>
    <x v="0"/>
    <s v="USD"/>
    <x v="619"/>
    <x v="619"/>
    <b v="0"/>
    <n v="3"/>
    <x v="0"/>
    <s v="games/video games"/>
    <n v="0"/>
    <n v="15"/>
    <x v="6"/>
    <x v="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x v="620"/>
    <x v="620"/>
    <b v="0"/>
    <n v="3"/>
    <x v="0"/>
    <s v="publishing/translations"/>
    <n v="0"/>
    <n v="15"/>
    <x v="7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x v="621"/>
    <x v="621"/>
    <b v="0"/>
    <n v="9"/>
    <x v="0"/>
    <s v="technology/web"/>
    <n v="0"/>
    <n v="25"/>
    <x v="0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x v="622"/>
    <x v="622"/>
    <b v="0"/>
    <n v="3"/>
    <x v="0"/>
    <s v="music/world music"/>
    <n v="0"/>
    <n v="44"/>
    <x v="4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3"/>
    <s v="NZD"/>
    <x v="623"/>
    <x v="623"/>
    <b v="0"/>
    <n v="3"/>
    <x v="0"/>
    <s v="technology/web"/>
    <n v="0"/>
    <n v="145"/>
    <x v="0"/>
    <x v="1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x v="624"/>
    <x v="624"/>
    <b v="0"/>
    <n v="16"/>
    <x v="0"/>
    <s v="photography/people"/>
    <n v="0"/>
    <n v="89"/>
    <x v="1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x v="625"/>
    <x v="625"/>
    <b v="0"/>
    <n v="13"/>
    <x v="0"/>
    <s v="theater/spaces"/>
    <n v="0"/>
    <n v="82"/>
    <x v="2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6"/>
    <s v="CAD"/>
    <x v="626"/>
    <x v="626"/>
    <b v="0"/>
    <n v="18"/>
    <x v="0"/>
    <s v="theater/musical"/>
    <n v="0"/>
    <n v="177"/>
    <x v="2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x v="627"/>
    <x v="627"/>
    <b v="0"/>
    <n v="37"/>
    <x v="0"/>
    <s v="theater/spaces"/>
    <n v="0"/>
    <n v="12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x v="628"/>
    <x v="628"/>
    <b v="0"/>
    <n v="7"/>
    <x v="0"/>
    <s v="technology/wearables"/>
    <n v="0"/>
    <n v="30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x v="629"/>
    <x v="629"/>
    <b v="0"/>
    <n v="4"/>
    <x v="0"/>
    <s v="music/faith"/>
    <n v="0"/>
    <n v="54"/>
    <x v="4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x v="630"/>
    <x v="630"/>
    <b v="0"/>
    <n v="12"/>
    <x v="0"/>
    <s v="theater/plays"/>
    <n v="0"/>
    <n v="26"/>
    <x v="2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x v="631"/>
    <x v="631"/>
    <b v="0"/>
    <n v="4"/>
    <x v="0"/>
    <s v="food/food trucks"/>
    <n v="0"/>
    <n v="11"/>
    <x v="3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x v="632"/>
    <x v="632"/>
    <b v="0"/>
    <n v="3"/>
    <x v="0"/>
    <s v="theater/plays"/>
    <n v="0"/>
    <n v="23"/>
    <x v="2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x v="633"/>
    <x v="633"/>
    <b v="0"/>
    <n v="4"/>
    <x v="0"/>
    <s v="music/indie rock"/>
    <n v="0"/>
    <n v="31"/>
    <x v="4"/>
    <x v="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x v="634"/>
    <x v="634"/>
    <b v="0"/>
    <n v="17"/>
    <x v="0"/>
    <s v="theater/spaces"/>
    <n v="0"/>
    <n v="61"/>
    <x v="2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x v="635"/>
    <x v="635"/>
    <b v="0"/>
    <n v="13"/>
    <x v="0"/>
    <s v="publishing/art books"/>
    <n v="0"/>
    <n v="27"/>
    <x v="7"/>
    <x v="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x v="636"/>
    <x v="636"/>
    <b v="0"/>
    <n v="4"/>
    <x v="0"/>
    <s v="theater/spaces"/>
    <n v="0"/>
    <n v="10"/>
    <x v="2"/>
    <x v="8"/>
  </r>
  <r>
    <n v="3981"/>
    <s v="BEIRUT, LADY OF LEBANON"/>
    <s v="A Theatrical Production Celebrating the Lebanese Culture and the Human Spirit in Time of War."/>
    <n v="30000"/>
    <n v="1225"/>
    <x v="1"/>
    <x v="0"/>
    <s v="USD"/>
    <x v="637"/>
    <x v="637"/>
    <b v="0"/>
    <n v="7"/>
    <x v="0"/>
    <s v="theater/plays"/>
    <n v="0"/>
    <n v="175"/>
    <x v="2"/>
    <x v="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x v="638"/>
    <x v="638"/>
    <b v="0"/>
    <n v="3"/>
    <x v="0"/>
    <s v="film &amp; video/drama"/>
    <n v="0"/>
    <n v="108"/>
    <x v="5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x v="639"/>
    <x v="639"/>
    <b v="0"/>
    <n v="4"/>
    <x v="0"/>
    <s v="theater/musical"/>
    <n v="0"/>
    <n v="38"/>
    <x v="2"/>
    <x v="7"/>
  </r>
  <r>
    <n v="3799"/>
    <s v="A Story Once Told"/>
    <s v="An original musical on it's way to the stage in Minneapolis, MN. Feel free to ask any questions."/>
    <n v="10000"/>
    <n v="402"/>
    <x v="1"/>
    <x v="0"/>
    <s v="USD"/>
    <x v="640"/>
    <x v="640"/>
    <b v="0"/>
    <n v="4"/>
    <x v="0"/>
    <s v="theater/musical"/>
    <n v="0"/>
    <n v="101"/>
    <x v="2"/>
    <x v="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x v="641"/>
    <x v="641"/>
    <b v="0"/>
    <n v="16"/>
    <x v="0"/>
    <s v="theater/musical"/>
    <n v="0"/>
    <n v="55"/>
    <x v="2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x v="642"/>
    <x v="642"/>
    <b v="0"/>
    <n v="3"/>
    <x v="0"/>
    <s v="food/food trucks"/>
    <n v="0"/>
    <n v="33"/>
    <x v="3"/>
    <x v="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6"/>
    <s v="CAD"/>
    <x v="643"/>
    <x v="643"/>
    <b v="0"/>
    <n v="1"/>
    <x v="0"/>
    <s v="photography/nature"/>
    <n v="0"/>
    <n v="20"/>
    <x v="1"/>
    <x v="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x v="644"/>
    <x v="644"/>
    <b v="0"/>
    <n v="1"/>
    <x v="0"/>
    <s v="photography/nature"/>
    <n v="0"/>
    <n v="100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x v="645"/>
    <x v="645"/>
    <b v="0"/>
    <n v="14"/>
    <x v="0"/>
    <s v="theater/spaces"/>
    <n v="0"/>
    <n v="57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x v="646"/>
    <x v="646"/>
    <b v="0"/>
    <n v="13"/>
    <x v="0"/>
    <s v="technology/web"/>
    <n v="0"/>
    <n v="45"/>
    <x v="0"/>
    <x v="1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x v="647"/>
    <x v="647"/>
    <b v="0"/>
    <n v="13"/>
    <x v="0"/>
    <s v="theater/plays"/>
    <n v="0"/>
    <n v="24"/>
    <x v="2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x v="648"/>
    <x v="648"/>
    <b v="0"/>
    <n v="3"/>
    <x v="0"/>
    <s v="theater/plays"/>
    <n v="0"/>
    <n v="25"/>
    <x v="2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x v="649"/>
    <x v="649"/>
    <b v="0"/>
    <n v="8"/>
    <x v="0"/>
    <s v="food/food trucks"/>
    <n v="0"/>
    <n v="29"/>
    <x v="3"/>
    <x v="1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x v="650"/>
    <x v="650"/>
    <b v="0"/>
    <n v="40"/>
    <x v="0"/>
    <s v="music/world music"/>
    <n v="0"/>
    <n v="48"/>
    <x v="4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x v="651"/>
    <x v="651"/>
    <b v="0"/>
    <n v="19"/>
    <x v="0"/>
    <s v="food/food trucks"/>
    <n v="0"/>
    <n v="61"/>
    <x v="3"/>
    <x v="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x v="652"/>
    <x v="652"/>
    <b v="0"/>
    <n v="17"/>
    <x v="0"/>
    <s v="technology/wearables"/>
    <n v="0"/>
    <n v="65"/>
    <x v="0"/>
    <x v="0"/>
  </r>
  <r>
    <n v="3850"/>
    <s v="The Vagina Monologues 2015"/>
    <s v="V-Day is a global activist movement to end violence against women and girls."/>
    <n v="1000"/>
    <n v="38"/>
    <x v="1"/>
    <x v="0"/>
    <s v="USD"/>
    <x v="653"/>
    <x v="653"/>
    <b v="1"/>
    <n v="4"/>
    <x v="0"/>
    <s v="theater/plays"/>
    <n v="0"/>
    <n v="10"/>
    <x v="2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x v="654"/>
    <x v="654"/>
    <b v="0"/>
    <n v="4"/>
    <x v="0"/>
    <s v="photography/nature"/>
    <n v="0"/>
    <n v="24"/>
    <x v="1"/>
    <x v="1"/>
  </r>
  <r>
    <n v="3130"/>
    <s v="MEDEA | A New Vision"/>
    <s v="A shockingly relevant modern take on a 2,000-year-old tragedy that confronts current gender politics."/>
    <n v="10000"/>
    <n v="375"/>
    <x v="2"/>
    <x v="0"/>
    <s v="USD"/>
    <x v="655"/>
    <x v="655"/>
    <b v="0"/>
    <n v="4"/>
    <x v="0"/>
    <s v="theater/plays"/>
    <n v="0"/>
    <n v="94"/>
    <x v="2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x v="656"/>
    <x v="656"/>
    <b v="1"/>
    <n v="15"/>
    <x v="0"/>
    <s v="photography/photobooks"/>
    <n v="0"/>
    <n v="12"/>
    <x v="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x v="657"/>
    <x v="657"/>
    <b v="0"/>
    <n v="27"/>
    <x v="0"/>
    <s v="theater/spaces"/>
    <n v="0"/>
    <n v="65"/>
    <x v="2"/>
    <x v="8"/>
  </r>
  <r>
    <n v="1791"/>
    <s v="disCover: Napoli"/>
    <s v="For the love of street photography and the beauty of traditional cultures in southern Italy."/>
    <n v="3000"/>
    <n v="107"/>
    <x v="1"/>
    <x v="1"/>
    <s v="GBP"/>
    <x v="658"/>
    <x v="658"/>
    <b v="1"/>
    <n v="4"/>
    <x v="0"/>
    <s v="photography/photobooks"/>
    <n v="0"/>
    <n v="27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x v="659"/>
    <x v="659"/>
    <b v="0"/>
    <n v="41"/>
    <x v="0"/>
    <s v="technology/wearables"/>
    <n v="0"/>
    <n v="42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4"/>
    <s v="MXN"/>
    <x v="660"/>
    <x v="660"/>
    <b v="0"/>
    <n v="6"/>
    <x v="0"/>
    <s v="technology/wearables"/>
    <n v="0"/>
    <n v="592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x v="661"/>
    <x v="661"/>
    <b v="0"/>
    <n v="3"/>
    <x v="0"/>
    <s v="publishing/fiction"/>
    <n v="0"/>
    <n v="59"/>
    <x v="7"/>
    <x v="1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x v="662"/>
    <x v="662"/>
    <b v="0"/>
    <n v="11"/>
    <x v="0"/>
    <s v="theater/plays"/>
    <n v="0"/>
    <n v="47"/>
    <x v="2"/>
    <x v="3"/>
  </r>
  <r>
    <n v="3869"/>
    <s v="The Masturbation Musical (Canceled)"/>
    <s v="A Musical about 3 women who pursue their Pleasure and end up finding themselves."/>
    <n v="13111"/>
    <n v="452"/>
    <x v="0"/>
    <x v="0"/>
    <s v="USD"/>
    <x v="663"/>
    <x v="663"/>
    <b v="0"/>
    <n v="15"/>
    <x v="0"/>
    <s v="theater/musical"/>
    <n v="0"/>
    <n v="30"/>
    <x v="2"/>
    <x v="7"/>
  </r>
  <r>
    <n v="1085"/>
    <s v="Sun Dryd Studios"/>
    <s v="The new kid on the block. Re-imagining old games and creating new ones. Ship, Lazer, Rock is first."/>
    <n v="30000"/>
    <n v="1026"/>
    <x v="1"/>
    <x v="6"/>
    <s v="CAD"/>
    <x v="664"/>
    <x v="664"/>
    <b v="0"/>
    <n v="9"/>
    <x v="0"/>
    <s v="games/video games"/>
    <n v="0"/>
    <n v="114"/>
    <x v="6"/>
    <x v="1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x v="665"/>
    <x v="665"/>
    <b v="0"/>
    <n v="12"/>
    <x v="0"/>
    <s v="theater/musical"/>
    <n v="0"/>
    <n v="23"/>
    <x v="2"/>
    <x v="7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6"/>
    <s v="CAD"/>
    <x v="666"/>
    <x v="666"/>
    <b v="0"/>
    <n v="2"/>
    <x v="0"/>
    <s v="film &amp; video/drama"/>
    <n v="0"/>
    <n v="26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x v="667"/>
    <x v="667"/>
    <b v="0"/>
    <n v="148"/>
    <x v="0"/>
    <s v="games/video games"/>
    <n v="0"/>
    <n v="34"/>
    <x v="6"/>
    <x v="1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x v="668"/>
    <x v="668"/>
    <b v="0"/>
    <n v="2"/>
    <x v="0"/>
    <s v="theater/plays"/>
    <n v="0"/>
    <n v="51"/>
    <x v="2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x v="669"/>
    <x v="669"/>
    <b v="0"/>
    <n v="2"/>
    <x v="0"/>
    <s v="technology/web"/>
    <n v="0"/>
    <n v="151"/>
    <x v="0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x v="670"/>
    <x v="670"/>
    <b v="0"/>
    <n v="16"/>
    <x v="0"/>
    <s v="theater/spaces"/>
    <n v="0"/>
    <n v="21"/>
    <x v="2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6"/>
    <s v="CAD"/>
    <x v="671"/>
    <x v="671"/>
    <b v="0"/>
    <n v="3"/>
    <x v="0"/>
    <s v="film &amp; video/animation"/>
    <n v="0"/>
    <n v="17"/>
    <x v="5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x v="672"/>
    <x v="672"/>
    <b v="0"/>
    <n v="1"/>
    <x v="0"/>
    <s v="technology/web"/>
    <n v="0"/>
    <n v="250"/>
    <x v="0"/>
    <x v="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x v="673"/>
    <x v="673"/>
    <b v="0"/>
    <n v="1"/>
    <x v="0"/>
    <s v="publishing/fiction"/>
    <n v="0"/>
    <n v="50"/>
    <x v="7"/>
    <x v="13"/>
  </r>
  <r>
    <n v="1810"/>
    <s v="Film Speed"/>
    <s v="Film Speed is a series of Zines focusing on architecture shot completely on 35 and 120mm film."/>
    <n v="450"/>
    <n v="15"/>
    <x v="1"/>
    <x v="0"/>
    <s v="USD"/>
    <x v="674"/>
    <x v="674"/>
    <b v="0"/>
    <n v="2"/>
    <x v="0"/>
    <s v="photography/photobooks"/>
    <n v="0"/>
    <n v="8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x v="675"/>
    <x v="675"/>
    <b v="0"/>
    <n v="1"/>
    <x v="0"/>
    <s v="theater/plays"/>
    <n v="0"/>
    <n v="50"/>
    <x v="2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x v="676"/>
    <x v="676"/>
    <b v="0"/>
    <n v="4"/>
    <x v="0"/>
    <s v="film &amp; video/animation"/>
    <n v="0"/>
    <n v="54"/>
    <x v="5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x v="677"/>
    <x v="677"/>
    <b v="0"/>
    <n v="15"/>
    <x v="0"/>
    <s v="technology/wearables"/>
    <n v="0"/>
    <n v="66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x v="678"/>
    <x v="678"/>
    <b v="0"/>
    <n v="4"/>
    <x v="0"/>
    <s v="film &amp; video/animation"/>
    <n v="0"/>
    <n v="21"/>
    <x v="5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8"/>
    <s v="AUD"/>
    <x v="679"/>
    <x v="679"/>
    <b v="0"/>
    <n v="6"/>
    <x v="0"/>
    <s v="technology/web"/>
    <n v="0"/>
    <n v="30"/>
    <x v="0"/>
    <x v="19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x v="680"/>
    <x v="680"/>
    <b v="0"/>
    <n v="4"/>
    <x v="0"/>
    <s v="theater/musical"/>
    <n v="0"/>
    <n v="29"/>
    <x v="2"/>
    <x v="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x v="681"/>
    <x v="681"/>
    <b v="0"/>
    <n v="10"/>
    <x v="0"/>
    <s v="film &amp; video/drama"/>
    <n v="0"/>
    <n v="33"/>
    <x v="5"/>
    <x v="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x v="682"/>
    <x v="682"/>
    <b v="0"/>
    <n v="9"/>
    <x v="0"/>
    <s v="music/indie rock"/>
    <n v="0"/>
    <n v="29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x v="683"/>
    <x v="683"/>
    <b v="0"/>
    <n v="8"/>
    <x v="0"/>
    <s v="music/jazz"/>
    <n v="0"/>
    <n v="65"/>
    <x v="4"/>
    <x v="12"/>
  </r>
  <r>
    <n v="3946"/>
    <s v="DR. Mecurio's Mythical Marvels &amp; Beastiry"/>
    <s v="Dr. Mecurio's is an original work of fantasy designed and written for the stage."/>
    <n v="6000"/>
    <n v="195"/>
    <x v="1"/>
    <x v="0"/>
    <s v="USD"/>
    <x v="684"/>
    <x v="684"/>
    <b v="0"/>
    <n v="5"/>
    <x v="0"/>
    <s v="theater/plays"/>
    <n v="0"/>
    <n v="39"/>
    <x v="2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x v="685"/>
    <x v="685"/>
    <b v="0"/>
    <n v="3"/>
    <x v="0"/>
    <s v="theater/plays"/>
    <n v="0"/>
    <n v="15"/>
    <x v="2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x v="686"/>
    <x v="686"/>
    <b v="0"/>
    <n v="10"/>
    <x v="0"/>
    <s v="film &amp; video/animation"/>
    <n v="0"/>
    <n v="64"/>
    <x v="5"/>
    <x v="18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x v="687"/>
    <x v="687"/>
    <b v="0"/>
    <n v="4"/>
    <x v="0"/>
    <s v="music/jazz"/>
    <n v="0"/>
    <n v="40"/>
    <x v="4"/>
    <x v="1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x v="688"/>
    <x v="688"/>
    <b v="0"/>
    <n v="3"/>
    <x v="0"/>
    <s v="theater/plays"/>
    <n v="0"/>
    <n v="11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x v="689"/>
    <x v="689"/>
    <b v="0"/>
    <n v="4"/>
    <x v="0"/>
    <s v="photography/people"/>
    <n v="0"/>
    <n v="13"/>
    <x v="1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x v="690"/>
    <x v="690"/>
    <b v="0"/>
    <n v="4"/>
    <x v="0"/>
    <s v="food/small batch"/>
    <n v="0"/>
    <n v="21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x v="691"/>
    <x v="691"/>
    <b v="0"/>
    <n v="58"/>
    <x v="0"/>
    <s v="film &amp; video/science fiction"/>
    <n v="0"/>
    <n v="81"/>
    <x v="5"/>
    <x v="2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x v="692"/>
    <x v="692"/>
    <b v="0"/>
    <n v="6"/>
    <x v="0"/>
    <s v="theater/plays"/>
    <n v="0"/>
    <n v="16"/>
    <x v="2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x v="693"/>
    <x v="693"/>
    <b v="0"/>
    <n v="7"/>
    <x v="0"/>
    <s v="technology/wearables"/>
    <n v="0"/>
    <n v="89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x v="694"/>
    <x v="694"/>
    <b v="0"/>
    <n v="3"/>
    <x v="0"/>
    <s v="theater/plays"/>
    <n v="0"/>
    <n v="62"/>
    <x v="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x v="695"/>
    <x v="695"/>
    <b v="0"/>
    <n v="13"/>
    <x v="0"/>
    <s v="food/food trucks"/>
    <n v="0"/>
    <n v="35"/>
    <x v="3"/>
    <x v="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x v="696"/>
    <x v="696"/>
    <b v="0"/>
    <n v="18"/>
    <x v="0"/>
    <s v="technology/wearables"/>
    <n v="0"/>
    <n v="85"/>
    <x v="0"/>
    <x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x v="697"/>
    <x v="697"/>
    <b v="0"/>
    <n v="6"/>
    <x v="0"/>
    <s v="music/jazz"/>
    <n v="0"/>
    <n v="33"/>
    <x v="4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x v="698"/>
    <x v="698"/>
    <b v="0"/>
    <n v="8"/>
    <x v="0"/>
    <s v="music/world music"/>
    <n v="0"/>
    <n v="30"/>
    <x v="4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x v="699"/>
    <x v="699"/>
    <b v="0"/>
    <n v="11"/>
    <x v="0"/>
    <s v="theater/spaces"/>
    <n v="0"/>
    <n v="41"/>
    <x v="2"/>
    <x v="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x v="700"/>
    <x v="700"/>
    <b v="0"/>
    <n v="5"/>
    <x v="0"/>
    <s v="film &amp; video/animation"/>
    <n v="0"/>
    <n v="30"/>
    <x v="5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x v="701"/>
    <x v="701"/>
    <b v="0"/>
    <n v="3"/>
    <x v="0"/>
    <s v="technology/web"/>
    <n v="0"/>
    <n v="20"/>
    <x v="0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5"/>
    <s v="DKK"/>
    <x v="702"/>
    <x v="702"/>
    <b v="0"/>
    <n v="8"/>
    <x v="0"/>
    <s v="publishing/translations"/>
    <n v="0"/>
    <n v="75"/>
    <x v="7"/>
    <x v="2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x v="703"/>
    <x v="703"/>
    <b v="0"/>
    <n v="1"/>
    <x v="0"/>
    <s v="technology/web"/>
    <n v="0"/>
    <n v="300"/>
    <x v="0"/>
    <x v="1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x v="704"/>
    <x v="704"/>
    <b v="0"/>
    <n v="2"/>
    <x v="0"/>
    <s v="publishing/children's books"/>
    <n v="0"/>
    <n v="75"/>
    <x v="7"/>
    <x v="24"/>
  </r>
  <r>
    <n v="3115"/>
    <s v="spoken word pop-up:"/>
    <s v="We are creating a mobile community devoted to the spreading and sharing of spoken word and other kinds of storytelling."/>
    <n v="10000"/>
    <n v="300"/>
    <x v="1"/>
    <x v="12"/>
    <s v="SEK"/>
    <x v="705"/>
    <x v="705"/>
    <b v="0"/>
    <n v="1"/>
    <x v="0"/>
    <s v="theater/spaces"/>
    <n v="0"/>
    <n v="300"/>
    <x v="2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x v="706"/>
    <x v="706"/>
    <b v="0"/>
    <n v="8"/>
    <x v="0"/>
    <s v="music/indie rock"/>
    <n v="0"/>
    <n v="14"/>
    <x v="4"/>
    <x v="1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x v="707"/>
    <x v="707"/>
    <b v="1"/>
    <n v="8"/>
    <x v="0"/>
    <s v="photography/photobooks"/>
    <n v="0"/>
    <n v="74"/>
    <x v="1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x v="708"/>
    <x v="708"/>
    <b v="0"/>
    <n v="21"/>
    <x v="0"/>
    <s v="games/video games"/>
    <n v="0"/>
    <n v="35"/>
    <x v="6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x v="709"/>
    <x v="709"/>
    <b v="0"/>
    <n v="9"/>
    <x v="0"/>
    <s v="food/food trucks"/>
    <n v="0"/>
    <n v="65"/>
    <x v="3"/>
    <x v="15"/>
  </r>
  <r>
    <n v="1456"/>
    <s v="Sometimes you don't need love (Canceled)"/>
    <s v="English Version of my auto-published novel"/>
    <n v="5000"/>
    <n v="145"/>
    <x v="0"/>
    <x v="10"/>
    <s v="EUR"/>
    <x v="710"/>
    <x v="710"/>
    <b v="0"/>
    <n v="3"/>
    <x v="0"/>
    <s v="publishing/translations"/>
    <n v="0"/>
    <n v="48"/>
    <x v="7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x v="711"/>
    <x v="711"/>
    <b v="0"/>
    <n v="14"/>
    <x v="0"/>
    <s v="film &amp; video/animation"/>
    <n v="0"/>
    <n v="62"/>
    <x v="5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6"/>
    <s v="CAD"/>
    <x v="712"/>
    <x v="712"/>
    <b v="0"/>
    <n v="5"/>
    <x v="0"/>
    <s v="theater/plays"/>
    <n v="0"/>
    <n v="57"/>
    <x v="2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x v="713"/>
    <x v="713"/>
    <b v="0"/>
    <n v="38"/>
    <x v="0"/>
    <s v="technology/wearables"/>
    <n v="0"/>
    <n v="75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x v="714"/>
    <x v="714"/>
    <b v="0"/>
    <n v="2"/>
    <x v="0"/>
    <s v="music/indie rock"/>
    <n v="0"/>
    <n v="35"/>
    <x v="4"/>
    <x v="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x v="715"/>
    <x v="715"/>
    <b v="0"/>
    <n v="6"/>
    <x v="0"/>
    <s v="music/world music"/>
    <n v="0"/>
    <n v="35"/>
    <x v="4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x v="716"/>
    <x v="716"/>
    <b v="0"/>
    <n v="7"/>
    <x v="0"/>
    <s v="film &amp; video/drama"/>
    <n v="0"/>
    <n v="16"/>
    <x v="5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x v="717"/>
    <x v="717"/>
    <b v="0"/>
    <n v="5"/>
    <x v="0"/>
    <s v="theater/plays"/>
    <n v="0"/>
    <n v="53"/>
    <x v="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x v="718"/>
    <x v="718"/>
    <b v="0"/>
    <n v="10"/>
    <x v="0"/>
    <s v="theater/plays"/>
    <n v="0"/>
    <n v="27"/>
    <x v="2"/>
    <x v="3"/>
  </r>
  <r>
    <n v="1420"/>
    <s v="Shakespeare in the Hood - Romeo and Juliet"/>
    <s v="Help me butcher Shakespeare in a satirical fashion."/>
    <n v="110"/>
    <n v="3"/>
    <x v="1"/>
    <x v="0"/>
    <s v="USD"/>
    <x v="719"/>
    <x v="719"/>
    <b v="0"/>
    <n v="3"/>
    <x v="0"/>
    <s v="publishing/translations"/>
    <n v="0"/>
    <n v="1"/>
    <x v="7"/>
    <x v="22"/>
  </r>
  <r>
    <n v="2659"/>
    <s v="test (Canceled)"/>
    <s v="test"/>
    <n v="49000"/>
    <n v="1333"/>
    <x v="0"/>
    <x v="0"/>
    <s v="USD"/>
    <x v="720"/>
    <x v="720"/>
    <b v="0"/>
    <n v="10"/>
    <x v="0"/>
    <s v="technology/space exploration"/>
    <n v="0"/>
    <n v="133"/>
    <x v="0"/>
    <x v="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x v="721"/>
    <x v="721"/>
    <b v="0"/>
    <n v="8"/>
    <x v="0"/>
    <s v="technology/web"/>
    <n v="0"/>
    <n v="9"/>
    <x v="0"/>
    <x v="1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x v="722"/>
    <x v="722"/>
    <b v="1"/>
    <n v="22"/>
    <x v="0"/>
    <s v="photography/photobooks"/>
    <n v="0"/>
    <n v="49"/>
    <x v="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8"/>
    <s v="AUD"/>
    <x v="723"/>
    <x v="723"/>
    <b v="0"/>
    <n v="5"/>
    <x v="0"/>
    <s v="games/video games"/>
    <n v="0"/>
    <n v="16"/>
    <x v="6"/>
    <x v="1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x v="724"/>
    <x v="724"/>
    <b v="1"/>
    <n v="8"/>
    <x v="0"/>
    <s v="theater/plays"/>
    <n v="0"/>
    <n v="24"/>
    <x v="2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x v="725"/>
    <x v="725"/>
    <b v="0"/>
    <n v="25"/>
    <x v="0"/>
    <s v="technology/gadgets"/>
    <n v="0"/>
    <n v="107"/>
    <x v="0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x v="726"/>
    <x v="726"/>
    <b v="0"/>
    <n v="31"/>
    <x v="0"/>
    <s v="technology/wearables"/>
    <n v="0"/>
    <n v="13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x v="727"/>
    <x v="727"/>
    <b v="0"/>
    <n v="3"/>
    <x v="0"/>
    <s v="film &amp; video/science fiction"/>
    <n v="0"/>
    <n v="13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x v="728"/>
    <x v="728"/>
    <b v="0"/>
    <n v="6"/>
    <x v="0"/>
    <s v="publishing/fiction"/>
    <n v="0"/>
    <n v="67"/>
    <x v="7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x v="729"/>
    <x v="729"/>
    <b v="0"/>
    <n v="5"/>
    <x v="0"/>
    <s v="music/jazz"/>
    <n v="0"/>
    <n v="32"/>
    <x v="4"/>
    <x v="12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x v="730"/>
    <x v="730"/>
    <b v="0"/>
    <n v="6"/>
    <x v="0"/>
    <s v="technology/wearables"/>
    <n v="0"/>
    <n v="40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x v="731"/>
    <x v="731"/>
    <b v="0"/>
    <n v="3"/>
    <x v="0"/>
    <s v="theater/musical"/>
    <n v="0"/>
    <n v="13"/>
    <x v="2"/>
    <x v="7"/>
  </r>
  <r>
    <n v="4095"/>
    <s v="LOPE ENAMORADO"/>
    <s v="Proyecto teatral dirigido por MartÃ­n Acosta que habla y reflexiona sobre el amor y su naturaleza."/>
    <n v="30000"/>
    <n v="800"/>
    <x v="1"/>
    <x v="4"/>
    <s v="MXN"/>
    <x v="732"/>
    <x v="732"/>
    <b v="0"/>
    <n v="1"/>
    <x v="0"/>
    <s v="theater/plays"/>
    <n v="0"/>
    <n v="800"/>
    <x v="2"/>
    <x v="3"/>
  </r>
  <r>
    <n v="2156"/>
    <s v="Beyond Black Space"/>
    <s v="Captain and manage your ship along with your crew in this deep space adventure! (PC/Linux/Mac)"/>
    <n v="56000"/>
    <n v="1493"/>
    <x v="1"/>
    <x v="0"/>
    <s v="USD"/>
    <x v="733"/>
    <x v="733"/>
    <b v="0"/>
    <n v="83"/>
    <x v="0"/>
    <s v="games/video games"/>
    <n v="0"/>
    <n v="18"/>
    <x v="6"/>
    <x v="1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x v="734"/>
    <x v="734"/>
    <b v="0"/>
    <n v="8"/>
    <x v="0"/>
    <s v="journalism/audio"/>
    <n v="0"/>
    <n v="33"/>
    <x v="8"/>
    <x v="28"/>
  </r>
  <r>
    <n v="605"/>
    <s v="Teach Your Parents iPad (Canceled)"/>
    <s v="An iPad support care package for your parents / seniors."/>
    <n v="5000"/>
    <n v="131"/>
    <x v="0"/>
    <x v="0"/>
    <s v="USD"/>
    <x v="735"/>
    <x v="735"/>
    <b v="0"/>
    <n v="8"/>
    <x v="0"/>
    <s v="technology/web"/>
    <n v="0"/>
    <n v="16"/>
    <x v="0"/>
    <x v="1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2"/>
    <s v="EUR"/>
    <x v="736"/>
    <x v="736"/>
    <b v="0"/>
    <n v="18"/>
    <x v="0"/>
    <s v="games/video games"/>
    <n v="0"/>
    <n v="38"/>
    <x v="6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x v="737"/>
    <x v="737"/>
    <b v="0"/>
    <n v="24"/>
    <x v="0"/>
    <s v="technology/wearables"/>
    <n v="0"/>
    <n v="109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6"/>
    <s v="CAD"/>
    <x v="738"/>
    <x v="738"/>
    <b v="0"/>
    <n v="7"/>
    <x v="0"/>
    <s v="food/restaurants"/>
    <n v="0"/>
    <n v="40"/>
    <x v="3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x v="739"/>
    <x v="739"/>
    <b v="0"/>
    <n v="4"/>
    <x v="0"/>
    <s v="theater/plays"/>
    <n v="0"/>
    <n v="24"/>
    <x v="2"/>
    <x v="3"/>
  </r>
  <r>
    <n v="556"/>
    <s v="Braille Academy"/>
    <s v="An educational platform for learning Unified English Braille Code"/>
    <n v="8000"/>
    <n v="200"/>
    <x v="1"/>
    <x v="0"/>
    <s v="USD"/>
    <x v="740"/>
    <x v="740"/>
    <b v="0"/>
    <n v="1"/>
    <x v="0"/>
    <s v="technology/web"/>
    <n v="0"/>
    <n v="200"/>
    <x v="0"/>
    <x v="19"/>
  </r>
  <r>
    <n v="1100"/>
    <s v="Aeldengald Saga Book I"/>
    <s v="A retro style puzzle rpg with a dark story. Your decisions will influence the world and decide the outcome of the story."/>
    <n v="4000"/>
    <n v="100"/>
    <x v="1"/>
    <x v="2"/>
    <s v="EUR"/>
    <x v="741"/>
    <x v="741"/>
    <b v="0"/>
    <n v="10"/>
    <x v="0"/>
    <s v="games/video games"/>
    <n v="0"/>
    <n v="10"/>
    <x v="6"/>
    <x v="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x v="742"/>
    <x v="742"/>
    <b v="0"/>
    <n v="1"/>
    <x v="0"/>
    <s v="publishing/art books"/>
    <n v="0"/>
    <n v="100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x v="743"/>
    <x v="743"/>
    <b v="0"/>
    <n v="2"/>
    <x v="0"/>
    <s v="technology/web"/>
    <n v="0"/>
    <n v="38"/>
    <x v="0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x v="744"/>
    <x v="744"/>
    <b v="0"/>
    <n v="2"/>
    <x v="0"/>
    <s v="theater/spaces"/>
    <n v="0"/>
    <n v="13"/>
    <x v="2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3"/>
    <s v="NZD"/>
    <x v="745"/>
    <x v="745"/>
    <b v="0"/>
    <n v="1"/>
    <x v="0"/>
    <s v="theater/spaces"/>
    <n v="0"/>
    <n v="200"/>
    <x v="2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x v="746"/>
    <x v="746"/>
    <b v="0"/>
    <n v="1"/>
    <x v="0"/>
    <s v="theater/plays"/>
    <n v="0"/>
    <n v="25"/>
    <x v="2"/>
    <x v="3"/>
  </r>
  <r>
    <n v="4059"/>
    <s v="The Million Dollar Shot"/>
    <s v="A very Canadian children's play inspired by the tradition of British pantomimes like Aladdin, and the Nutcracker."/>
    <n v="10000"/>
    <n v="250"/>
    <x v="1"/>
    <x v="6"/>
    <s v="CAD"/>
    <x v="747"/>
    <x v="747"/>
    <b v="0"/>
    <n v="7"/>
    <x v="0"/>
    <s v="theater/plays"/>
    <n v="0"/>
    <n v="36"/>
    <x v="2"/>
    <x v="3"/>
  </r>
  <r>
    <n v="945"/>
    <s v="CT BAND"/>
    <s v="Make your watch Smart ! CT Band is an ultra-thin, high-tech smart watch-strap awarded twice at CES 2017 las vegas"/>
    <n v="100000"/>
    <n v="2484"/>
    <x v="1"/>
    <x v="11"/>
    <s v="EUR"/>
    <x v="748"/>
    <x v="748"/>
    <b v="0"/>
    <n v="16"/>
    <x v="0"/>
    <s v="technology/wearables"/>
    <n v="0"/>
    <n v="155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6"/>
    <s v="CAD"/>
    <x v="749"/>
    <x v="749"/>
    <b v="0"/>
    <n v="3"/>
    <x v="0"/>
    <s v="publishing/art books"/>
    <n v="0"/>
    <n v="74"/>
    <x v="7"/>
    <x v="1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x v="750"/>
    <x v="750"/>
    <b v="0"/>
    <n v="3"/>
    <x v="0"/>
    <s v="theater/plays"/>
    <n v="0"/>
    <n v="163"/>
    <x v="2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x v="751"/>
    <x v="751"/>
    <b v="0"/>
    <n v="9"/>
    <x v="0"/>
    <s v="theater/spaces"/>
    <n v="0"/>
    <n v="68"/>
    <x v="2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x v="752"/>
    <x v="752"/>
    <b v="0"/>
    <n v="7"/>
    <x v="0"/>
    <s v="music/indie rock"/>
    <n v="0"/>
    <n v="28"/>
    <x v="4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x v="753"/>
    <x v="753"/>
    <b v="0"/>
    <n v="6"/>
    <x v="0"/>
    <s v="food/food trucks"/>
    <n v="0"/>
    <n v="203"/>
    <x v="3"/>
    <x v="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x v="754"/>
    <x v="754"/>
    <b v="0"/>
    <n v="8"/>
    <x v="0"/>
    <s v="technology/wearables"/>
    <n v="0"/>
    <n v="61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8"/>
    <s v="AUD"/>
    <x v="755"/>
    <x v="755"/>
    <b v="0"/>
    <n v="3"/>
    <x v="0"/>
    <s v="games/video games"/>
    <n v="0"/>
    <n v="36"/>
    <x v="6"/>
    <x v="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x v="756"/>
    <x v="756"/>
    <b v="0"/>
    <n v="5"/>
    <x v="0"/>
    <s v="film &amp; video/animation"/>
    <n v="0"/>
    <n v="5"/>
    <x v="5"/>
    <x v="18"/>
  </r>
  <r>
    <n v="1488"/>
    <s v="Nanolution"/>
    <s v="A blockbuster sci-fi adventure. What would you do if one day your life changed to beyond the imaginable?"/>
    <n v="15000"/>
    <n v="360"/>
    <x v="1"/>
    <x v="8"/>
    <s v="AUD"/>
    <x v="757"/>
    <x v="757"/>
    <b v="0"/>
    <n v="6"/>
    <x v="0"/>
    <s v="publishing/fiction"/>
    <n v="0"/>
    <n v="60"/>
    <x v="7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x v="758"/>
    <x v="758"/>
    <b v="0"/>
    <n v="4"/>
    <x v="0"/>
    <s v="theater/plays"/>
    <n v="0"/>
    <n v="15"/>
    <x v="2"/>
    <x v="3"/>
  </r>
  <r>
    <n v="3746"/>
    <s v="Stage Play Production - &quot;I Love You to Death&quot;"/>
    <s v="Generational curses CAN be broken...right?"/>
    <n v="8500"/>
    <n v="202"/>
    <x v="1"/>
    <x v="0"/>
    <s v="USD"/>
    <x v="759"/>
    <x v="759"/>
    <b v="0"/>
    <n v="1"/>
    <x v="0"/>
    <s v="theater/plays"/>
    <n v="0"/>
    <n v="202"/>
    <x v="2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x v="760"/>
    <x v="760"/>
    <b v="0"/>
    <n v="4"/>
    <x v="0"/>
    <s v="film &amp; video/science fiction"/>
    <n v="0"/>
    <n v="48"/>
    <x v="5"/>
    <x v="2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x v="761"/>
    <x v="761"/>
    <b v="0"/>
    <n v="11"/>
    <x v="0"/>
    <s v="technology/wearables"/>
    <n v="0"/>
    <n v="424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x v="762"/>
    <x v="762"/>
    <b v="0"/>
    <n v="15"/>
    <x v="0"/>
    <s v="technology/wearables"/>
    <n v="0"/>
    <n v="117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x v="763"/>
    <x v="763"/>
    <b v="0"/>
    <n v="31"/>
    <x v="0"/>
    <s v="technology/wearables"/>
    <n v="0"/>
    <n v="37"/>
    <x v="0"/>
    <x v="0"/>
  </r>
  <r>
    <n v="1596"/>
    <s v="The Town We Live In"/>
    <s v="London is beautiful. I want to create a book of stunning images from in and around our great city"/>
    <n v="3250"/>
    <n v="75"/>
    <x v="1"/>
    <x v="1"/>
    <s v="GBP"/>
    <x v="764"/>
    <x v="764"/>
    <b v="0"/>
    <n v="3"/>
    <x v="0"/>
    <s v="photography/places"/>
    <n v="0"/>
    <n v="25"/>
    <x v="1"/>
    <x v="25"/>
  </r>
  <r>
    <n v="2155"/>
    <s v="VoxelMaze"/>
    <s v="A Level Editor, Turned up to eleven. Infinite creativity in one package, solo or with up to 16 of your friends."/>
    <n v="5000"/>
    <n v="115"/>
    <x v="1"/>
    <x v="1"/>
    <s v="GBP"/>
    <x v="765"/>
    <x v="765"/>
    <b v="0"/>
    <n v="5"/>
    <x v="0"/>
    <s v="games/video games"/>
    <n v="0"/>
    <n v="23"/>
    <x v="6"/>
    <x v="16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x v="766"/>
    <x v="766"/>
    <b v="0"/>
    <n v="11"/>
    <x v="0"/>
    <s v="film &amp; video/animation"/>
    <n v="0"/>
    <n v="114"/>
    <x v="5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x v="767"/>
    <x v="767"/>
    <b v="0"/>
    <n v="14"/>
    <x v="0"/>
    <s v="theater/plays"/>
    <n v="0"/>
    <n v="32"/>
    <x v="2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x v="768"/>
    <x v="768"/>
    <b v="0"/>
    <n v="5"/>
    <x v="0"/>
    <s v="film &amp; video/animation"/>
    <n v="0"/>
    <n v="9"/>
    <x v="5"/>
    <x v="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x v="769"/>
    <x v="769"/>
    <b v="0"/>
    <n v="2"/>
    <x v="0"/>
    <s v="music/jazz"/>
    <n v="0"/>
    <n v="51"/>
    <x v="4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x v="770"/>
    <x v="770"/>
    <b v="0"/>
    <n v="3"/>
    <x v="0"/>
    <s v="publishing/fiction"/>
    <n v="0"/>
    <n v="50"/>
    <x v="7"/>
    <x v="1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x v="771"/>
    <x v="771"/>
    <b v="0"/>
    <n v="2"/>
    <x v="0"/>
    <s v="food/food trucks"/>
    <n v="0"/>
    <n v="73"/>
    <x v="3"/>
    <x v="15"/>
  </r>
  <r>
    <n v="476"/>
    <s v="Sight Word Music Videos"/>
    <s v="Animated Music Videos that teach kids how to read."/>
    <n v="220000"/>
    <n v="4906.59"/>
    <x v="1"/>
    <x v="0"/>
    <s v="USD"/>
    <x v="772"/>
    <x v="772"/>
    <b v="0"/>
    <n v="124"/>
    <x v="0"/>
    <s v="film &amp; video/animation"/>
    <n v="0"/>
    <n v="40"/>
    <x v="5"/>
    <x v="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x v="773"/>
    <x v="773"/>
    <b v="0"/>
    <n v="6"/>
    <x v="0"/>
    <s v="technology/wearables"/>
    <n v="0"/>
    <n v="3304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x v="774"/>
    <x v="774"/>
    <b v="0"/>
    <n v="6"/>
    <x v="0"/>
    <s v="music/jazz"/>
    <n v="0"/>
    <n v="55"/>
    <x v="4"/>
    <x v="1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x v="775"/>
    <x v="775"/>
    <b v="0"/>
    <n v="4"/>
    <x v="0"/>
    <s v="theater/plays"/>
    <n v="0"/>
    <n v="28"/>
    <x v="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x v="776"/>
    <x v="776"/>
    <b v="0"/>
    <n v="58"/>
    <x v="0"/>
    <s v="theater/spaces"/>
    <n v="0"/>
    <n v="19"/>
    <x v="2"/>
    <x v="8"/>
  </r>
  <r>
    <n v="3642"/>
    <s v="My own musical"/>
    <s v="All the world's a stage..._x000a_It is my biggest dream to perform my own, selfcreated musical with lots of kids as big as I am able to."/>
    <n v="700"/>
    <n v="15"/>
    <x v="1"/>
    <x v="2"/>
    <s v="EUR"/>
    <x v="777"/>
    <x v="777"/>
    <b v="0"/>
    <n v="2"/>
    <x v="0"/>
    <s v="theater/musical"/>
    <n v="0"/>
    <n v="8"/>
    <x v="2"/>
    <x v="7"/>
  </r>
  <r>
    <n v="3988"/>
    <s v="Folk-Tales: What Stories Do Your Folks Tell?"/>
    <s v="An evening of of stories based both in myth and truth."/>
    <n v="1500"/>
    <n v="32"/>
    <x v="1"/>
    <x v="0"/>
    <s v="USD"/>
    <x v="778"/>
    <x v="778"/>
    <b v="0"/>
    <n v="4"/>
    <x v="0"/>
    <s v="theater/plays"/>
    <n v="0"/>
    <n v="8"/>
    <x v="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x v="779"/>
    <x v="779"/>
    <b v="0"/>
    <n v="1"/>
    <x v="0"/>
    <s v="publishing/children's books"/>
    <n v="0"/>
    <n v="53"/>
    <x v="7"/>
    <x v="2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x v="780"/>
    <x v="780"/>
    <b v="0"/>
    <n v="99"/>
    <x v="0"/>
    <s v="games/video games"/>
    <n v="0"/>
    <n v="21"/>
    <x v="6"/>
    <x v="1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x v="781"/>
    <x v="781"/>
    <b v="1"/>
    <n v="12"/>
    <x v="0"/>
    <s v="theater/plays"/>
    <n v="0"/>
    <n v="70"/>
    <x v="2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6"/>
    <s v="CAD"/>
    <x v="782"/>
    <x v="782"/>
    <b v="0"/>
    <n v="6"/>
    <x v="0"/>
    <s v="publishing/fiction"/>
    <n v="0"/>
    <n v="18"/>
    <x v="7"/>
    <x v="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x v="783"/>
    <x v="783"/>
    <b v="0"/>
    <n v="4"/>
    <x v="0"/>
    <s v="theater/plays"/>
    <n v="0"/>
    <n v="16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x v="784"/>
    <x v="784"/>
    <b v="0"/>
    <n v="4"/>
    <x v="0"/>
    <s v="photography/photobooks"/>
    <n v="0"/>
    <n v="6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x v="785"/>
    <x v="785"/>
    <b v="0"/>
    <n v="8"/>
    <x v="0"/>
    <s v="technology/wearables"/>
    <n v="0"/>
    <n v="51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x v="786"/>
    <x v="786"/>
    <b v="1"/>
    <n v="52"/>
    <x v="0"/>
    <s v="technology/space exploration"/>
    <n v="0"/>
    <n v="39"/>
    <x v="0"/>
    <x v="2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x v="787"/>
    <x v="787"/>
    <b v="0"/>
    <n v="4"/>
    <x v="0"/>
    <s v="theater/plays"/>
    <n v="0"/>
    <n v="10"/>
    <x v="2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x v="788"/>
    <x v="788"/>
    <b v="0"/>
    <n v="2"/>
    <x v="0"/>
    <s v="music/jazz"/>
    <n v="0"/>
    <n v="23"/>
    <x v="4"/>
    <x v="12"/>
  </r>
  <r>
    <n v="1816"/>
    <s v="Moments of Passion"/>
    <s v="A unique Photographic Book Project about the Passionate Moments and Strong Emotions that lie within Karate"/>
    <n v="25000"/>
    <n v="509"/>
    <x v="1"/>
    <x v="16"/>
    <s v="CHF"/>
    <x v="789"/>
    <x v="789"/>
    <b v="0"/>
    <n v="6"/>
    <x v="0"/>
    <s v="photography/photobooks"/>
    <n v="0"/>
    <n v="85"/>
    <x v="1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x v="790"/>
    <x v="790"/>
    <b v="0"/>
    <n v="6"/>
    <x v="0"/>
    <s v="film &amp; video/animation"/>
    <n v="0"/>
    <n v="50"/>
    <x v="5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x v="791"/>
    <x v="791"/>
    <b v="0"/>
    <n v="1"/>
    <x v="0"/>
    <s v="film &amp; video/drama"/>
    <n v="0"/>
    <n v="100"/>
    <x v="5"/>
    <x v="9"/>
  </r>
  <r>
    <n v="600"/>
    <s v="Anaheim California here we come but we need your help."/>
    <s v="Science Technology Engineering and Math + youth = a brighter tomorrow."/>
    <n v="5000"/>
    <n v="100"/>
    <x v="0"/>
    <x v="0"/>
    <s v="USD"/>
    <x v="792"/>
    <x v="792"/>
    <b v="0"/>
    <n v="1"/>
    <x v="0"/>
    <s v="technology/web"/>
    <n v="0"/>
    <n v="100"/>
    <x v="0"/>
    <x v="19"/>
  </r>
  <r>
    <n v="2148"/>
    <s v="ZomBlock's"/>
    <s v="zomblock's is a online zombie survival game where you can craft new weapons,find food and water to keep yourself alive."/>
    <n v="100"/>
    <n v="2"/>
    <x v="1"/>
    <x v="1"/>
    <s v="GBP"/>
    <x v="793"/>
    <x v="793"/>
    <b v="0"/>
    <n v="2"/>
    <x v="0"/>
    <s v="games/video games"/>
    <n v="0"/>
    <n v="1"/>
    <x v="6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x v="794"/>
    <x v="794"/>
    <b v="0"/>
    <n v="4"/>
    <x v="0"/>
    <s v="publishing/children's books"/>
    <n v="0"/>
    <n v="25"/>
    <x v="7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x v="795"/>
    <x v="795"/>
    <b v="0"/>
    <n v="4"/>
    <x v="0"/>
    <s v="theater/plays"/>
    <n v="0"/>
    <n v="25"/>
    <x v="2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x v="796"/>
    <x v="796"/>
    <b v="0"/>
    <n v="1"/>
    <x v="0"/>
    <s v="theater/plays"/>
    <n v="0"/>
    <n v="10"/>
    <x v="2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x v="797"/>
    <x v="797"/>
    <b v="0"/>
    <n v="2"/>
    <x v="0"/>
    <s v="theater/plays"/>
    <n v="0"/>
    <n v="2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x v="798"/>
    <x v="798"/>
    <b v="1"/>
    <n v="15"/>
    <x v="0"/>
    <s v="photography/photobooks"/>
    <n v="0"/>
    <n v="66"/>
    <x v="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x v="799"/>
    <x v="799"/>
    <b v="0"/>
    <n v="1"/>
    <x v="0"/>
    <s v="theater/plays"/>
    <n v="0"/>
    <n v="59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x v="800"/>
    <x v="800"/>
    <b v="0"/>
    <n v="7"/>
    <x v="0"/>
    <s v="technology/wearables"/>
    <n v="0"/>
    <n v="33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8"/>
    <s v="AUD"/>
    <x v="801"/>
    <x v="801"/>
    <b v="0"/>
    <n v="18"/>
    <x v="0"/>
    <s v="technology/wearables"/>
    <n v="0"/>
    <n v="161"/>
    <x v="0"/>
    <x v="0"/>
  </r>
  <r>
    <n v="946"/>
    <s v="OmniTrade Apron"/>
    <s v="Soft edged-Hard working. The perfect wearable organization for the home and professional shop."/>
    <n v="15000"/>
    <n v="286"/>
    <x v="1"/>
    <x v="0"/>
    <s v="USD"/>
    <x v="802"/>
    <x v="802"/>
    <b v="0"/>
    <n v="5"/>
    <x v="0"/>
    <s v="technology/wearables"/>
    <n v="0"/>
    <n v="57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x v="803"/>
    <x v="803"/>
    <b v="0"/>
    <n v="3"/>
    <x v="0"/>
    <s v="publishing/fiction"/>
    <n v="0"/>
    <n v="19"/>
    <x v="7"/>
    <x v="13"/>
  </r>
  <r>
    <n v="2852"/>
    <s v="Freedom Train"/>
    <s v="Just one time back to the past on the Freedom Train will open your eyes and your lives will never ever be the same!"/>
    <n v="5000"/>
    <n v="95"/>
    <x v="1"/>
    <x v="0"/>
    <s v="USD"/>
    <x v="804"/>
    <x v="804"/>
    <b v="0"/>
    <n v="6"/>
    <x v="0"/>
    <s v="theater/plays"/>
    <n v="0"/>
    <n v="16"/>
    <x v="2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x v="805"/>
    <x v="805"/>
    <b v="0"/>
    <n v="17"/>
    <x v="0"/>
    <s v="technology/space exploration"/>
    <n v="0"/>
    <n v="308"/>
    <x v="0"/>
    <x v="20"/>
  </r>
  <r>
    <n v="128"/>
    <s v="Ralphi3 (Canceled)"/>
    <s v="A Science Fiction film filled with entertainment and Excitement"/>
    <n v="100000"/>
    <n v="1867"/>
    <x v="0"/>
    <x v="0"/>
    <s v="USD"/>
    <x v="806"/>
    <x v="806"/>
    <b v="0"/>
    <n v="6"/>
    <x v="0"/>
    <s v="film &amp; video/science fiction"/>
    <n v="0"/>
    <n v="311"/>
    <x v="5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x v="807"/>
    <x v="807"/>
    <b v="0"/>
    <n v="3"/>
    <x v="0"/>
    <s v="theater/spaces"/>
    <n v="0"/>
    <n v="93"/>
    <x v="2"/>
    <x v="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x v="808"/>
    <x v="808"/>
    <b v="0"/>
    <n v="6"/>
    <x v="0"/>
    <s v="food/food trucks"/>
    <n v="0"/>
    <n v="77"/>
    <x v="3"/>
    <x v="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x v="809"/>
    <x v="809"/>
    <b v="0"/>
    <n v="4"/>
    <x v="0"/>
    <s v="theater/plays"/>
    <n v="0"/>
    <n v="6"/>
    <x v="2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x v="810"/>
    <x v="810"/>
    <b v="0"/>
    <n v="6"/>
    <x v="0"/>
    <s v="theater/plays"/>
    <n v="0"/>
    <n v="18"/>
    <x v="2"/>
    <x v="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x v="811"/>
    <x v="811"/>
    <b v="0"/>
    <n v="7"/>
    <x v="0"/>
    <s v="technology/web"/>
    <n v="0"/>
    <n v="224"/>
    <x v="0"/>
    <x v="19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x v="812"/>
    <x v="812"/>
    <b v="0"/>
    <n v="3"/>
    <x v="0"/>
    <s v="theater/plays"/>
    <n v="0"/>
    <n v="30"/>
    <x v="2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x v="813"/>
    <x v="813"/>
    <b v="0"/>
    <n v="9"/>
    <x v="0"/>
    <s v="film &amp; video/animation"/>
    <n v="0"/>
    <n v="13"/>
    <x v="5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x v="814"/>
    <x v="814"/>
    <b v="0"/>
    <n v="4"/>
    <x v="0"/>
    <s v="food/restaurants"/>
    <n v="0"/>
    <n v="53"/>
    <x v="3"/>
    <x v="27"/>
  </r>
  <r>
    <n v="2859"/>
    <s v="Grover Theatre Company (GTC)"/>
    <s v="A theatre company that will create works to inspire young people and get everyone involved."/>
    <n v="2000"/>
    <n v="35"/>
    <x v="1"/>
    <x v="8"/>
    <s v="AUD"/>
    <x v="815"/>
    <x v="815"/>
    <b v="0"/>
    <n v="1"/>
    <x v="0"/>
    <s v="theater/plays"/>
    <n v="0"/>
    <n v="35"/>
    <x v="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x v="816"/>
    <x v="816"/>
    <b v="0"/>
    <n v="2"/>
    <x v="0"/>
    <s v="theater/musical"/>
    <n v="0"/>
    <n v="18"/>
    <x v="2"/>
    <x v="7"/>
  </r>
  <r>
    <n v="1799"/>
    <s v="The UnDiscovered Image"/>
    <s v="The UnDiscovered Image, a monthly publication dedicated to photographers."/>
    <n v="4000"/>
    <n v="69.83"/>
    <x v="1"/>
    <x v="1"/>
    <s v="GBP"/>
    <x v="817"/>
    <x v="817"/>
    <b v="1"/>
    <n v="6"/>
    <x v="0"/>
    <s v="photography/photobooks"/>
    <n v="0"/>
    <n v="12"/>
    <x v="1"/>
    <x v="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x v="818"/>
    <x v="818"/>
    <b v="0"/>
    <n v="3"/>
    <x v="0"/>
    <s v="games/video games"/>
    <n v="0"/>
    <n v="35"/>
    <x v="6"/>
    <x v="16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x v="819"/>
    <x v="819"/>
    <b v="0"/>
    <n v="2"/>
    <x v="0"/>
    <s v="food/food trucks"/>
    <n v="0"/>
    <n v="13"/>
    <x v="3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x v="820"/>
    <x v="820"/>
    <b v="0"/>
    <n v="4"/>
    <x v="0"/>
    <s v="technology/gadgets"/>
    <n v="0"/>
    <n v="108"/>
    <x v="0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x v="821"/>
    <x v="821"/>
    <b v="0"/>
    <n v="17"/>
    <x v="0"/>
    <s v="technology/wearables"/>
    <n v="0"/>
    <n v="51"/>
    <x v="0"/>
    <x v="0"/>
  </r>
  <r>
    <n v="2144"/>
    <s v="Project Starborn"/>
    <s v="A thousand community-built sandbox games (and more!) with a fully-customizable game engine."/>
    <n v="35500"/>
    <n v="607"/>
    <x v="1"/>
    <x v="0"/>
    <s v="USD"/>
    <x v="822"/>
    <x v="822"/>
    <b v="0"/>
    <n v="24"/>
    <x v="0"/>
    <s v="games/video games"/>
    <n v="0"/>
    <n v="25"/>
    <x v="6"/>
    <x v="16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x v="823"/>
    <x v="823"/>
    <b v="0"/>
    <n v="5"/>
    <x v="0"/>
    <s v="publishing/fiction"/>
    <n v="0"/>
    <n v="34"/>
    <x v="7"/>
    <x v="13"/>
  </r>
  <r>
    <n v="1590"/>
    <s v="An Italian Adventure"/>
    <s v="Discover Italy through photography."/>
    <n v="60000"/>
    <n v="1020"/>
    <x v="1"/>
    <x v="10"/>
    <s v="EUR"/>
    <x v="824"/>
    <x v="824"/>
    <b v="0"/>
    <n v="2"/>
    <x v="0"/>
    <s v="photography/places"/>
    <n v="0"/>
    <n v="510"/>
    <x v="1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x v="825"/>
    <x v="825"/>
    <b v="0"/>
    <n v="23"/>
    <x v="0"/>
    <s v="games/mobile games"/>
    <n v="0"/>
    <n v="25"/>
    <x v="6"/>
    <x v="1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x v="826"/>
    <x v="826"/>
    <b v="0"/>
    <n v="1"/>
    <x v="0"/>
    <s v="music/faith"/>
    <n v="0"/>
    <n v="50"/>
    <x v="4"/>
    <x v="5"/>
  </r>
  <r>
    <n v="3795"/>
    <s v="Duodeca"/>
    <s v="Poppin Productions are currently entering the development stage of their very first production -  &quot;Duodeca&quot;."/>
    <n v="600"/>
    <n v="10"/>
    <x v="1"/>
    <x v="1"/>
    <s v="GBP"/>
    <x v="827"/>
    <x v="827"/>
    <b v="0"/>
    <n v="2"/>
    <x v="0"/>
    <s v="theater/musical"/>
    <n v="0"/>
    <n v="5"/>
    <x v="2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x v="828"/>
    <x v="828"/>
    <b v="1"/>
    <n v="5"/>
    <x v="0"/>
    <s v="publishing/translations"/>
    <n v="0"/>
    <n v="48"/>
    <x v="7"/>
    <x v="2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x v="829"/>
    <x v="829"/>
    <b v="0"/>
    <n v="3"/>
    <x v="0"/>
    <s v="theater/plays"/>
    <n v="0"/>
    <n v="15"/>
    <x v="2"/>
    <x v="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x v="830"/>
    <x v="830"/>
    <b v="0"/>
    <n v="16"/>
    <x v="0"/>
    <s v="food/food trucks"/>
    <n v="0"/>
    <n v="61"/>
    <x v="3"/>
    <x v="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x v="831"/>
    <x v="831"/>
    <b v="0"/>
    <n v="5"/>
    <x v="0"/>
    <s v="technology/wearables"/>
    <n v="0"/>
    <n v="13"/>
    <x v="0"/>
    <x v="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x v="832"/>
    <x v="832"/>
    <b v="0"/>
    <n v="15"/>
    <x v="0"/>
    <s v="games/video games"/>
    <n v="0"/>
    <n v="16"/>
    <x v="6"/>
    <x v="16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x v="833"/>
    <x v="833"/>
    <b v="0"/>
    <n v="4"/>
    <x v="0"/>
    <s v="technology/gadgets"/>
    <n v="0"/>
    <n v="2"/>
    <x v="0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x v="834"/>
    <x v="834"/>
    <b v="0"/>
    <n v="3"/>
    <x v="0"/>
    <s v="games/video games"/>
    <n v="0"/>
    <n v="5"/>
    <x v="6"/>
    <x v="16"/>
  </r>
  <r>
    <n v="2864"/>
    <s v="'Haunting Julia' by Alan Ayckbourn"/>
    <s v="Accessible, original theatre for all!"/>
    <n v="2500"/>
    <n v="40"/>
    <x v="1"/>
    <x v="1"/>
    <s v="GBP"/>
    <x v="835"/>
    <x v="835"/>
    <b v="0"/>
    <n v="3"/>
    <x v="0"/>
    <s v="theater/plays"/>
    <n v="0"/>
    <n v="13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x v="836"/>
    <x v="836"/>
    <b v="0"/>
    <n v="1"/>
    <x v="0"/>
    <s v="journalism/audio"/>
    <n v="0"/>
    <n v="10"/>
    <x v="8"/>
    <x v="2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x v="837"/>
    <x v="837"/>
    <b v="0"/>
    <n v="3"/>
    <x v="0"/>
    <s v="food/food trucks"/>
    <n v="0"/>
    <n v="50"/>
    <x v="3"/>
    <x v="1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x v="838"/>
    <x v="838"/>
    <b v="0"/>
    <n v="1"/>
    <x v="0"/>
    <s v="technology/web"/>
    <n v="0"/>
    <n v="15"/>
    <x v="0"/>
    <x v="1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x v="839"/>
    <x v="839"/>
    <b v="0"/>
    <n v="4"/>
    <x v="0"/>
    <s v="theater/plays"/>
    <n v="0"/>
    <n v="11"/>
    <x v="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x v="840"/>
    <x v="840"/>
    <b v="0"/>
    <n v="2"/>
    <x v="0"/>
    <s v="theater/plays"/>
    <n v="0"/>
    <n v="100"/>
    <x v="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x v="841"/>
    <x v="841"/>
    <b v="0"/>
    <n v="9"/>
    <x v="0"/>
    <s v="theater/plays"/>
    <n v="0"/>
    <n v="13"/>
    <x v="2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6"/>
    <s v="CAD"/>
    <x v="842"/>
    <x v="842"/>
    <b v="0"/>
    <n v="24"/>
    <x v="0"/>
    <s v="technology/wearables"/>
    <n v="0"/>
    <n v="61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x v="843"/>
    <x v="843"/>
    <b v="0"/>
    <n v="5"/>
    <x v="0"/>
    <s v="theater/musical"/>
    <n v="0"/>
    <n v="205"/>
    <x v="2"/>
    <x v="7"/>
  </r>
  <r>
    <n v="579"/>
    <s v="Course: Learn Cryptography"/>
    <s v="Learn classic and public key cryptography with a full proof-of-concept system in JavaScript."/>
    <n v="12000"/>
    <n v="175"/>
    <x v="1"/>
    <x v="0"/>
    <s v="USD"/>
    <x v="844"/>
    <x v="844"/>
    <b v="0"/>
    <n v="5"/>
    <x v="0"/>
    <s v="technology/web"/>
    <n v="0"/>
    <n v="35"/>
    <x v="0"/>
    <x v="1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x v="845"/>
    <x v="845"/>
    <b v="0"/>
    <n v="2"/>
    <x v="0"/>
    <s v="music/jazz"/>
    <n v="0"/>
    <n v="20"/>
    <x v="4"/>
    <x v="1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x v="846"/>
    <x v="846"/>
    <b v="0"/>
    <n v="6"/>
    <x v="0"/>
    <s v="theater/plays"/>
    <n v="0"/>
    <n v="218"/>
    <x v="2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6"/>
    <s v="CAD"/>
    <x v="847"/>
    <x v="847"/>
    <b v="0"/>
    <n v="3"/>
    <x v="0"/>
    <s v="technology/space exploration"/>
    <n v="0"/>
    <n v="12"/>
    <x v="0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x v="848"/>
    <x v="848"/>
    <b v="0"/>
    <n v="4"/>
    <x v="0"/>
    <s v="food/food trucks"/>
    <n v="0"/>
    <n v="501"/>
    <x v="3"/>
    <x v="1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x v="849"/>
    <x v="849"/>
    <b v="0"/>
    <n v="2"/>
    <x v="0"/>
    <s v="music/jazz"/>
    <n v="0"/>
    <n v="25"/>
    <x v="4"/>
    <x v="1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x v="850"/>
    <x v="850"/>
    <b v="0"/>
    <n v="9"/>
    <x v="0"/>
    <s v="theater/plays"/>
    <n v="0"/>
    <n v="15"/>
    <x v="2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x v="851"/>
    <x v="851"/>
    <b v="0"/>
    <n v="27"/>
    <x v="0"/>
    <s v="games/video games"/>
    <n v="0"/>
    <n v="32"/>
    <x v="6"/>
    <x v="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x v="852"/>
    <x v="852"/>
    <b v="0"/>
    <n v="2"/>
    <x v="0"/>
    <s v="publishing/art books"/>
    <n v="0"/>
    <n v="43"/>
    <x v="7"/>
    <x v="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x v="853"/>
    <x v="853"/>
    <b v="0"/>
    <n v="4"/>
    <x v="0"/>
    <s v="journalism/audio"/>
    <n v="0"/>
    <n v="53"/>
    <x v="8"/>
    <x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6"/>
    <s v="CAD"/>
    <x v="854"/>
    <x v="854"/>
    <b v="0"/>
    <n v="6"/>
    <x v="0"/>
    <s v="technology/web"/>
    <n v="0"/>
    <n v="23"/>
    <x v="0"/>
    <x v="19"/>
  </r>
  <r>
    <n v="1788"/>
    <s v="Beyond the Pale"/>
    <s v="A photo book celebrating Goths, exploring their lives and giving an insight into what Goth is for them."/>
    <n v="5500"/>
    <n v="76"/>
    <x v="1"/>
    <x v="1"/>
    <s v="GBP"/>
    <x v="855"/>
    <x v="855"/>
    <b v="1"/>
    <n v="4"/>
    <x v="0"/>
    <s v="photography/photobooks"/>
    <n v="0"/>
    <n v="19"/>
    <x v="1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6"/>
    <s v="CAD"/>
    <x v="856"/>
    <x v="856"/>
    <b v="0"/>
    <n v="9"/>
    <x v="0"/>
    <s v="technology/web"/>
    <n v="0"/>
    <n v="77"/>
    <x v="0"/>
    <x v="1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x v="857"/>
    <x v="857"/>
    <b v="0"/>
    <n v="5"/>
    <x v="0"/>
    <s v="film &amp; video/animation"/>
    <n v="0"/>
    <n v="67"/>
    <x v="5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x v="858"/>
    <x v="858"/>
    <b v="0"/>
    <n v="34"/>
    <x v="0"/>
    <s v="technology/wearables"/>
    <n v="0"/>
    <n v="101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x v="859"/>
    <x v="859"/>
    <b v="0"/>
    <n v="3"/>
    <x v="0"/>
    <s v="film &amp; video/animation"/>
    <n v="0"/>
    <n v="68"/>
    <x v="5"/>
    <x v="18"/>
  </r>
  <r>
    <n v="949"/>
    <s v="INBED"/>
    <s v="Der INBED ist ein innovatives Multisensor-Wearable fÃ¼r die SturzprÃ¤vention motorisch eingeschrÃ¤nkter Personen."/>
    <n v="20000"/>
    <n v="273"/>
    <x v="1"/>
    <x v="2"/>
    <s v="EUR"/>
    <x v="860"/>
    <x v="860"/>
    <b v="0"/>
    <n v="7"/>
    <x v="0"/>
    <s v="technology/wearables"/>
    <n v="0"/>
    <n v="39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x v="861"/>
    <x v="861"/>
    <b v="0"/>
    <n v="14"/>
    <x v="0"/>
    <s v="technology/web"/>
    <n v="0"/>
    <n v="48"/>
    <x v="0"/>
    <x v="19"/>
  </r>
  <r>
    <n v="1073"/>
    <s v="Rainbow Ball to the Iphone"/>
    <s v="We want to bring our Game Rainbow Ball to the iphone and to do that we need a little help"/>
    <n v="750"/>
    <n v="10"/>
    <x v="1"/>
    <x v="0"/>
    <s v="USD"/>
    <x v="862"/>
    <x v="862"/>
    <b v="0"/>
    <n v="1"/>
    <x v="0"/>
    <s v="games/video games"/>
    <n v="0"/>
    <n v="10"/>
    <x v="6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8"/>
    <s v="AUD"/>
    <x v="863"/>
    <x v="863"/>
    <b v="1"/>
    <n v="2"/>
    <x v="0"/>
    <s v="photography/photobooks"/>
    <n v="0"/>
    <n v="20"/>
    <x v="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x v="864"/>
    <x v="864"/>
    <b v="0"/>
    <n v="2"/>
    <x v="0"/>
    <s v="theater/plays"/>
    <n v="0"/>
    <n v="20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x v="865"/>
    <x v="865"/>
    <b v="0"/>
    <n v="8"/>
    <x v="0"/>
    <s v="film &amp; video/animation"/>
    <n v="0"/>
    <n v="17"/>
    <x v="5"/>
    <x v="18"/>
  </r>
  <r>
    <n v="1913"/>
    <s v="Tibio - Spreading warmth in everyones home"/>
    <s v="Tibio is a revolutionary new product designed to solve an age old problem."/>
    <n v="48000"/>
    <n v="637"/>
    <x v="1"/>
    <x v="1"/>
    <s v="GBP"/>
    <x v="866"/>
    <x v="866"/>
    <b v="0"/>
    <n v="26"/>
    <x v="0"/>
    <s v="technology/gadgets"/>
    <n v="0"/>
    <n v="25"/>
    <x v="0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x v="867"/>
    <x v="867"/>
    <b v="0"/>
    <n v="4"/>
    <x v="0"/>
    <s v="technology/wearables"/>
    <n v="0"/>
    <n v="27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2"/>
    <s v="SEK"/>
    <x v="868"/>
    <x v="868"/>
    <b v="0"/>
    <n v="7"/>
    <x v="0"/>
    <s v="technology/wearables"/>
    <n v="0"/>
    <n v="860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x v="869"/>
    <x v="869"/>
    <b v="0"/>
    <n v="2"/>
    <x v="0"/>
    <s v="music/jazz"/>
    <n v="0"/>
    <n v="33"/>
    <x v="4"/>
    <x v="12"/>
  </r>
  <r>
    <n v="997"/>
    <s v="iPhanny"/>
    <s v="The iPhanny keeps your iPhone 6 safe from bending in those dangerous pants pockets."/>
    <n v="5000"/>
    <n v="65"/>
    <x v="1"/>
    <x v="0"/>
    <s v="USD"/>
    <x v="870"/>
    <x v="870"/>
    <b v="0"/>
    <n v="8"/>
    <x v="0"/>
    <s v="technology/wearables"/>
    <n v="0"/>
    <n v="8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x v="871"/>
    <x v="871"/>
    <b v="0"/>
    <n v="2"/>
    <x v="0"/>
    <s v="theater/plays"/>
    <n v="0"/>
    <n v="13"/>
    <x v="2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x v="872"/>
    <x v="872"/>
    <b v="0"/>
    <n v="10"/>
    <x v="0"/>
    <s v="technology/wearables"/>
    <n v="0"/>
    <n v="19"/>
    <x v="0"/>
    <x v="0"/>
  </r>
  <r>
    <n v="873"/>
    <s v="The Dreamer-An Original Jazz CD"/>
    <s v="Fall in love with &quot;The Dreamer&quot;, new original music from trumpeter Freddie Dunn!"/>
    <n v="3500"/>
    <n v="45"/>
    <x v="1"/>
    <x v="0"/>
    <s v="USD"/>
    <x v="873"/>
    <x v="873"/>
    <b v="0"/>
    <n v="5"/>
    <x v="0"/>
    <s v="music/jazz"/>
    <n v="0"/>
    <n v="9"/>
    <x v="4"/>
    <x v="1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x v="874"/>
    <x v="874"/>
    <b v="0"/>
    <n v="8"/>
    <x v="0"/>
    <s v="technology/web"/>
    <n v="0"/>
    <n v="58"/>
    <x v="0"/>
    <x v="19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x v="875"/>
    <x v="875"/>
    <b v="0"/>
    <n v="2"/>
    <x v="0"/>
    <s v="theater/musical"/>
    <n v="0"/>
    <n v="13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x v="876"/>
    <x v="876"/>
    <b v="0"/>
    <n v="2"/>
    <x v="0"/>
    <s v="theater/plays"/>
    <n v="0"/>
    <n v="63"/>
    <x v="2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x v="877"/>
    <x v="877"/>
    <b v="0"/>
    <n v="1"/>
    <x v="0"/>
    <s v="theater/plays"/>
    <n v="0"/>
    <n v="10"/>
    <x v="2"/>
    <x v="3"/>
  </r>
  <r>
    <n v="2424"/>
    <s v="Lily and Memphs"/>
    <s v="Great and creative food from the heart in the form of a sweet food truck!"/>
    <n v="25000"/>
    <n v="310"/>
    <x v="1"/>
    <x v="0"/>
    <s v="USD"/>
    <x v="878"/>
    <x v="878"/>
    <b v="0"/>
    <n v="9"/>
    <x v="0"/>
    <s v="food/food trucks"/>
    <n v="0"/>
    <n v="34"/>
    <x v="3"/>
    <x v="1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x v="879"/>
    <x v="879"/>
    <b v="0"/>
    <n v="2"/>
    <x v="0"/>
    <s v="publishing/translations"/>
    <n v="0"/>
    <n v="28"/>
    <x v="7"/>
    <x v="2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x v="880"/>
    <x v="880"/>
    <b v="0"/>
    <n v="7"/>
    <x v="0"/>
    <s v="technology/web"/>
    <n v="0"/>
    <n v="113"/>
    <x v="0"/>
    <x v="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x v="881"/>
    <x v="881"/>
    <b v="0"/>
    <n v="2"/>
    <x v="0"/>
    <s v="technology/web"/>
    <n v="0"/>
    <n v="3"/>
    <x v="0"/>
    <x v="19"/>
  </r>
  <r>
    <n v="1902"/>
    <s v="Cardboard reality"/>
    <s v="Virtual reality is expensive, here is the solution. I've created a VR device out of cardboard. I present: World's cheapest VR Device."/>
    <n v="1000"/>
    <n v="12"/>
    <x v="1"/>
    <x v="3"/>
    <s v="EUR"/>
    <x v="882"/>
    <x v="882"/>
    <b v="0"/>
    <n v="3"/>
    <x v="0"/>
    <s v="technology/gadgets"/>
    <n v="0"/>
    <n v="4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x v="883"/>
    <x v="883"/>
    <b v="0"/>
    <n v="3"/>
    <x v="0"/>
    <s v="theater/plays"/>
    <n v="0"/>
    <n v="20"/>
    <x v="2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x v="884"/>
    <x v="884"/>
    <b v="0"/>
    <n v="6"/>
    <x v="0"/>
    <s v="technology/wearables"/>
    <n v="0"/>
    <n v="50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x v="885"/>
    <x v="885"/>
    <b v="0"/>
    <n v="21"/>
    <x v="0"/>
    <s v="theater/spaces"/>
    <n v="0"/>
    <n v="56"/>
    <x v="2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x v="886"/>
    <x v="886"/>
    <b v="0"/>
    <n v="4"/>
    <x v="0"/>
    <s v="film &amp; video/animation"/>
    <n v="0"/>
    <n v="58"/>
    <x v="5"/>
    <x v="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x v="887"/>
    <x v="887"/>
    <b v="0"/>
    <n v="2"/>
    <x v="0"/>
    <s v="music/jazz"/>
    <n v="0"/>
    <n v="20"/>
    <x v="4"/>
    <x v="1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x v="888"/>
    <x v="888"/>
    <b v="0"/>
    <n v="4"/>
    <x v="0"/>
    <s v="food/food trucks"/>
    <n v="0"/>
    <n v="200"/>
    <x v="3"/>
    <x v="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x v="889"/>
    <x v="889"/>
    <b v="0"/>
    <n v="11"/>
    <x v="0"/>
    <s v="technology/wearables"/>
    <n v="0"/>
    <n v="103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x v="890"/>
    <x v="890"/>
    <b v="0"/>
    <n v="11"/>
    <x v="0"/>
    <s v="technology/wearables"/>
    <n v="0"/>
    <n v="184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x v="891"/>
    <x v="891"/>
    <b v="0"/>
    <n v="4"/>
    <x v="0"/>
    <s v="publishing/children's books"/>
    <n v="0"/>
    <n v="11"/>
    <x v="7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x v="892"/>
    <x v="892"/>
    <b v="0"/>
    <n v="3"/>
    <x v="0"/>
    <s v="publishing/translations"/>
    <n v="0"/>
    <n v="673"/>
    <x v="7"/>
    <x v="2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x v="893"/>
    <x v="893"/>
    <b v="0"/>
    <n v="6"/>
    <x v="0"/>
    <s v="film &amp; video/drama"/>
    <n v="0"/>
    <n v="47"/>
    <x v="5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x v="894"/>
    <x v="894"/>
    <b v="0"/>
    <n v="1"/>
    <x v="0"/>
    <s v="theater/plays"/>
    <n v="0"/>
    <n v="50"/>
    <x v="2"/>
    <x v="3"/>
  </r>
  <r>
    <n v="2749"/>
    <s v="A Tree is a Tree, no matter what you see.  CHILDREN'S BOOK"/>
    <s v="Self-publishing my children's book."/>
    <n v="10000"/>
    <n v="110"/>
    <x v="1"/>
    <x v="0"/>
    <s v="USD"/>
    <x v="895"/>
    <x v="895"/>
    <b v="0"/>
    <n v="2"/>
    <x v="0"/>
    <s v="publishing/children's books"/>
    <n v="0"/>
    <n v="55"/>
    <x v="7"/>
    <x v="24"/>
  </r>
  <r>
    <n v="963"/>
    <s v="The Ultimate Learning Center"/>
    <s v="WE are molding an educated, motivated, non violent GENERATION!"/>
    <n v="35000"/>
    <n v="377"/>
    <x v="1"/>
    <x v="0"/>
    <s v="USD"/>
    <x v="896"/>
    <x v="896"/>
    <b v="0"/>
    <n v="9"/>
    <x v="0"/>
    <s v="technology/wearables"/>
    <n v="0"/>
    <n v="42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x v="897"/>
    <x v="897"/>
    <b v="0"/>
    <n v="12"/>
    <x v="0"/>
    <s v="film &amp; video/animation"/>
    <n v="0"/>
    <n v="36"/>
    <x v="5"/>
    <x v="1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x v="898"/>
    <x v="898"/>
    <b v="0"/>
    <n v="7"/>
    <x v="0"/>
    <s v="technology/wearables"/>
    <n v="0"/>
    <n v="91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x v="899"/>
    <x v="899"/>
    <b v="0"/>
    <n v="3"/>
    <x v="0"/>
    <s v="technology/wearables"/>
    <n v="0"/>
    <n v="35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x v="900"/>
    <x v="900"/>
    <b v="0"/>
    <n v="13"/>
    <x v="0"/>
    <s v="games/mobile games"/>
    <n v="0"/>
    <n v="16"/>
    <x v="6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x v="901"/>
    <x v="901"/>
    <b v="0"/>
    <n v="4"/>
    <x v="0"/>
    <s v="publishing/children's books"/>
    <n v="0"/>
    <n v="13"/>
    <x v="7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x v="902"/>
    <x v="902"/>
    <b v="0"/>
    <n v="2"/>
    <x v="0"/>
    <s v="theater/plays"/>
    <n v="0"/>
    <n v="19"/>
    <x v="2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x v="903"/>
    <x v="903"/>
    <b v="0"/>
    <n v="28"/>
    <x v="0"/>
    <s v="food/restaurants"/>
    <n v="0"/>
    <n v="36"/>
    <x v="3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x v="904"/>
    <x v="904"/>
    <b v="0"/>
    <n v="7"/>
    <x v="0"/>
    <s v="games/video games"/>
    <n v="0"/>
    <n v="3"/>
    <x v="6"/>
    <x v="1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x v="905"/>
    <x v="905"/>
    <b v="0"/>
    <n v="3"/>
    <x v="0"/>
    <s v="theater/plays"/>
    <n v="0"/>
    <n v="7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x v="906"/>
    <x v="906"/>
    <b v="0"/>
    <n v="2"/>
    <x v="0"/>
    <s v="theater/plays"/>
    <n v="0"/>
    <n v="53"/>
    <x v="2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x v="907"/>
    <x v="907"/>
    <b v="0"/>
    <n v="3"/>
    <x v="0"/>
    <s v="technology/web"/>
    <n v="0"/>
    <n v="87"/>
    <x v="0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x v="908"/>
    <x v="908"/>
    <b v="0"/>
    <n v="9"/>
    <x v="0"/>
    <s v="technology/gadgets"/>
    <n v="0"/>
    <n v="29"/>
    <x v="0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x v="909"/>
    <x v="909"/>
    <b v="0"/>
    <n v="2"/>
    <x v="0"/>
    <s v="film &amp; video/animation"/>
    <n v="0"/>
    <n v="26"/>
    <x v="5"/>
    <x v="1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x v="910"/>
    <x v="910"/>
    <b v="0"/>
    <n v="2"/>
    <x v="0"/>
    <s v="music/faith"/>
    <n v="0"/>
    <n v="26"/>
    <x v="4"/>
    <x v="5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x v="911"/>
    <x v="911"/>
    <b v="0"/>
    <n v="8"/>
    <x v="0"/>
    <s v="theater/musical"/>
    <n v="0"/>
    <n v="13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3"/>
    <s v="NZD"/>
    <x v="912"/>
    <x v="912"/>
    <b v="0"/>
    <n v="5"/>
    <x v="0"/>
    <s v="technology/web"/>
    <n v="0"/>
    <n v="49"/>
    <x v="0"/>
    <x v="1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x v="913"/>
    <x v="913"/>
    <b v="0"/>
    <n v="2"/>
    <x v="0"/>
    <s v="technology/web"/>
    <n v="0"/>
    <n v="5"/>
    <x v="0"/>
    <x v="1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6"/>
    <s v="CAD"/>
    <x v="914"/>
    <x v="914"/>
    <b v="0"/>
    <n v="1"/>
    <x v="0"/>
    <s v="technology/web"/>
    <n v="0"/>
    <n v="300"/>
    <x v="0"/>
    <x v="19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x v="915"/>
    <x v="915"/>
    <b v="0"/>
    <n v="2"/>
    <x v="0"/>
    <s v="music/indie rock"/>
    <n v="0"/>
    <n v="10"/>
    <x v="4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x v="916"/>
    <x v="916"/>
    <b v="0"/>
    <n v="1"/>
    <x v="0"/>
    <s v="journalism/audio"/>
    <n v="0"/>
    <n v="15"/>
    <x v="8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x v="917"/>
    <x v="917"/>
    <b v="0"/>
    <n v="1"/>
    <x v="0"/>
    <s v="journalism/audio"/>
    <n v="0"/>
    <n v="50"/>
    <x v="8"/>
    <x v="2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x v="918"/>
    <x v="918"/>
    <b v="0"/>
    <n v="1"/>
    <x v="0"/>
    <s v="photography/people"/>
    <n v="0"/>
    <n v="50"/>
    <x v="1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x v="919"/>
    <x v="919"/>
    <b v="0"/>
    <n v="1"/>
    <x v="0"/>
    <s v="food/food trucks"/>
    <n v="0"/>
    <n v="100"/>
    <x v="3"/>
    <x v="1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x v="920"/>
    <x v="920"/>
    <b v="0"/>
    <n v="1"/>
    <x v="0"/>
    <s v="technology/space exploration"/>
    <n v="0"/>
    <n v="15"/>
    <x v="0"/>
    <x v="2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x v="921"/>
    <x v="921"/>
    <b v="0"/>
    <n v="1"/>
    <x v="0"/>
    <s v="theater/plays"/>
    <n v="0"/>
    <n v="10"/>
    <x v="2"/>
    <x v="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x v="922"/>
    <x v="922"/>
    <b v="0"/>
    <n v="1"/>
    <x v="0"/>
    <s v="theater/plays"/>
    <n v="0"/>
    <n v="5"/>
    <x v="2"/>
    <x v="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x v="923"/>
    <x v="923"/>
    <b v="0"/>
    <n v="1"/>
    <x v="0"/>
    <s v="theater/spaces"/>
    <n v="0"/>
    <n v="100"/>
    <x v="2"/>
    <x v="8"/>
  </r>
  <r>
    <n v="3747"/>
    <s v="Counting Stars"/>
    <s v="The world premiere of an astonishing new play by acclaimed writer Atiha Sen Gupta."/>
    <n v="2500"/>
    <n v="25"/>
    <x v="1"/>
    <x v="1"/>
    <s v="GBP"/>
    <x v="924"/>
    <x v="924"/>
    <b v="0"/>
    <n v="1"/>
    <x v="0"/>
    <s v="theater/plays"/>
    <n v="0"/>
    <n v="25"/>
    <x v="2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x v="925"/>
    <x v="925"/>
    <b v="0"/>
    <n v="1"/>
    <x v="0"/>
    <s v="theater/musical"/>
    <n v="0"/>
    <n v="50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x v="926"/>
    <x v="926"/>
    <b v="0"/>
    <n v="2"/>
    <x v="0"/>
    <s v="theater/plays"/>
    <n v="0"/>
    <n v="13"/>
    <x v="2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x v="927"/>
    <x v="927"/>
    <b v="0"/>
    <n v="1"/>
    <x v="0"/>
    <s v="theater/plays"/>
    <n v="0"/>
    <n v="35"/>
    <x v="2"/>
    <x v="3"/>
  </r>
  <r>
    <n v="2599"/>
    <s v="Empty Ramekins Catering Group"/>
    <s v="The Empty Ramekins Catering Group is looking for your help to start up in Miami Florida!!!!"/>
    <n v="9041"/>
    <n v="90"/>
    <x v="1"/>
    <x v="0"/>
    <s v="USD"/>
    <x v="928"/>
    <x v="928"/>
    <b v="0"/>
    <n v="5"/>
    <x v="0"/>
    <s v="food/food trucks"/>
    <n v="0"/>
    <n v="18"/>
    <x v="3"/>
    <x v="15"/>
  </r>
  <r>
    <n v="705"/>
    <s v="SomnoScope"/>
    <s v="The closest thing ever to the Holy Grail of wearables technology"/>
    <n v="100000"/>
    <n v="977"/>
    <x v="1"/>
    <x v="3"/>
    <s v="EUR"/>
    <x v="929"/>
    <x v="929"/>
    <b v="0"/>
    <n v="5"/>
    <x v="0"/>
    <s v="technology/wearables"/>
    <n v="0"/>
    <n v="195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x v="930"/>
    <x v="930"/>
    <b v="0"/>
    <n v="5"/>
    <x v="0"/>
    <s v="technology/web"/>
    <n v="0"/>
    <n v="292"/>
    <x v="0"/>
    <x v="19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x v="931"/>
    <x v="931"/>
    <b v="0"/>
    <n v="6"/>
    <x v="0"/>
    <s v="theater/plays"/>
    <n v="0"/>
    <n v="23"/>
    <x v="2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1"/>
    <s v="EUR"/>
    <x v="932"/>
    <x v="932"/>
    <b v="0"/>
    <n v="4"/>
    <x v="0"/>
    <s v="theater/plays"/>
    <n v="0"/>
    <n v="24"/>
    <x v="2"/>
    <x v="3"/>
  </r>
  <r>
    <n v="661"/>
    <s v="AirString"/>
    <s v="AirString keeps your AirPods from getting lost by keeping the pair together with a  durable and premium quality string."/>
    <n v="10000"/>
    <n v="95"/>
    <x v="1"/>
    <x v="0"/>
    <s v="USD"/>
    <x v="933"/>
    <x v="933"/>
    <b v="0"/>
    <n v="9"/>
    <x v="0"/>
    <s v="technology/wearables"/>
    <n v="0"/>
    <n v="11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x v="934"/>
    <x v="934"/>
    <b v="0"/>
    <n v="6"/>
    <x v="0"/>
    <s v="film &amp; video/science fiction"/>
    <n v="0"/>
    <n v="15"/>
    <x v="5"/>
    <x v="2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2"/>
    <s v="EUR"/>
    <x v="935"/>
    <x v="935"/>
    <b v="0"/>
    <n v="20"/>
    <x v="0"/>
    <s v="technology/web"/>
    <n v="0"/>
    <n v="68"/>
    <x v="0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x v="936"/>
    <x v="936"/>
    <b v="0"/>
    <n v="1"/>
    <x v="0"/>
    <s v="music/world music"/>
    <n v="0"/>
    <n v="25"/>
    <x v="4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x v="937"/>
    <x v="937"/>
    <b v="0"/>
    <n v="2"/>
    <x v="0"/>
    <s v="theater/plays"/>
    <n v="0"/>
    <n v="25"/>
    <x v="2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x v="938"/>
    <x v="938"/>
    <b v="0"/>
    <n v="2"/>
    <x v="0"/>
    <s v="theater/plays"/>
    <n v="0"/>
    <n v="23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8"/>
    <s v="AUD"/>
    <x v="939"/>
    <x v="939"/>
    <b v="0"/>
    <n v="11"/>
    <x v="0"/>
    <s v="technology/space exploration"/>
    <n v="0"/>
    <n v="80"/>
    <x v="0"/>
    <x v="2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x v="940"/>
    <x v="940"/>
    <b v="0"/>
    <n v="5"/>
    <x v="0"/>
    <s v="theater/plays"/>
    <n v="0"/>
    <n v="35"/>
    <x v="2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x v="941"/>
    <x v="941"/>
    <b v="0"/>
    <n v="6"/>
    <x v="0"/>
    <s v="technology/space exploration"/>
    <n v="0"/>
    <n v="18"/>
    <x v="0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x v="942"/>
    <x v="942"/>
    <b v="0"/>
    <n v="3"/>
    <x v="0"/>
    <s v="music/faith"/>
    <n v="0"/>
    <n v="12"/>
    <x v="4"/>
    <x v="5"/>
  </r>
  <r>
    <n v="704"/>
    <s v="ZNITCH- The Evolution in Helmet Safety"/>
    <s v="Turn you helmet into the safest helmet and don't worry about a thing,you will always have the right fit!!"/>
    <n v="55000"/>
    <n v="481"/>
    <x v="1"/>
    <x v="6"/>
    <s v="CAD"/>
    <x v="943"/>
    <x v="943"/>
    <b v="0"/>
    <n v="4"/>
    <x v="0"/>
    <s v="technology/wearables"/>
    <n v="0"/>
    <n v="120"/>
    <x v="0"/>
    <x v="0"/>
  </r>
  <r>
    <n v="2680"/>
    <s v="iHeart Pillow"/>
    <s v="iHeartPillow, Connecting loved ones"/>
    <n v="32000"/>
    <n v="276"/>
    <x v="1"/>
    <x v="9"/>
    <s v="EUR"/>
    <x v="944"/>
    <x v="944"/>
    <b v="0"/>
    <n v="4"/>
    <x v="0"/>
    <s v="technology/makerspaces"/>
    <n v="0"/>
    <n v="69"/>
    <x v="0"/>
    <x v="21"/>
  </r>
  <r>
    <n v="226"/>
    <s v="MAGGIE Film"/>
    <s v="A TRUE STORY OF DOMESTIC VILOLENCE THAT SEEKS TO OFFER THE VIEWER OUTLEST OF SUPPORT."/>
    <n v="29000"/>
    <n v="250"/>
    <x v="1"/>
    <x v="1"/>
    <s v="GBP"/>
    <x v="945"/>
    <x v="945"/>
    <b v="0"/>
    <n v="2"/>
    <x v="0"/>
    <s v="film &amp; video/drama"/>
    <n v="0"/>
    <n v="125"/>
    <x v="5"/>
    <x v="9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x v="946"/>
    <x v="946"/>
    <b v="0"/>
    <n v="2"/>
    <x v="0"/>
    <s v="music/jazz"/>
    <n v="0"/>
    <n v="15"/>
    <x v="4"/>
    <x v="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x v="947"/>
    <x v="947"/>
    <b v="0"/>
    <n v="1"/>
    <x v="0"/>
    <s v="publishing/translations"/>
    <n v="0"/>
    <n v="15"/>
    <x v="7"/>
    <x v="2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x v="948"/>
    <x v="948"/>
    <b v="0"/>
    <n v="3"/>
    <x v="0"/>
    <s v="technology/wearables"/>
    <n v="0"/>
    <n v="99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x v="949"/>
    <x v="949"/>
    <b v="0"/>
    <n v="2"/>
    <x v="0"/>
    <s v="publishing/fiction"/>
    <n v="0"/>
    <n v="16"/>
    <x v="7"/>
    <x v="1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x v="950"/>
    <x v="950"/>
    <b v="0"/>
    <n v="16"/>
    <x v="0"/>
    <s v="games/video games"/>
    <n v="0"/>
    <n v="5"/>
    <x v="6"/>
    <x v="16"/>
  </r>
  <r>
    <n v="2767"/>
    <s v="the Giant Turnip"/>
    <s v="An animated bedtime story with Dedka, Babka and the rest of the family working together on a BIG problem"/>
    <n v="4000"/>
    <n v="34"/>
    <x v="1"/>
    <x v="6"/>
    <s v="CAD"/>
    <x v="951"/>
    <x v="951"/>
    <b v="0"/>
    <n v="3"/>
    <x v="0"/>
    <s v="publishing/children's books"/>
    <n v="0"/>
    <n v="11"/>
    <x v="7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x v="952"/>
    <x v="952"/>
    <b v="0"/>
    <n v="2"/>
    <x v="0"/>
    <s v="food/food trucks"/>
    <n v="0"/>
    <n v="30"/>
    <x v="3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x v="953"/>
    <x v="953"/>
    <b v="0"/>
    <n v="27"/>
    <x v="0"/>
    <s v="theater/spaces"/>
    <n v="0"/>
    <n v="416"/>
    <x v="2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x v="954"/>
    <x v="954"/>
    <b v="0"/>
    <n v="2"/>
    <x v="0"/>
    <s v="publishing/art books"/>
    <n v="0"/>
    <n v="14"/>
    <x v="7"/>
    <x v="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x v="955"/>
    <x v="955"/>
    <b v="0"/>
    <n v="5"/>
    <x v="0"/>
    <s v="technology/wearables"/>
    <n v="0"/>
    <n v="25"/>
    <x v="0"/>
    <x v="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x v="956"/>
    <x v="956"/>
    <b v="0"/>
    <n v="3"/>
    <x v="0"/>
    <s v="food/food trucks"/>
    <n v="0"/>
    <n v="8"/>
    <x v="3"/>
    <x v="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x v="957"/>
    <x v="957"/>
    <b v="0"/>
    <n v="1"/>
    <x v="0"/>
    <s v="theater/plays"/>
    <n v="0"/>
    <n v="25"/>
    <x v="2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x v="958"/>
    <x v="958"/>
    <b v="0"/>
    <n v="2"/>
    <x v="0"/>
    <s v="theater/plays"/>
    <n v="0"/>
    <n v="63"/>
    <x v="2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x v="959"/>
    <x v="959"/>
    <b v="0"/>
    <n v="4"/>
    <x v="0"/>
    <s v="theater/plays"/>
    <n v="0"/>
    <n v="7"/>
    <x v="2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x v="960"/>
    <x v="960"/>
    <b v="0"/>
    <n v="5"/>
    <x v="0"/>
    <s v="film &amp; video/animation"/>
    <n v="0"/>
    <n v="16"/>
    <x v="5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6"/>
    <s v="CAD"/>
    <x v="961"/>
    <x v="961"/>
    <b v="0"/>
    <n v="1"/>
    <x v="0"/>
    <s v="games/video games"/>
    <n v="0"/>
    <n v="410"/>
    <x v="6"/>
    <x v="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x v="962"/>
    <x v="962"/>
    <b v="0"/>
    <n v="9"/>
    <x v="0"/>
    <s v="technology/wearables"/>
    <n v="0"/>
    <n v="45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x v="963"/>
    <x v="963"/>
    <b v="0"/>
    <n v="2"/>
    <x v="0"/>
    <s v="music/jazz"/>
    <n v="0"/>
    <n v="33"/>
    <x v="4"/>
    <x v="12"/>
  </r>
  <r>
    <n v="2150"/>
    <s v="The Unknown Door"/>
    <s v="A pixel styled open world detective game."/>
    <n v="50000"/>
    <n v="405"/>
    <x v="1"/>
    <x v="14"/>
    <s v="NOK"/>
    <x v="964"/>
    <x v="964"/>
    <b v="0"/>
    <n v="4"/>
    <x v="0"/>
    <s v="games/video games"/>
    <n v="0"/>
    <n v="101"/>
    <x v="6"/>
    <x v="1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x v="965"/>
    <x v="965"/>
    <b v="0"/>
    <n v="3"/>
    <x v="0"/>
    <s v="film &amp; video/animation"/>
    <n v="0"/>
    <n v="133"/>
    <x v="5"/>
    <x v="18"/>
  </r>
  <r>
    <n v="569"/>
    <s v="Mioti"/>
    <s v="Mioti is an indie game marketplace that doubles as a community for developers to join networks and discuss projects."/>
    <n v="2500"/>
    <n v="20"/>
    <x v="1"/>
    <x v="6"/>
    <s v="CAD"/>
    <x v="966"/>
    <x v="966"/>
    <b v="0"/>
    <n v="1"/>
    <x v="0"/>
    <s v="technology/web"/>
    <n v="0"/>
    <n v="20"/>
    <x v="0"/>
    <x v="1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x v="967"/>
    <x v="967"/>
    <b v="0"/>
    <n v="1"/>
    <x v="0"/>
    <s v="music/indie rock"/>
    <n v="0"/>
    <n v="30"/>
    <x v="4"/>
    <x v="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x v="968"/>
    <x v="968"/>
    <b v="0"/>
    <n v="1"/>
    <x v="0"/>
    <s v="music/world music"/>
    <n v="0"/>
    <n v="40"/>
    <x v="4"/>
    <x v="23"/>
  </r>
  <r>
    <n v="2154"/>
    <s v="Demigods - Rise of the Children - Part 1 (Design)"/>
    <s v="A Real Time Strategy game based on Greek mythology in a fictional world."/>
    <n v="250"/>
    <n v="2"/>
    <x v="1"/>
    <x v="0"/>
    <s v="USD"/>
    <x v="969"/>
    <x v="969"/>
    <b v="0"/>
    <n v="2"/>
    <x v="0"/>
    <s v="games/video games"/>
    <n v="0"/>
    <n v="1"/>
    <x v="6"/>
    <x v="1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x v="970"/>
    <x v="970"/>
    <b v="0"/>
    <n v="8"/>
    <x v="0"/>
    <s v="technology/web"/>
    <n v="0"/>
    <n v="1"/>
    <x v="0"/>
    <x v="19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x v="971"/>
    <x v="971"/>
    <b v="0"/>
    <n v="3"/>
    <x v="0"/>
    <s v="food/food trucks"/>
    <n v="0"/>
    <n v="13"/>
    <x v="3"/>
    <x v="1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x v="972"/>
    <x v="972"/>
    <b v="0"/>
    <n v="2"/>
    <x v="0"/>
    <s v="theater/plays"/>
    <n v="0"/>
    <n v="3"/>
    <x v="2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x v="973"/>
    <x v="973"/>
    <b v="0"/>
    <n v="1"/>
    <x v="0"/>
    <s v="theater/plays"/>
    <n v="0"/>
    <n v="10"/>
    <x v="2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6"/>
    <s v="CAD"/>
    <x v="974"/>
    <x v="974"/>
    <b v="0"/>
    <n v="29"/>
    <x v="0"/>
    <s v="technology/wearables"/>
    <n v="0"/>
    <n v="30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x v="975"/>
    <x v="975"/>
    <b v="0"/>
    <n v="1"/>
    <x v="0"/>
    <s v="technology/wearables"/>
    <n v="0"/>
    <n v="19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x v="976"/>
    <x v="976"/>
    <b v="0"/>
    <n v="7"/>
    <x v="0"/>
    <s v="film &amp; video/animation"/>
    <n v="0"/>
    <n v="57"/>
    <x v="5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x v="977"/>
    <x v="977"/>
    <b v="0"/>
    <n v="4"/>
    <x v="0"/>
    <s v="theater/plays"/>
    <n v="0"/>
    <n v="10"/>
    <x v="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2"/>
    <s v="EUR"/>
    <x v="978"/>
    <x v="978"/>
    <b v="0"/>
    <n v="2"/>
    <x v="0"/>
    <s v="publishing/translations"/>
    <n v="0"/>
    <n v="39"/>
    <x v="7"/>
    <x v="2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x v="979"/>
    <x v="979"/>
    <b v="0"/>
    <n v="1"/>
    <x v="0"/>
    <s v="publishing/children's books"/>
    <n v="0"/>
    <n v="25"/>
    <x v="7"/>
    <x v="2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x v="980"/>
    <x v="980"/>
    <b v="0"/>
    <n v="13"/>
    <x v="0"/>
    <s v="film &amp; video/animation"/>
    <n v="0"/>
    <n v="12"/>
    <x v="5"/>
    <x v="18"/>
  </r>
  <r>
    <n v="1999"/>
    <s v="Planet Venus"/>
    <s v="This is a portrait photo project aiming to inspire women to explore themselves and live their passion"/>
    <n v="31000"/>
    <n v="236"/>
    <x v="1"/>
    <x v="1"/>
    <s v="GBP"/>
    <x v="981"/>
    <x v="981"/>
    <b v="0"/>
    <n v="7"/>
    <x v="0"/>
    <s v="photography/people"/>
    <n v="0"/>
    <n v="34"/>
    <x v="1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x v="982"/>
    <x v="982"/>
    <b v="0"/>
    <n v="5"/>
    <x v="0"/>
    <s v="film &amp; video/animation"/>
    <n v="0"/>
    <n v="15"/>
    <x v="5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x v="983"/>
    <x v="983"/>
    <b v="0"/>
    <n v="8"/>
    <x v="0"/>
    <s v="food/food trucks"/>
    <n v="0"/>
    <n v="24"/>
    <x v="3"/>
    <x v="1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x v="984"/>
    <x v="984"/>
    <b v="0"/>
    <n v="4"/>
    <x v="0"/>
    <s v="technology/wearables"/>
    <n v="0"/>
    <n v="23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x v="985"/>
    <x v="985"/>
    <b v="0"/>
    <n v="2"/>
    <x v="0"/>
    <s v="publishing/fiction"/>
    <n v="0"/>
    <n v="15"/>
    <x v="7"/>
    <x v="1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2"/>
    <s v="EUR"/>
    <x v="986"/>
    <x v="986"/>
    <b v="0"/>
    <n v="3"/>
    <x v="0"/>
    <s v="food/food trucks"/>
    <n v="0"/>
    <n v="25"/>
    <x v="3"/>
    <x v="15"/>
  </r>
  <r>
    <n v="1736"/>
    <s v="In His Presence"/>
    <s v="A unique meditative album reflecting on the life of Christ, inviting Him into your presence"/>
    <n v="3000"/>
    <n v="22"/>
    <x v="1"/>
    <x v="0"/>
    <s v="USD"/>
    <x v="987"/>
    <x v="987"/>
    <b v="0"/>
    <n v="1"/>
    <x v="0"/>
    <s v="music/faith"/>
    <n v="0"/>
    <n v="22"/>
    <x v="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x v="988"/>
    <x v="988"/>
    <b v="0"/>
    <n v="2"/>
    <x v="0"/>
    <s v="games/video games"/>
    <n v="0"/>
    <n v="13"/>
    <x v="6"/>
    <x v="16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x v="989"/>
    <x v="989"/>
    <b v="0"/>
    <n v="3"/>
    <x v="0"/>
    <s v="film &amp; video/drama"/>
    <n v="0"/>
    <n v="120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x v="990"/>
    <x v="990"/>
    <b v="0"/>
    <n v="1"/>
    <x v="0"/>
    <s v="food/small batch"/>
    <n v="0"/>
    <n v="108"/>
    <x v="3"/>
    <x v="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x v="991"/>
    <x v="991"/>
    <b v="0"/>
    <n v="4"/>
    <x v="0"/>
    <s v="publishing/children's books"/>
    <n v="0"/>
    <n v="9"/>
    <x v="7"/>
    <x v="24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x v="992"/>
    <x v="992"/>
    <b v="0"/>
    <n v="10"/>
    <x v="0"/>
    <s v="film &amp; video/science fiction"/>
    <n v="0"/>
    <n v="36"/>
    <x v="5"/>
    <x v="2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x v="993"/>
    <x v="993"/>
    <b v="0"/>
    <n v="9"/>
    <x v="0"/>
    <s v="food/food trucks"/>
    <n v="0"/>
    <n v="22"/>
    <x v="3"/>
    <x v="1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x v="994"/>
    <x v="994"/>
    <b v="0"/>
    <n v="4"/>
    <x v="0"/>
    <s v="technology/web"/>
    <n v="0"/>
    <n v="20"/>
    <x v="0"/>
    <x v="1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x v="995"/>
    <x v="995"/>
    <b v="0"/>
    <n v="2"/>
    <x v="0"/>
    <s v="publishing/fiction"/>
    <n v="0"/>
    <n v="25"/>
    <x v="7"/>
    <x v="1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x v="996"/>
    <x v="996"/>
    <b v="0"/>
    <n v="1"/>
    <x v="0"/>
    <s v="food/food trucks"/>
    <n v="0"/>
    <n v="25"/>
    <x v="3"/>
    <x v="1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x v="997"/>
    <x v="997"/>
    <b v="0"/>
    <n v="4"/>
    <x v="0"/>
    <s v="food/food trucks"/>
    <n v="0"/>
    <n v="18"/>
    <x v="3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6"/>
    <s v="CAD"/>
    <x v="998"/>
    <x v="998"/>
    <b v="0"/>
    <n v="4"/>
    <x v="0"/>
    <s v="technology/web"/>
    <n v="0"/>
    <n v="9"/>
    <x v="0"/>
    <x v="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x v="999"/>
    <x v="999"/>
    <b v="0"/>
    <n v="3"/>
    <x v="0"/>
    <s v="publishing/fiction"/>
    <n v="0"/>
    <n v="7"/>
    <x v="7"/>
    <x v="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x v="1000"/>
    <x v="1000"/>
    <b v="0"/>
    <n v="2"/>
    <x v="0"/>
    <s v="games/video games"/>
    <n v="0"/>
    <n v="35"/>
    <x v="6"/>
    <x v="1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x v="1001"/>
    <x v="1001"/>
    <b v="0"/>
    <n v="2"/>
    <x v="0"/>
    <s v="food/food trucks"/>
    <n v="0"/>
    <n v="11"/>
    <x v="3"/>
    <x v="15"/>
  </r>
  <r>
    <n v="2147"/>
    <s v="Johnny Rocketfingers 3"/>
    <s v="A Point and Click Adventure on Steroids."/>
    <n v="390000"/>
    <n v="2716"/>
    <x v="1"/>
    <x v="0"/>
    <s v="USD"/>
    <x v="1002"/>
    <x v="1002"/>
    <b v="0"/>
    <n v="55"/>
    <x v="0"/>
    <s v="games/video games"/>
    <n v="0"/>
    <n v="49"/>
    <x v="6"/>
    <x v="16"/>
  </r>
  <r>
    <n v="2355"/>
    <s v="PriceItUpPlease (Canceled)"/>
    <s v="PriceItUpPlease will be an easy to use website that estimates the amount of your startup costs for that great idea you have!"/>
    <n v="8000"/>
    <n v="55"/>
    <x v="0"/>
    <x v="8"/>
    <s v="AUD"/>
    <x v="1003"/>
    <x v="1003"/>
    <b v="0"/>
    <n v="2"/>
    <x v="0"/>
    <s v="technology/web"/>
    <n v="0"/>
    <n v="28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x v="1004"/>
    <x v="1004"/>
    <b v="0"/>
    <n v="2"/>
    <x v="0"/>
    <s v="food/food trucks"/>
    <n v="0"/>
    <n v="28"/>
    <x v="3"/>
    <x v="1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x v="1005"/>
    <x v="1005"/>
    <b v="0"/>
    <n v="3"/>
    <x v="0"/>
    <s v="film &amp; video/animation"/>
    <n v="0"/>
    <n v="20"/>
    <x v="5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x v="1006"/>
    <x v="1006"/>
    <b v="0"/>
    <n v="3"/>
    <x v="0"/>
    <s v="technology/web"/>
    <n v="0"/>
    <n v="342"/>
    <x v="0"/>
    <x v="19"/>
  </r>
  <r>
    <n v="1710"/>
    <s v="Producing a live album of our upcoming Europe tour"/>
    <s v="We want to create a gospel live album which has never been produced before."/>
    <n v="5000"/>
    <n v="34"/>
    <x v="1"/>
    <x v="2"/>
    <s v="EUR"/>
    <x v="1007"/>
    <x v="1007"/>
    <b v="0"/>
    <n v="1"/>
    <x v="0"/>
    <s v="music/faith"/>
    <n v="0"/>
    <n v="34"/>
    <x v="4"/>
    <x v="5"/>
  </r>
  <r>
    <n v="4065"/>
    <s v="A Midsummer's Night's Dream"/>
    <s v="A classical/ fantasy version of midsummers done by professionally trained actors in Tulsa!"/>
    <n v="4000"/>
    <n v="27"/>
    <x v="1"/>
    <x v="0"/>
    <s v="USD"/>
    <x v="1008"/>
    <x v="1008"/>
    <b v="0"/>
    <n v="4"/>
    <x v="0"/>
    <s v="theater/plays"/>
    <n v="0"/>
    <n v="7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x v="1009"/>
    <x v="1009"/>
    <b v="0"/>
    <n v="1"/>
    <x v="0"/>
    <s v="publishing/art books"/>
    <n v="0"/>
    <n v="67"/>
    <x v="7"/>
    <x v="14"/>
  </r>
  <r>
    <n v="497"/>
    <s v="Galaxy Probe Kids"/>
    <s v="live-action/animated series pilot."/>
    <n v="4480"/>
    <n v="30"/>
    <x v="1"/>
    <x v="0"/>
    <s v="USD"/>
    <x v="1010"/>
    <x v="1010"/>
    <b v="0"/>
    <n v="3"/>
    <x v="0"/>
    <s v="film &amp; video/animation"/>
    <n v="0"/>
    <n v="10"/>
    <x v="5"/>
    <x v="18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x v="1011"/>
    <x v="1011"/>
    <b v="0"/>
    <n v="1"/>
    <x v="0"/>
    <s v="games/mobile games"/>
    <n v="0"/>
    <n v="20"/>
    <x v="6"/>
    <x v="10"/>
  </r>
  <r>
    <n v="2757"/>
    <s v="C is for Crooked"/>
    <s v="A children's letter book that Lampoons Hillary Clinton"/>
    <n v="1500"/>
    <n v="10"/>
    <x v="1"/>
    <x v="0"/>
    <s v="USD"/>
    <x v="1012"/>
    <x v="1012"/>
    <b v="0"/>
    <n v="2"/>
    <x v="0"/>
    <s v="publishing/children's books"/>
    <n v="0"/>
    <n v="5"/>
    <x v="7"/>
    <x v="24"/>
  </r>
  <r>
    <n v="3121"/>
    <s v="Ant Farm Theatre Project (Canceled)"/>
    <s v="I going to build a theatre for a local ant farm so that Ants can put on their theatre productions."/>
    <n v="1500"/>
    <n v="10"/>
    <x v="0"/>
    <x v="6"/>
    <s v="CAD"/>
    <x v="1013"/>
    <x v="1013"/>
    <b v="0"/>
    <n v="1"/>
    <x v="0"/>
    <s v="theater/spaces"/>
    <n v="0"/>
    <n v="10"/>
    <x v="2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x v="1014"/>
    <x v="1014"/>
    <b v="0"/>
    <n v="1"/>
    <x v="0"/>
    <s v="theater/plays"/>
    <n v="0"/>
    <n v="10"/>
    <x v="2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x v="1015"/>
    <x v="1015"/>
    <b v="0"/>
    <n v="1"/>
    <x v="0"/>
    <s v="theater/musical"/>
    <n v="0"/>
    <n v="500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x v="1016"/>
    <x v="1016"/>
    <b v="0"/>
    <n v="4"/>
    <x v="0"/>
    <s v="publishing/art books"/>
    <n v="0"/>
    <n v="20"/>
    <x v="7"/>
    <x v="14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x v="1017"/>
    <x v="1017"/>
    <b v="0"/>
    <n v="1"/>
    <x v="0"/>
    <s v="technology/web"/>
    <n v="0"/>
    <n v="5"/>
    <x v="0"/>
    <x v="19"/>
  </r>
  <r>
    <n v="1153"/>
    <s v="The Cold Spot Mobile Trailer"/>
    <s v="A mobile concession trailer for snow cones, ice cream, smoothies and more"/>
    <n v="8000"/>
    <n v="50"/>
    <x v="1"/>
    <x v="0"/>
    <s v="USD"/>
    <x v="1018"/>
    <x v="1018"/>
    <b v="0"/>
    <n v="1"/>
    <x v="0"/>
    <s v="food/food trucks"/>
    <n v="0"/>
    <n v="50"/>
    <x v="3"/>
    <x v="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x v="1019"/>
    <x v="1019"/>
    <b v="0"/>
    <n v="2"/>
    <x v="0"/>
    <s v="theater/spaces"/>
    <n v="0"/>
    <n v="63"/>
    <x v="2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x v="1020"/>
    <x v="1020"/>
    <b v="0"/>
    <n v="1"/>
    <x v="0"/>
    <s v="theater/plays"/>
    <n v="0"/>
    <n v="25"/>
    <x v="2"/>
    <x v="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x v="1021"/>
    <x v="1021"/>
    <b v="0"/>
    <n v="1"/>
    <x v="0"/>
    <s v="technology/wearables"/>
    <n v="0"/>
    <n v="28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x v="1022"/>
    <x v="1022"/>
    <b v="0"/>
    <n v="3"/>
    <x v="0"/>
    <s v="food/food trucks"/>
    <n v="0"/>
    <n v="50"/>
    <x v="3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x v="1023"/>
    <x v="1023"/>
    <b v="0"/>
    <n v="1"/>
    <x v="0"/>
    <s v="music/jazz"/>
    <n v="0"/>
    <n v="30"/>
    <x v="4"/>
    <x v="12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x v="1024"/>
    <x v="1024"/>
    <b v="0"/>
    <n v="2"/>
    <x v="0"/>
    <s v="food/restaurants"/>
    <n v="0"/>
    <n v="15"/>
    <x v="3"/>
    <x v="2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x v="1025"/>
    <x v="1025"/>
    <b v="0"/>
    <n v="2"/>
    <x v="0"/>
    <s v="food/food trucks"/>
    <n v="0"/>
    <n v="26"/>
    <x v="3"/>
    <x v="1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x v="1026"/>
    <x v="1026"/>
    <b v="0"/>
    <n v="2"/>
    <x v="0"/>
    <s v="theater/plays"/>
    <n v="0"/>
    <n v="23"/>
    <x v="2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x v="1027"/>
    <x v="1027"/>
    <b v="0"/>
    <n v="5"/>
    <x v="0"/>
    <s v="technology/space exploration"/>
    <n v="0"/>
    <n v="72"/>
    <x v="0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x v="1028"/>
    <x v="1028"/>
    <b v="0"/>
    <n v="4"/>
    <x v="0"/>
    <s v="music/faith"/>
    <n v="0"/>
    <n v="9"/>
    <x v="4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x v="1029"/>
    <x v="1029"/>
    <b v="0"/>
    <n v="3"/>
    <x v="0"/>
    <s v="film &amp; video/science fiction"/>
    <n v="0"/>
    <n v="38"/>
    <x v="5"/>
    <x v="26"/>
  </r>
  <r>
    <n v="2351"/>
    <s v="NZ Auction site.  No listing or success fees. Only $2 p/m"/>
    <s v="Donate $30 or more and receive a free selfie stick."/>
    <n v="18900"/>
    <n v="108"/>
    <x v="0"/>
    <x v="13"/>
    <s v="NZD"/>
    <x v="1030"/>
    <x v="1030"/>
    <b v="0"/>
    <n v="7"/>
    <x v="0"/>
    <s v="technology/web"/>
    <n v="0"/>
    <n v="15"/>
    <x v="0"/>
    <x v="19"/>
  </r>
  <r>
    <n v="2121"/>
    <s v="Legend of Decay"/>
    <s v="Join us on an epic journey to discover a millennia old secret which will change the world forever."/>
    <n v="50000"/>
    <n v="284"/>
    <x v="1"/>
    <x v="16"/>
    <s v="CHF"/>
    <x v="1031"/>
    <x v="1031"/>
    <b v="0"/>
    <n v="10"/>
    <x v="0"/>
    <s v="games/video games"/>
    <n v="0"/>
    <n v="28"/>
    <x v="6"/>
    <x v="16"/>
  </r>
  <r>
    <n v="586"/>
    <s v="Employ College 2K"/>
    <s v="Employ College is a movement for companies to hire college graduates from their respected institutions."/>
    <n v="10000"/>
    <n v="56"/>
    <x v="1"/>
    <x v="0"/>
    <s v="USD"/>
    <x v="1032"/>
    <x v="1032"/>
    <b v="0"/>
    <n v="4"/>
    <x v="0"/>
    <s v="technology/web"/>
    <n v="0"/>
    <n v="14"/>
    <x v="0"/>
    <x v="1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x v="1033"/>
    <x v="1033"/>
    <b v="0"/>
    <n v="3"/>
    <x v="0"/>
    <s v="technology/wearables"/>
    <n v="0"/>
    <n v="93"/>
    <x v="0"/>
    <x v="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x v="1034"/>
    <x v="1034"/>
    <b v="0"/>
    <n v="3"/>
    <x v="0"/>
    <s v="games/video games"/>
    <n v="0"/>
    <n v="19"/>
    <x v="6"/>
    <x v="16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x v="1035"/>
    <x v="1035"/>
    <b v="0"/>
    <n v="6"/>
    <x v="0"/>
    <s v="food/food trucks"/>
    <n v="0"/>
    <n v="56"/>
    <x v="3"/>
    <x v="15"/>
  </r>
  <r>
    <n v="541"/>
    <s v="Deviations"/>
    <s v="A website dedicated to local Kink Communities; to find others with matching interests and bring them together."/>
    <n v="4500"/>
    <n v="25"/>
    <x v="1"/>
    <x v="0"/>
    <s v="USD"/>
    <x v="1036"/>
    <x v="1036"/>
    <b v="0"/>
    <n v="1"/>
    <x v="0"/>
    <s v="technology/web"/>
    <n v="0"/>
    <n v="25"/>
    <x v="0"/>
    <x v="1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x v="1037"/>
    <x v="1037"/>
    <b v="0"/>
    <n v="2"/>
    <x v="0"/>
    <s v="publishing/art books"/>
    <n v="0"/>
    <n v="28"/>
    <x v="7"/>
    <x v="14"/>
  </r>
  <r>
    <n v="3866"/>
    <s v="a feminine ending, brought to you by the East End Theatre Co"/>
    <s v="A funny, moving, witty piece about a girl, her oboe, and her dreams."/>
    <n v="2000"/>
    <n v="11"/>
    <x v="1"/>
    <x v="0"/>
    <s v="USD"/>
    <x v="1038"/>
    <x v="1038"/>
    <b v="0"/>
    <n v="2"/>
    <x v="0"/>
    <s v="theater/plays"/>
    <n v="0"/>
    <n v="6"/>
    <x v="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x v="1039"/>
    <x v="1039"/>
    <b v="0"/>
    <n v="1"/>
    <x v="0"/>
    <s v="music/world music"/>
    <n v="0"/>
    <n v="5"/>
    <x v="4"/>
    <x v="2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x v="1040"/>
    <x v="1040"/>
    <b v="0"/>
    <n v="7"/>
    <x v="0"/>
    <s v="film &amp; video/drama"/>
    <n v="0"/>
    <n v="91"/>
    <x v="5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x v="1041"/>
    <x v="1041"/>
    <b v="0"/>
    <n v="10"/>
    <x v="0"/>
    <s v="technology/wearables"/>
    <n v="0"/>
    <n v="26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x v="1042"/>
    <x v="1042"/>
    <b v="0"/>
    <n v="11"/>
    <x v="0"/>
    <s v="games/video games"/>
    <n v="0"/>
    <n v="23"/>
    <x v="6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x v="1043"/>
    <x v="1043"/>
    <b v="0"/>
    <n v="3"/>
    <x v="0"/>
    <s v="games/mobile games"/>
    <n v="0"/>
    <n v="17"/>
    <x v="6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x v="1044"/>
    <x v="1044"/>
    <b v="0"/>
    <n v="6"/>
    <x v="0"/>
    <s v="technology/gadgets"/>
    <n v="0"/>
    <n v="17"/>
    <x v="0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3"/>
    <s v="EUR"/>
    <x v="1045"/>
    <x v="1045"/>
    <b v="0"/>
    <n v="3"/>
    <x v="0"/>
    <s v="technology/wearables"/>
    <n v="0"/>
    <n v="168"/>
    <x v="0"/>
    <x v="0"/>
  </r>
  <r>
    <n v="919"/>
    <s v="Jazz CD:  Out of The Blue"/>
    <s v="Cool jazz with a New Orleans flavor."/>
    <n v="20000"/>
    <n v="100"/>
    <x v="1"/>
    <x v="0"/>
    <s v="USD"/>
    <x v="1046"/>
    <x v="1046"/>
    <b v="0"/>
    <n v="1"/>
    <x v="0"/>
    <s v="music/jazz"/>
    <n v="0"/>
    <n v="100"/>
    <x v="4"/>
    <x v="12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x v="1047"/>
    <x v="1047"/>
    <b v="0"/>
    <n v="1"/>
    <x v="0"/>
    <s v="games/video games"/>
    <n v="0"/>
    <n v="25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x v="1048"/>
    <x v="1048"/>
    <b v="0"/>
    <n v="1"/>
    <x v="0"/>
    <s v="games/video games"/>
    <n v="0"/>
    <n v="5"/>
    <x v="6"/>
    <x v="16"/>
  </r>
  <r>
    <n v="1126"/>
    <s v="GAMING TO LEARN"/>
    <s v="Imagine a science class where the teacher walks in a says &quot;Take out your cell phone and play a game.&quot;"/>
    <n v="2000"/>
    <n v="10"/>
    <x v="1"/>
    <x v="0"/>
    <s v="USD"/>
    <x v="1049"/>
    <x v="1049"/>
    <b v="0"/>
    <n v="2"/>
    <x v="0"/>
    <s v="games/mobile games"/>
    <n v="0"/>
    <n v="5"/>
    <x v="6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x v="1050"/>
    <x v="1050"/>
    <b v="0"/>
    <n v="2"/>
    <x v="0"/>
    <s v="publishing/translations"/>
    <n v="0"/>
    <n v="8"/>
    <x v="7"/>
    <x v="2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x v="1051"/>
    <x v="1051"/>
    <b v="0"/>
    <n v="1"/>
    <x v="0"/>
    <s v="photography/places"/>
    <n v="0"/>
    <n v="5"/>
    <x v="1"/>
    <x v="2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x v="1052"/>
    <x v="1052"/>
    <b v="1"/>
    <n v="4"/>
    <x v="0"/>
    <s v="photography/photobooks"/>
    <n v="0"/>
    <n v="10"/>
    <x v="1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x v="1053"/>
    <x v="1053"/>
    <b v="0"/>
    <n v="2"/>
    <x v="0"/>
    <s v="games/mobile games"/>
    <n v="0"/>
    <n v="63"/>
    <x v="6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x v="1054"/>
    <x v="1054"/>
    <b v="0"/>
    <n v="1"/>
    <x v="0"/>
    <s v="food/food trucks"/>
    <n v="0"/>
    <n v="50"/>
    <x v="3"/>
    <x v="15"/>
  </r>
  <r>
    <n v="2583"/>
    <s v="Crazy Daisy Food Truck"/>
    <s v="Crazy Daisy will become the newest member of the food truck distributors in Kansas City, Missouri."/>
    <n v="1000"/>
    <n v="5"/>
    <x v="1"/>
    <x v="0"/>
    <s v="USD"/>
    <x v="1055"/>
    <x v="1055"/>
    <b v="0"/>
    <n v="5"/>
    <x v="0"/>
    <s v="food/food trucks"/>
    <n v="0"/>
    <n v="1"/>
    <x v="3"/>
    <x v="15"/>
  </r>
  <r>
    <n v="2893"/>
    <s v="REDISCOVERING KIA THE PLAY"/>
    <s v="Fundraising for REDISCOVERING KIA THE PLAY"/>
    <n v="5000"/>
    <n v="25"/>
    <x v="1"/>
    <x v="0"/>
    <s v="USD"/>
    <x v="1056"/>
    <x v="1056"/>
    <b v="0"/>
    <n v="2"/>
    <x v="0"/>
    <s v="theater/plays"/>
    <n v="0"/>
    <n v="13"/>
    <x v="2"/>
    <x v="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x v="1057"/>
    <x v="1057"/>
    <b v="0"/>
    <n v="6"/>
    <x v="0"/>
    <s v="technology/web"/>
    <n v="0"/>
    <n v="21"/>
    <x v="0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2"/>
    <s v="SEK"/>
    <x v="1058"/>
    <x v="1058"/>
    <b v="0"/>
    <n v="4"/>
    <x v="0"/>
    <s v="food/food trucks"/>
    <n v="0"/>
    <n v="306"/>
    <x v="3"/>
    <x v="15"/>
  </r>
  <r>
    <n v="1148"/>
    <s v="Warren's / Adilyn's Rollin' Bistro"/>
    <s v="New local (Louisville, KY.) food truck with a refreshing spin on rolling kitchens."/>
    <n v="15000"/>
    <n v="73"/>
    <x v="1"/>
    <x v="0"/>
    <s v="USD"/>
    <x v="1059"/>
    <x v="1059"/>
    <b v="0"/>
    <n v="3"/>
    <x v="0"/>
    <s v="food/food trucks"/>
    <n v="0"/>
    <n v="24"/>
    <x v="3"/>
    <x v="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6"/>
    <s v="CAD"/>
    <x v="1060"/>
    <x v="1060"/>
    <b v="0"/>
    <n v="2"/>
    <x v="0"/>
    <s v="theater/spaces"/>
    <n v="0"/>
    <n v="53"/>
    <x v="2"/>
    <x v="8"/>
  </r>
  <r>
    <n v="2695"/>
    <s v="Fat daddy mac food truck"/>
    <s v="I am creating food magic on the go! Amazing food isn't just for sitdown restaraunts anymore!"/>
    <n v="15000"/>
    <n v="71"/>
    <x v="1"/>
    <x v="0"/>
    <s v="USD"/>
    <x v="1061"/>
    <x v="1061"/>
    <b v="0"/>
    <n v="3"/>
    <x v="0"/>
    <s v="food/food trucks"/>
    <n v="0"/>
    <n v="24"/>
    <x v="3"/>
    <x v="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x v="1062"/>
    <x v="1062"/>
    <b v="0"/>
    <n v="7"/>
    <x v="0"/>
    <s v="games/mobile games"/>
    <n v="0"/>
    <n v="61"/>
    <x v="6"/>
    <x v="10"/>
  </r>
  <r>
    <n v="992"/>
    <s v="WairConditioning"/>
    <s v="The HOTTEST and COOLEST thing yet! WairConditioning... an entirely new level of comfortability!"/>
    <n v="100000"/>
    <n v="467"/>
    <x v="1"/>
    <x v="0"/>
    <s v="USD"/>
    <x v="1063"/>
    <x v="1063"/>
    <b v="0"/>
    <n v="4"/>
    <x v="0"/>
    <s v="technology/wearables"/>
    <n v="0"/>
    <n v="117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x v="1064"/>
    <x v="1064"/>
    <b v="0"/>
    <n v="3"/>
    <x v="0"/>
    <s v="food/food trucks"/>
    <n v="0"/>
    <n v="12"/>
    <x v="3"/>
    <x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x v="1065"/>
    <x v="1065"/>
    <b v="0"/>
    <n v="3"/>
    <x v="0"/>
    <s v="games/video games"/>
    <n v="0"/>
    <n v="15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1"/>
    <x v="6"/>
    <s v="CAD"/>
    <x v="1066"/>
    <x v="1066"/>
    <b v="0"/>
    <n v="2"/>
    <x v="0"/>
    <s v="games/mobile games"/>
    <n v="0"/>
    <n v="18"/>
    <x v="6"/>
    <x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x v="1067"/>
    <x v="1067"/>
    <b v="0"/>
    <n v="1"/>
    <x v="0"/>
    <s v="photography/nature"/>
    <n v="0"/>
    <n v="10"/>
    <x v="1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x v="1068"/>
    <x v="1068"/>
    <b v="0"/>
    <n v="3"/>
    <x v="0"/>
    <s v="film &amp; video/animation"/>
    <n v="0"/>
    <n v="5"/>
    <x v="5"/>
    <x v="18"/>
  </r>
  <r>
    <n v="2741"/>
    <s v="Mrs. Brown and Her Lost Puppy."/>
    <s v="Help me publish my 1st children's book as an aspiring author!"/>
    <n v="8000"/>
    <n v="35"/>
    <x v="1"/>
    <x v="0"/>
    <s v="USD"/>
    <x v="1069"/>
    <x v="1069"/>
    <b v="0"/>
    <n v="4"/>
    <x v="0"/>
    <s v="publishing/children's books"/>
    <n v="0"/>
    <n v="9"/>
    <x v="7"/>
    <x v="24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x v="1070"/>
    <x v="1070"/>
    <b v="0"/>
    <n v="14"/>
    <x v="0"/>
    <s v="film &amp; video/animation"/>
    <n v="0"/>
    <n v="4"/>
    <x v="5"/>
    <x v="18"/>
  </r>
  <r>
    <n v="2402"/>
    <s v="Cupcake Truck Unite"/>
    <s v="Small town, delicious treats, and a mobile truck"/>
    <n v="12000"/>
    <n v="52"/>
    <x v="1"/>
    <x v="0"/>
    <s v="USD"/>
    <x v="1071"/>
    <x v="1071"/>
    <b v="0"/>
    <n v="1"/>
    <x v="0"/>
    <s v="food/food trucks"/>
    <n v="0"/>
    <n v="52"/>
    <x v="3"/>
    <x v="1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x v="1072"/>
    <x v="1072"/>
    <b v="0"/>
    <n v="3"/>
    <x v="0"/>
    <s v="theater/plays"/>
    <n v="0"/>
    <n v="18"/>
    <x v="2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2"/>
    <s v="EUR"/>
    <x v="1073"/>
    <x v="1073"/>
    <b v="0"/>
    <n v="4"/>
    <x v="0"/>
    <s v="technology/web"/>
    <n v="0"/>
    <n v="65"/>
    <x v="0"/>
    <x v="19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x v="1074"/>
    <x v="1074"/>
    <b v="0"/>
    <n v="8"/>
    <x v="0"/>
    <s v="technology/web"/>
    <n v="0"/>
    <n v="53"/>
    <x v="0"/>
    <x v="1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x v="1075"/>
    <x v="1075"/>
    <b v="0"/>
    <n v="2"/>
    <x v="0"/>
    <s v="technology/web"/>
    <n v="0"/>
    <n v="53"/>
    <x v="0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x v="1076"/>
    <x v="1076"/>
    <b v="0"/>
    <n v="2"/>
    <x v="0"/>
    <s v="music/jazz"/>
    <n v="0"/>
    <n v="11"/>
    <x v="4"/>
    <x v="12"/>
  </r>
  <r>
    <n v="1405"/>
    <s v="The Bible translated into Emoticons"/>
    <s v="Will more people read the Bible if it were translated into Emoticons?"/>
    <n v="25000"/>
    <n v="105"/>
    <x v="1"/>
    <x v="0"/>
    <s v="USD"/>
    <x v="1077"/>
    <x v="1077"/>
    <b v="1"/>
    <n v="17"/>
    <x v="0"/>
    <s v="publishing/translations"/>
    <n v="0"/>
    <n v="6"/>
    <x v="7"/>
    <x v="22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x v="1078"/>
    <x v="1078"/>
    <b v="0"/>
    <n v="2"/>
    <x v="0"/>
    <s v="theater/plays"/>
    <n v="0"/>
    <n v="11"/>
    <x v="2"/>
    <x v="3"/>
  </r>
  <r>
    <n v="4041"/>
    <s v="In the Land of Gold"/>
    <s v="A bold, colouful, vibrant play centred around the last remaining monarchy of Africa."/>
    <n v="5000"/>
    <n v="21"/>
    <x v="1"/>
    <x v="1"/>
    <s v="GBP"/>
    <x v="1079"/>
    <x v="1079"/>
    <b v="0"/>
    <n v="2"/>
    <x v="0"/>
    <s v="theater/plays"/>
    <n v="0"/>
    <n v="11"/>
    <x v="2"/>
    <x v="3"/>
  </r>
  <r>
    <n v="190"/>
    <s v="REGIONRAT, the movie"/>
    <s v="Because hope can be a 4 letter word"/>
    <n v="12000"/>
    <n v="50"/>
    <x v="1"/>
    <x v="0"/>
    <s v="USD"/>
    <x v="1080"/>
    <x v="1080"/>
    <b v="0"/>
    <n v="1"/>
    <x v="0"/>
    <s v="film &amp; video/drama"/>
    <n v="0"/>
    <n v="50"/>
    <x v="5"/>
    <x v="9"/>
  </r>
  <r>
    <n v="1988"/>
    <s v="Phillip Michael Photography"/>
    <s v="Expressing art in an image!"/>
    <n v="6000"/>
    <n v="25"/>
    <x v="1"/>
    <x v="0"/>
    <s v="USD"/>
    <x v="1081"/>
    <x v="1081"/>
    <b v="0"/>
    <n v="1"/>
    <x v="0"/>
    <s v="photography/people"/>
    <n v="0"/>
    <n v="25"/>
    <x v="1"/>
    <x v="11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x v="1082"/>
    <x v="1082"/>
    <b v="0"/>
    <n v="8"/>
    <x v="0"/>
    <s v="games/mobile games"/>
    <n v="0"/>
    <n v="23"/>
    <x v="6"/>
    <x v="10"/>
  </r>
  <r>
    <n v="2884"/>
    <s v="The Lizard King, a play by Jay Jeff Jones"/>
    <s v="Come explore the dream world of Jim Morrison, rock singer, mystic, poet, shaman."/>
    <n v="45000"/>
    <n v="185"/>
    <x v="1"/>
    <x v="0"/>
    <s v="USD"/>
    <x v="1083"/>
    <x v="1083"/>
    <b v="0"/>
    <n v="4"/>
    <x v="0"/>
    <s v="theater/plays"/>
    <n v="0"/>
    <n v="46"/>
    <x v="2"/>
    <x v="3"/>
  </r>
  <r>
    <n v="709"/>
    <s v="lumiglove"/>
    <s v="A &quot;handheld&quot; light, which eases the way you illuminate objects and/or paths."/>
    <n v="15000"/>
    <n v="61"/>
    <x v="1"/>
    <x v="0"/>
    <s v="USD"/>
    <x v="1084"/>
    <x v="1084"/>
    <b v="0"/>
    <n v="2"/>
    <x v="0"/>
    <s v="technology/wearables"/>
    <n v="0"/>
    <n v="31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x v="1085"/>
    <x v="1085"/>
    <b v="0"/>
    <n v="2"/>
    <x v="0"/>
    <s v="film &amp; video/drama"/>
    <n v="0"/>
    <n v="30"/>
    <x v="5"/>
    <x v="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x v="1086"/>
    <x v="1086"/>
    <b v="0"/>
    <n v="4"/>
    <x v="0"/>
    <s v="technology/wearables"/>
    <n v="0"/>
    <n v="39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x v="1087"/>
    <x v="1087"/>
    <b v="0"/>
    <n v="1"/>
    <x v="0"/>
    <s v="publishing/fiction"/>
    <n v="0"/>
    <n v="2"/>
    <x v="7"/>
    <x v="1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x v="1088"/>
    <x v="1088"/>
    <b v="0"/>
    <n v="2"/>
    <x v="0"/>
    <s v="food/food trucks"/>
    <n v="0"/>
    <n v="50"/>
    <x v="3"/>
    <x v="15"/>
  </r>
  <r>
    <n v="1738"/>
    <s v="The Flashing Lights"/>
    <s v="Music that inspires and gives hope for overcoming and change. And it is good music."/>
    <n v="5000"/>
    <n v="20"/>
    <x v="1"/>
    <x v="0"/>
    <s v="USD"/>
    <x v="1089"/>
    <x v="1089"/>
    <b v="0"/>
    <n v="1"/>
    <x v="0"/>
    <s v="music/faith"/>
    <n v="0"/>
    <n v="20"/>
    <x v="4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x v="1090"/>
    <x v="1090"/>
    <b v="0"/>
    <n v="2"/>
    <x v="0"/>
    <s v="games/mobile games"/>
    <n v="0"/>
    <n v="5"/>
    <x v="6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x v="1091"/>
    <x v="1091"/>
    <b v="0"/>
    <n v="3"/>
    <x v="0"/>
    <s v="theater/spaces"/>
    <n v="0"/>
    <n v="13"/>
    <x v="2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x v="1092"/>
    <x v="1092"/>
    <b v="0"/>
    <n v="2"/>
    <x v="0"/>
    <s v="theater/plays"/>
    <n v="0"/>
    <n v="2"/>
    <x v="2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x v="1093"/>
    <x v="1093"/>
    <b v="0"/>
    <n v="7"/>
    <x v="0"/>
    <s v="technology/wearables"/>
    <n v="0"/>
    <n v="84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x v="1094"/>
    <x v="1094"/>
    <b v="0"/>
    <n v="9"/>
    <x v="0"/>
    <s v="technology/web"/>
    <n v="0"/>
    <n v="38"/>
    <x v="0"/>
    <x v="19"/>
  </r>
  <r>
    <n v="2122"/>
    <s v="CapitÃ¡n Kalani y el sindicato robÃ³tico"/>
    <s v="Captain Kalani it's a retro game full of nostalgia for the old gamers but interesting for the new ones"/>
    <n v="80000"/>
    <n v="310"/>
    <x v="1"/>
    <x v="4"/>
    <s v="MXN"/>
    <x v="1095"/>
    <x v="1095"/>
    <b v="0"/>
    <n v="3"/>
    <x v="0"/>
    <s v="games/video games"/>
    <n v="0"/>
    <n v="103"/>
    <x v="6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x v="1096"/>
    <x v="1096"/>
    <b v="0"/>
    <n v="5"/>
    <x v="0"/>
    <s v="technology/web"/>
    <n v="0"/>
    <n v="54"/>
    <x v="0"/>
    <x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x v="1097"/>
    <x v="1097"/>
    <b v="0"/>
    <n v="1"/>
    <x v="0"/>
    <s v="technology/wearables"/>
    <n v="0"/>
    <n v="75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x v="1098"/>
    <x v="1098"/>
    <b v="0"/>
    <n v="2"/>
    <x v="0"/>
    <s v="technology/web"/>
    <n v="0"/>
    <n v="28"/>
    <x v="0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x v="1099"/>
    <x v="1099"/>
    <b v="0"/>
    <n v="3"/>
    <x v="0"/>
    <s v="technology/web"/>
    <n v="0"/>
    <n v="18"/>
    <x v="0"/>
    <x v="1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5"/>
    <s v="DKK"/>
    <x v="1100"/>
    <x v="1100"/>
    <b v="0"/>
    <n v="3"/>
    <x v="0"/>
    <s v="theater/musical"/>
    <n v="0"/>
    <n v="37"/>
    <x v="2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6"/>
    <s v="CAD"/>
    <x v="1101"/>
    <x v="1101"/>
    <b v="0"/>
    <n v="1"/>
    <x v="0"/>
    <s v="music/faith"/>
    <n v="0"/>
    <n v="18"/>
    <x v="4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x v="1102"/>
    <x v="1102"/>
    <b v="0"/>
    <n v="1"/>
    <x v="0"/>
    <s v="music/jazz"/>
    <n v="0"/>
    <n v="25"/>
    <x v="4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x v="1103"/>
    <x v="1103"/>
    <b v="0"/>
    <n v="4"/>
    <x v="0"/>
    <s v="games/mobile games"/>
    <n v="0"/>
    <n v="31"/>
    <x v="6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5"/>
    <s v="DKK"/>
    <x v="1104"/>
    <x v="1104"/>
    <b v="0"/>
    <n v="7"/>
    <x v="0"/>
    <s v="technology/wearables"/>
    <n v="0"/>
    <n v="100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x v="1105"/>
    <x v="1105"/>
    <b v="0"/>
    <n v="4"/>
    <x v="0"/>
    <s v="music/jazz"/>
    <n v="0"/>
    <n v="43"/>
    <x v="4"/>
    <x v="12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x v="1106"/>
    <x v="1106"/>
    <b v="0"/>
    <n v="1"/>
    <x v="0"/>
    <s v="theater/spaces"/>
    <n v="0"/>
    <n v="50"/>
    <x v="2"/>
    <x v="8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x v="1107"/>
    <x v="1107"/>
    <b v="0"/>
    <n v="1"/>
    <x v="0"/>
    <s v="film &amp; video/science fiction"/>
    <n v="0"/>
    <n v="10"/>
    <x v="5"/>
    <x v="26"/>
  </r>
  <r>
    <n v="237"/>
    <s v="Making The Choice"/>
    <s v="Making The Choice is a christian short film series."/>
    <n v="15000"/>
    <n v="50"/>
    <x v="1"/>
    <x v="0"/>
    <s v="USD"/>
    <x v="1108"/>
    <x v="1108"/>
    <b v="0"/>
    <n v="1"/>
    <x v="0"/>
    <s v="film &amp; video/drama"/>
    <n v="0"/>
    <n v="50"/>
    <x v="5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8"/>
    <s v="AUD"/>
    <x v="1109"/>
    <x v="1109"/>
    <b v="0"/>
    <n v="1"/>
    <x v="0"/>
    <s v="publishing/translations"/>
    <n v="0"/>
    <n v="100"/>
    <x v="7"/>
    <x v="22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x v="1110"/>
    <x v="1110"/>
    <b v="0"/>
    <n v="1"/>
    <x v="0"/>
    <s v="photography/nature"/>
    <n v="0"/>
    <n v="50"/>
    <x v="1"/>
    <x v="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x v="1111"/>
    <x v="1111"/>
    <b v="0"/>
    <n v="1"/>
    <x v="0"/>
    <s v="food/food trucks"/>
    <n v="0"/>
    <n v="50"/>
    <x v="3"/>
    <x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x v="1112"/>
    <x v="1112"/>
    <b v="0"/>
    <n v="1"/>
    <x v="0"/>
    <s v="publishing/children's books"/>
    <n v="0"/>
    <n v="10"/>
    <x v="7"/>
    <x v="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x v="1113"/>
    <x v="1113"/>
    <b v="0"/>
    <n v="1"/>
    <x v="0"/>
    <s v="theater/plays"/>
    <n v="0"/>
    <n v="5"/>
    <x v="2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x v="1114"/>
    <x v="1114"/>
    <b v="0"/>
    <n v="1"/>
    <x v="0"/>
    <s v="theater/plays"/>
    <n v="0"/>
    <n v="10"/>
    <x v="2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x v="1115"/>
    <x v="1115"/>
    <b v="0"/>
    <n v="3"/>
    <x v="0"/>
    <s v="technology/makerspaces"/>
    <n v="0"/>
    <n v="44"/>
    <x v="0"/>
    <x v="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x v="1116"/>
    <x v="1116"/>
    <b v="0"/>
    <n v="4"/>
    <x v="0"/>
    <s v="technology/web"/>
    <n v="0"/>
    <n v="21"/>
    <x v="0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x v="1117"/>
    <x v="1117"/>
    <b v="0"/>
    <n v="2"/>
    <x v="0"/>
    <s v="food/food trucks"/>
    <n v="0"/>
    <n v="13"/>
    <x v="3"/>
    <x v="1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8"/>
    <s v="AUD"/>
    <x v="1118"/>
    <x v="1118"/>
    <b v="0"/>
    <n v="2"/>
    <x v="0"/>
    <s v="technology/web"/>
    <n v="0"/>
    <n v="35"/>
    <x v="0"/>
    <x v="1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x v="1119"/>
    <x v="1119"/>
    <b v="0"/>
    <n v="5"/>
    <x v="0"/>
    <s v="music/jazz"/>
    <n v="0"/>
    <n v="12"/>
    <x v="4"/>
    <x v="12"/>
  </r>
  <r>
    <n v="3118"/>
    <s v="Garden Eden, theatre, meeting, culture, music, art"/>
    <s v="a magical place for all kind of people, like a fairytaile in all colours"/>
    <n v="500000"/>
    <n v="1550"/>
    <x v="1"/>
    <x v="12"/>
    <s v="SEK"/>
    <x v="1120"/>
    <x v="1120"/>
    <b v="0"/>
    <n v="2"/>
    <x v="0"/>
    <s v="theater/spaces"/>
    <n v="0"/>
    <n v="775"/>
    <x v="2"/>
    <x v="8"/>
  </r>
  <r>
    <n v="717"/>
    <s v="cool air belt"/>
    <s v="Cool air flowing under clothing keeps you cool."/>
    <n v="100000"/>
    <n v="305"/>
    <x v="1"/>
    <x v="0"/>
    <s v="USD"/>
    <x v="1121"/>
    <x v="1121"/>
    <b v="0"/>
    <n v="4"/>
    <x v="0"/>
    <s v="technology/wearables"/>
    <n v="0"/>
    <n v="76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x v="1122"/>
    <x v="1122"/>
    <b v="0"/>
    <n v="4"/>
    <x v="0"/>
    <s v="technology/wearables"/>
    <n v="0"/>
    <n v="27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x v="1123"/>
    <x v="1123"/>
    <b v="0"/>
    <n v="3"/>
    <x v="0"/>
    <s v="music/jazz"/>
    <n v="0"/>
    <n v="50"/>
    <x v="4"/>
    <x v="1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x v="1124"/>
    <x v="1124"/>
    <b v="0"/>
    <n v="3"/>
    <x v="0"/>
    <s v="music/jazz"/>
    <n v="0"/>
    <n v="30"/>
    <x v="4"/>
    <x v="12"/>
  </r>
  <r>
    <n v="3926"/>
    <s v="Caryl Churchill's 'Top Girls' - NSW HSC Text"/>
    <s v="Producing syllabus-relevant theatre targeted to HSC students on the NSW Central Coast"/>
    <n v="5000"/>
    <n v="15"/>
    <x v="1"/>
    <x v="8"/>
    <s v="AUD"/>
    <x v="1125"/>
    <x v="1125"/>
    <b v="0"/>
    <n v="1"/>
    <x v="0"/>
    <s v="theater/plays"/>
    <n v="0"/>
    <n v="15"/>
    <x v="2"/>
    <x v="3"/>
  </r>
  <r>
    <n v="460"/>
    <s v="Darwin's Kiss"/>
    <s v="An animated web series about biological evolution gone haywire."/>
    <n v="8500"/>
    <n v="25"/>
    <x v="1"/>
    <x v="0"/>
    <s v="USD"/>
    <x v="1126"/>
    <x v="1126"/>
    <b v="0"/>
    <n v="2"/>
    <x v="0"/>
    <s v="film &amp; video/animation"/>
    <n v="0"/>
    <n v="13"/>
    <x v="5"/>
    <x v="1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x v="1127"/>
    <x v="1127"/>
    <b v="0"/>
    <n v="1"/>
    <x v="0"/>
    <s v="journalism/audio"/>
    <n v="0"/>
    <n v="250"/>
    <x v="8"/>
    <x v="2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x v="1128"/>
    <x v="1128"/>
    <b v="0"/>
    <n v="3"/>
    <x v="0"/>
    <s v="film &amp; video/animation"/>
    <n v="0"/>
    <n v="72"/>
    <x v="5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x v="1129"/>
    <x v="1129"/>
    <b v="0"/>
    <n v="1"/>
    <x v="0"/>
    <s v="theater/plays"/>
    <n v="0"/>
    <n v="10"/>
    <x v="2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x v="1130"/>
    <x v="1130"/>
    <b v="0"/>
    <n v="1"/>
    <x v="0"/>
    <s v="theater/plays"/>
    <n v="0"/>
    <n v="10"/>
    <x v="2"/>
    <x v="3"/>
  </r>
  <r>
    <n v="1907"/>
    <s v="Litter-Buddy"/>
    <s v="Litter-Buddy is great economical alternative to leading pet waste disposal systems with cartridge bag elements."/>
    <n v="30000"/>
    <n v="85"/>
    <x v="1"/>
    <x v="0"/>
    <s v="USD"/>
    <x v="1131"/>
    <x v="1131"/>
    <b v="0"/>
    <n v="4"/>
    <x v="0"/>
    <s v="technology/gadgets"/>
    <n v="0"/>
    <n v="21"/>
    <x v="0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x v="1132"/>
    <x v="1132"/>
    <b v="0"/>
    <n v="7"/>
    <x v="0"/>
    <s v="photography/places"/>
    <n v="0"/>
    <n v="40"/>
    <x v="1"/>
    <x v="2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x v="1133"/>
    <x v="1133"/>
    <b v="0"/>
    <n v="3"/>
    <x v="0"/>
    <s v="theater/spaces"/>
    <n v="0"/>
    <n v="19"/>
    <x v="2"/>
    <x v="8"/>
  </r>
  <r>
    <n v="3792"/>
    <s v="BorikÃ©n: The Show"/>
    <s v="A cultural and historic journey through Puerto Rico's music and dance!"/>
    <n v="12500"/>
    <n v="35"/>
    <x v="1"/>
    <x v="0"/>
    <s v="USD"/>
    <x v="1134"/>
    <x v="1134"/>
    <b v="0"/>
    <n v="2"/>
    <x v="0"/>
    <s v="theater/musical"/>
    <n v="0"/>
    <n v="18"/>
    <x v="2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x v="1135"/>
    <x v="1135"/>
    <b v="0"/>
    <n v="6"/>
    <x v="0"/>
    <s v="film &amp; video/science fiction"/>
    <n v="0"/>
    <n v="25"/>
    <x v="5"/>
    <x v="26"/>
  </r>
  <r>
    <n v="3103"/>
    <s v="Professional Venue for local artists!!"/>
    <s v="Creating a place for local artists to perform, at substantially less cost for them"/>
    <n v="4100"/>
    <n v="11"/>
    <x v="1"/>
    <x v="0"/>
    <s v="USD"/>
    <x v="1136"/>
    <x v="1136"/>
    <b v="0"/>
    <n v="2"/>
    <x v="0"/>
    <s v="theater/spaces"/>
    <n v="0"/>
    <n v="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4"/>
    <s v="MXN"/>
    <x v="1137"/>
    <x v="1137"/>
    <b v="0"/>
    <n v="1"/>
    <x v="0"/>
    <s v="technology/wearables"/>
    <n v="0"/>
    <n v="250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x v="1138"/>
    <x v="1138"/>
    <b v="0"/>
    <n v="2"/>
    <x v="0"/>
    <s v="film &amp; video/science fiction"/>
    <n v="0"/>
    <n v="4"/>
    <x v="5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x v="1139"/>
    <x v="1139"/>
    <b v="0"/>
    <n v="2"/>
    <x v="0"/>
    <s v="technology/web"/>
    <n v="0"/>
    <n v="10"/>
    <x v="0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x v="1140"/>
    <x v="1140"/>
    <b v="0"/>
    <n v="2"/>
    <x v="0"/>
    <s v="food/food trucks"/>
    <n v="0"/>
    <n v="60"/>
    <x v="3"/>
    <x v="1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x v="1141"/>
    <x v="1141"/>
    <b v="0"/>
    <n v="6"/>
    <x v="0"/>
    <s v="games/video games"/>
    <n v="0"/>
    <n v="20"/>
    <x v="6"/>
    <x v="16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x v="1142"/>
    <x v="1142"/>
    <b v="0"/>
    <n v="1"/>
    <x v="0"/>
    <s v="theater/plays"/>
    <n v="0"/>
    <n v="29"/>
    <x v="2"/>
    <x v="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x v="1143"/>
    <x v="1143"/>
    <b v="0"/>
    <n v="1"/>
    <x v="0"/>
    <s v="publishing/fiction"/>
    <n v="0"/>
    <n v="5"/>
    <x v="7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x v="1144"/>
    <x v="1144"/>
    <b v="0"/>
    <n v="2"/>
    <x v="0"/>
    <s v="technology/web"/>
    <n v="0"/>
    <n v="50"/>
    <x v="0"/>
    <x v="19"/>
  </r>
  <r>
    <n v="2571"/>
    <s v="Coco Bowls (Canceled)"/>
    <s v="Perth locals who dream of opening a health food van, and serving treats that not only taste amazing but also benefit your body."/>
    <n v="100000"/>
    <n v="250"/>
    <x v="0"/>
    <x v="8"/>
    <s v="AUD"/>
    <x v="1145"/>
    <x v="1145"/>
    <b v="0"/>
    <n v="4"/>
    <x v="0"/>
    <s v="food/food trucks"/>
    <n v="0"/>
    <n v="63"/>
    <x v="3"/>
    <x v="15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x v="1146"/>
    <x v="1146"/>
    <b v="0"/>
    <n v="2"/>
    <x v="0"/>
    <s v="publishing/children's books"/>
    <n v="0"/>
    <n v="1"/>
    <x v="7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x v="1147"/>
    <x v="1147"/>
    <b v="0"/>
    <n v="3"/>
    <x v="0"/>
    <s v="theater/spaces"/>
    <n v="0"/>
    <n v="17"/>
    <x v="2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x v="1148"/>
    <x v="1148"/>
    <b v="0"/>
    <n v="1"/>
    <x v="0"/>
    <s v="theater/plays"/>
    <n v="0"/>
    <n v="5"/>
    <x v="2"/>
    <x v="3"/>
  </r>
  <r>
    <n v="3994"/>
    <s v="Poles Apart - A Play in 2 Acts"/>
    <s v="Is Henson willing to dare risk a theatrical speaking tour of his North Pole adventures...and more?"/>
    <n v="2000"/>
    <n v="5"/>
    <x v="1"/>
    <x v="0"/>
    <s v="USD"/>
    <x v="1149"/>
    <x v="1149"/>
    <b v="0"/>
    <n v="1"/>
    <x v="0"/>
    <s v="theater/plays"/>
    <n v="0"/>
    <n v="5"/>
    <x v="2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x v="1150"/>
    <x v="1150"/>
    <b v="0"/>
    <n v="1"/>
    <x v="0"/>
    <s v="theater/plays"/>
    <n v="0"/>
    <n v="5"/>
    <x v="2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x v="1151"/>
    <x v="1151"/>
    <b v="0"/>
    <n v="3"/>
    <x v="0"/>
    <s v="publishing/fiction"/>
    <n v="0"/>
    <n v="16"/>
    <x v="7"/>
    <x v="1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x v="1152"/>
    <x v="1152"/>
    <b v="0"/>
    <n v="3"/>
    <x v="0"/>
    <s v="food/food trucks"/>
    <n v="0"/>
    <n v="12"/>
    <x v="3"/>
    <x v="1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x v="1153"/>
    <x v="1153"/>
    <b v="0"/>
    <n v="1"/>
    <x v="0"/>
    <s v="games/video games"/>
    <n v="0"/>
    <n v="5"/>
    <x v="6"/>
    <x v="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x v="1154"/>
    <x v="1154"/>
    <b v="0"/>
    <n v="3"/>
    <x v="0"/>
    <s v="publishing/translations"/>
    <n v="0"/>
    <n v="2"/>
    <x v="7"/>
    <x v="22"/>
  </r>
  <r>
    <n v="2763"/>
    <s v="My Christmas Star"/>
    <s v="How Santa finds childrens homes without getting lost by following certain stars."/>
    <n v="39400"/>
    <n v="90"/>
    <x v="1"/>
    <x v="0"/>
    <s v="USD"/>
    <x v="1155"/>
    <x v="1155"/>
    <b v="0"/>
    <n v="3"/>
    <x v="0"/>
    <s v="publishing/children's books"/>
    <n v="0"/>
    <n v="30"/>
    <x v="7"/>
    <x v="2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x v="1156"/>
    <x v="1156"/>
    <b v="0"/>
    <n v="1"/>
    <x v="0"/>
    <s v="film &amp; video/drama"/>
    <n v="0"/>
    <n v="10"/>
    <x v="5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x v="1157"/>
    <x v="1157"/>
    <b v="0"/>
    <n v="5"/>
    <x v="0"/>
    <s v="technology/wearables"/>
    <n v="0"/>
    <n v="4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x v="1158"/>
    <x v="1158"/>
    <b v="0"/>
    <n v="4"/>
    <x v="0"/>
    <s v="theater/plays"/>
    <n v="0"/>
    <n v="34"/>
    <x v="2"/>
    <x v="3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x v="1159"/>
    <x v="1159"/>
    <b v="0"/>
    <n v="3"/>
    <x v="0"/>
    <s v="games/video games"/>
    <n v="0"/>
    <n v="4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x v="1160"/>
    <x v="1160"/>
    <b v="0"/>
    <n v="3"/>
    <x v="0"/>
    <s v="games/mobile games"/>
    <n v="0"/>
    <n v="4"/>
    <x v="6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x v="1161"/>
    <x v="1161"/>
    <b v="0"/>
    <n v="2"/>
    <x v="0"/>
    <s v="music/faith"/>
    <n v="0"/>
    <n v="6"/>
    <x v="4"/>
    <x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x v="1162"/>
    <x v="1162"/>
    <b v="0"/>
    <n v="2"/>
    <x v="0"/>
    <s v="theater/plays"/>
    <n v="0"/>
    <n v="6"/>
    <x v="2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x v="1163"/>
    <x v="1163"/>
    <b v="0"/>
    <n v="4"/>
    <x v="0"/>
    <s v="technology/wearables"/>
    <n v="0"/>
    <n v="26"/>
    <x v="0"/>
    <x v="0"/>
  </r>
  <r>
    <n v="1718"/>
    <s v="The Prodigal Son"/>
    <s v="A melody for the galaxy."/>
    <n v="35000"/>
    <n v="75"/>
    <x v="1"/>
    <x v="0"/>
    <s v="USD"/>
    <x v="1164"/>
    <x v="1164"/>
    <b v="0"/>
    <n v="2"/>
    <x v="0"/>
    <s v="music/faith"/>
    <n v="0"/>
    <n v="38"/>
    <x v="4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x v="1165"/>
    <x v="1165"/>
    <b v="0"/>
    <n v="5"/>
    <x v="0"/>
    <s v="theater/spaces"/>
    <n v="0"/>
    <n v="421"/>
    <x v="2"/>
    <x v="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x v="1166"/>
    <x v="1166"/>
    <b v="0"/>
    <n v="3"/>
    <x v="0"/>
    <s v="theater/plays"/>
    <n v="0"/>
    <n v="7"/>
    <x v="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x v="1167"/>
    <x v="1167"/>
    <b v="0"/>
    <n v="3"/>
    <x v="0"/>
    <s v="technology/wearables"/>
    <n v="0"/>
    <n v="68"/>
    <x v="0"/>
    <x v="0"/>
  </r>
  <r>
    <n v="2130"/>
    <s v="Wondrous Adventures: A Kid's Game"/>
    <s v="You are the hero tasked to save your home from the villainous Sanword."/>
    <n v="42000"/>
    <n v="85"/>
    <x v="1"/>
    <x v="0"/>
    <s v="USD"/>
    <x v="1168"/>
    <x v="1168"/>
    <b v="0"/>
    <n v="4"/>
    <x v="0"/>
    <s v="games/video games"/>
    <n v="0"/>
    <n v="21"/>
    <x v="6"/>
    <x v="16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x v="1169"/>
    <x v="1169"/>
    <b v="0"/>
    <n v="1"/>
    <x v="0"/>
    <s v="film &amp; video/animation"/>
    <n v="0"/>
    <n v="10"/>
    <x v="5"/>
    <x v="1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x v="1170"/>
    <x v="1170"/>
    <b v="0"/>
    <n v="1"/>
    <x v="0"/>
    <s v="technology/web"/>
    <n v="0"/>
    <n v="10"/>
    <x v="0"/>
    <x v="1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3"/>
    <s v="EUR"/>
    <x v="1171"/>
    <x v="1171"/>
    <b v="0"/>
    <n v="1"/>
    <x v="0"/>
    <s v="technology/web"/>
    <n v="0"/>
    <n v="10"/>
    <x v="0"/>
    <x v="19"/>
  </r>
  <r>
    <n v="636"/>
    <s v="Keto Advice (Canceled)"/>
    <s v="With no central location for keto knowledge, keto advice will be a community run knowledge base."/>
    <n v="2000"/>
    <n v="4"/>
    <x v="0"/>
    <x v="1"/>
    <s v="GBP"/>
    <x v="1172"/>
    <x v="1172"/>
    <b v="0"/>
    <n v="1"/>
    <x v="0"/>
    <s v="technology/web"/>
    <n v="0"/>
    <n v="4"/>
    <x v="0"/>
    <x v="1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x v="1173"/>
    <x v="1173"/>
    <b v="0"/>
    <n v="1"/>
    <x v="0"/>
    <s v="technology/wearables"/>
    <n v="0"/>
    <n v="100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x v="1174"/>
    <x v="1174"/>
    <b v="0"/>
    <n v="1"/>
    <x v="0"/>
    <s v="publishing/translations"/>
    <n v="0"/>
    <n v="1"/>
    <x v="7"/>
    <x v="22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x v="1175"/>
    <x v="1175"/>
    <b v="0"/>
    <n v="1"/>
    <x v="0"/>
    <s v="publishing/translations"/>
    <n v="0"/>
    <n v="6"/>
    <x v="7"/>
    <x v="22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x v="1176"/>
    <x v="1176"/>
    <b v="0"/>
    <n v="1"/>
    <x v="0"/>
    <s v="technology/web"/>
    <n v="0"/>
    <n v="10"/>
    <x v="0"/>
    <x v="19"/>
  </r>
  <r>
    <n v="2408"/>
    <s v="Sabroso On Wheels"/>
    <s v="A US Army Vet trying to get a Peruvian food truck going! Really good Peruvian food now mobile!"/>
    <n v="15000"/>
    <n v="30"/>
    <x v="1"/>
    <x v="0"/>
    <s v="USD"/>
    <x v="1177"/>
    <x v="1177"/>
    <b v="0"/>
    <n v="2"/>
    <x v="0"/>
    <s v="food/food trucks"/>
    <n v="0"/>
    <n v="15"/>
    <x v="3"/>
    <x v="15"/>
  </r>
  <r>
    <n v="2422"/>
    <s v="Help starting a family owned food truck"/>
    <s v="Family owned business serving BBQ and seafood to the public"/>
    <n v="500"/>
    <n v="1"/>
    <x v="1"/>
    <x v="0"/>
    <s v="USD"/>
    <x v="1178"/>
    <x v="1178"/>
    <b v="0"/>
    <n v="1"/>
    <x v="0"/>
    <s v="food/food trucks"/>
    <n v="0"/>
    <n v="1"/>
    <x v="3"/>
    <x v="15"/>
  </r>
  <r>
    <n v="2440"/>
    <s v="The first green Food Truck in Phnom Penh"/>
    <s v="Starting a entire clean energy food truck and set a new standard for Cambodia"/>
    <n v="5000"/>
    <n v="10"/>
    <x v="1"/>
    <x v="17"/>
    <s v="EUR"/>
    <x v="1179"/>
    <x v="1179"/>
    <b v="0"/>
    <n v="2"/>
    <x v="0"/>
    <s v="food/food trucks"/>
    <n v="0"/>
    <n v="5"/>
    <x v="3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x v="1180"/>
    <x v="1180"/>
    <b v="0"/>
    <n v="3"/>
    <x v="0"/>
    <s v="theater/plays"/>
    <n v="0"/>
    <n v="23"/>
    <x v="2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x v="1181"/>
    <x v="1181"/>
    <b v="0"/>
    <n v="2"/>
    <x v="0"/>
    <s v="theater/plays"/>
    <n v="0"/>
    <n v="10"/>
    <x v="2"/>
    <x v="3"/>
  </r>
  <r>
    <n v="3868"/>
    <s v="1000 words (Canceled)"/>
    <s v="New collection of music by Scott Evan Davis!"/>
    <n v="5000"/>
    <n v="10"/>
    <x v="0"/>
    <x v="1"/>
    <s v="GBP"/>
    <x v="1182"/>
    <x v="1182"/>
    <b v="0"/>
    <n v="1"/>
    <x v="0"/>
    <s v="theater/musical"/>
    <n v="0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x v="1183"/>
    <x v="1183"/>
    <b v="0"/>
    <n v="3"/>
    <x v="0"/>
    <s v="theater/plays"/>
    <n v="0"/>
    <n v="40"/>
    <x v="2"/>
    <x v="3"/>
  </r>
  <r>
    <n v="4004"/>
    <s v="South Florida Tours"/>
    <s v="Help Launch The Queen Into South Florida!"/>
    <n v="500"/>
    <n v="1"/>
    <x v="1"/>
    <x v="0"/>
    <s v="USD"/>
    <x v="1184"/>
    <x v="1184"/>
    <b v="0"/>
    <n v="1"/>
    <x v="0"/>
    <s v="theater/plays"/>
    <n v="0"/>
    <n v="1"/>
    <x v="2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x v="1185"/>
    <x v="1185"/>
    <b v="0"/>
    <n v="3"/>
    <x v="0"/>
    <s v="theater/plays"/>
    <n v="0"/>
    <n v="1"/>
    <x v="2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x v="1186"/>
    <x v="1186"/>
    <b v="0"/>
    <n v="2"/>
    <x v="0"/>
    <s v="music/faith"/>
    <n v="0"/>
    <n v="5"/>
    <x v="4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x v="1187"/>
    <x v="1187"/>
    <b v="0"/>
    <n v="3"/>
    <x v="0"/>
    <s v="theater/spaces"/>
    <n v="0"/>
    <n v="4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x v="1188"/>
    <x v="1188"/>
    <b v="0"/>
    <n v="4"/>
    <x v="0"/>
    <s v="technology/wearables"/>
    <n v="0"/>
    <n v="55"/>
    <x v="0"/>
    <x v="0"/>
  </r>
  <r>
    <n v="2773"/>
    <s v="The Boat That Couldn't Float"/>
    <s v="Parents know the pain of rereading bad bedtime stories. I want to write stories that all ages will enjoy"/>
    <n v="530"/>
    <n v="1"/>
    <x v="1"/>
    <x v="6"/>
    <s v="CAD"/>
    <x v="1189"/>
    <x v="1189"/>
    <b v="0"/>
    <n v="1"/>
    <x v="0"/>
    <s v="publishing/children's books"/>
    <n v="0"/>
    <n v="1"/>
    <x v="7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1"/>
    <s v="EUR"/>
    <x v="1190"/>
    <x v="1190"/>
    <b v="0"/>
    <n v="1"/>
    <x v="0"/>
    <s v="technology/web"/>
    <n v="0"/>
    <n v="30"/>
    <x v="0"/>
    <x v="1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x v="1191"/>
    <x v="1191"/>
    <b v="0"/>
    <n v="11"/>
    <x v="0"/>
    <s v="film &amp; video/animation"/>
    <n v="0"/>
    <n v="14"/>
    <x v="5"/>
    <x v="1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8"/>
    <s v="AUD"/>
    <x v="1192"/>
    <x v="1192"/>
    <b v="0"/>
    <n v="3"/>
    <x v="0"/>
    <s v="technology/web"/>
    <n v="0"/>
    <n v="117"/>
    <x v="0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x v="1193"/>
    <x v="1193"/>
    <b v="0"/>
    <n v="3"/>
    <x v="0"/>
    <s v="food/food trucks"/>
    <n v="0"/>
    <n v="6"/>
    <x v="3"/>
    <x v="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x v="1194"/>
    <x v="1194"/>
    <b v="0"/>
    <n v="4"/>
    <x v="0"/>
    <s v="technology/gadgets"/>
    <n v="0"/>
    <n v="11"/>
    <x v="0"/>
    <x v="6"/>
  </r>
  <r>
    <n v="570"/>
    <s v="Relaunching in May"/>
    <s v="Humans have AM/FM/Satellite radio, kids have radio Disney, pets have DogCatRadio."/>
    <n v="85000"/>
    <n v="142"/>
    <x v="1"/>
    <x v="0"/>
    <s v="USD"/>
    <x v="1195"/>
    <x v="1195"/>
    <b v="0"/>
    <n v="1"/>
    <x v="0"/>
    <s v="technology/web"/>
    <n v="0"/>
    <n v="142"/>
    <x v="0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x v="1196"/>
    <x v="1196"/>
    <b v="0"/>
    <n v="3"/>
    <x v="0"/>
    <s v="games/video games"/>
    <n v="0"/>
    <n v="3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6"/>
    <s v="CAD"/>
    <x v="1197"/>
    <x v="1197"/>
    <b v="0"/>
    <n v="1"/>
    <x v="0"/>
    <s v="games/video games"/>
    <n v="0"/>
    <n v="25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x v="1198"/>
    <x v="1198"/>
    <b v="0"/>
    <n v="4"/>
    <x v="0"/>
    <s v="games/video games"/>
    <n v="0"/>
    <n v="13"/>
    <x v="6"/>
    <x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x v="1199"/>
    <x v="1199"/>
    <b v="0"/>
    <n v="1"/>
    <x v="0"/>
    <s v="food/food trucks"/>
    <n v="0"/>
    <n v="50"/>
    <x v="3"/>
    <x v="15"/>
  </r>
  <r>
    <n v="2586"/>
    <s v="Inspire Healthy Eating"/>
    <s v="I would like to bring fresh salad and food to the streets of London at a reasonable price."/>
    <n v="3000"/>
    <n v="5"/>
    <x v="1"/>
    <x v="1"/>
    <s v="GBP"/>
    <x v="1200"/>
    <x v="1200"/>
    <b v="0"/>
    <n v="1"/>
    <x v="0"/>
    <s v="food/food trucks"/>
    <n v="0"/>
    <n v="5"/>
    <x v="3"/>
    <x v="15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x v="1201"/>
    <x v="1201"/>
    <b v="0"/>
    <n v="1"/>
    <x v="0"/>
    <s v="food/food trucks"/>
    <n v="0"/>
    <n v="50"/>
    <x v="3"/>
    <x v="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x v="1202"/>
    <x v="1202"/>
    <b v="0"/>
    <n v="1"/>
    <x v="0"/>
    <s v="theater/plays"/>
    <n v="0"/>
    <n v="5"/>
    <x v="2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x v="1203"/>
    <x v="1203"/>
    <b v="0"/>
    <n v="1"/>
    <x v="0"/>
    <s v="theater/plays"/>
    <n v="0"/>
    <n v="25"/>
    <x v="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x v="1204"/>
    <x v="1204"/>
    <b v="0"/>
    <n v="1"/>
    <x v="0"/>
    <s v="theater/plays"/>
    <n v="0"/>
    <n v="5"/>
    <x v="2"/>
    <x v="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x v="1205"/>
    <x v="1205"/>
    <b v="0"/>
    <n v="20"/>
    <x v="0"/>
    <s v="games/video games"/>
    <n v="0"/>
    <n v="72"/>
    <x v="6"/>
    <x v="16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x v="1206"/>
    <x v="1206"/>
    <b v="0"/>
    <n v="3"/>
    <x v="0"/>
    <s v="film &amp; video/animation"/>
    <n v="0"/>
    <n v="10"/>
    <x v="5"/>
    <x v="18"/>
  </r>
  <r>
    <n v="3060"/>
    <s v="Save the Roxy Theatre in Bremerton WA"/>
    <s v="Save the historic Roxy theatre in Bremerton WA from being repurposed as office space."/>
    <n v="220000"/>
    <n v="335"/>
    <x v="1"/>
    <x v="0"/>
    <s v="USD"/>
    <x v="1207"/>
    <x v="1207"/>
    <b v="0"/>
    <n v="6"/>
    <x v="0"/>
    <s v="theater/spaces"/>
    <n v="0"/>
    <n v="56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x v="1208"/>
    <x v="1208"/>
    <b v="0"/>
    <n v="3"/>
    <x v="0"/>
    <s v="theater/spaces"/>
    <n v="0"/>
    <n v="202"/>
    <x v="2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x v="1209"/>
    <x v="1209"/>
    <b v="0"/>
    <n v="4"/>
    <x v="0"/>
    <s v="games/video games"/>
    <n v="0"/>
    <n v="11"/>
    <x v="6"/>
    <x v="16"/>
  </r>
  <r>
    <n v="1149"/>
    <s v="The Floridian Food Truck"/>
    <s v="Bringing culturally diverse Floridian cuisine to the people!"/>
    <n v="50000"/>
    <n v="75"/>
    <x v="1"/>
    <x v="0"/>
    <s v="USD"/>
    <x v="1210"/>
    <x v="1210"/>
    <b v="0"/>
    <n v="2"/>
    <x v="0"/>
    <s v="food/food trucks"/>
    <n v="0"/>
    <n v="38"/>
    <x v="3"/>
    <x v="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x v="1211"/>
    <x v="1211"/>
    <b v="0"/>
    <n v="2"/>
    <x v="0"/>
    <s v="food/restaurants"/>
    <n v="0"/>
    <n v="38"/>
    <x v="3"/>
    <x v="2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x v="1212"/>
    <x v="1212"/>
    <b v="0"/>
    <n v="2"/>
    <x v="0"/>
    <s v="theater/spaces"/>
    <n v="0"/>
    <n v="38"/>
    <x v="2"/>
    <x v="8"/>
  </r>
  <r>
    <n v="2688"/>
    <s v="Mac N Cheez Food Truck"/>
    <s v="The amazing gourmet Mac N Cheez Food Truck Campaigne!"/>
    <n v="50000"/>
    <n v="74"/>
    <x v="1"/>
    <x v="0"/>
    <s v="USD"/>
    <x v="1213"/>
    <x v="1213"/>
    <b v="0"/>
    <n v="14"/>
    <x v="0"/>
    <s v="food/food trucks"/>
    <n v="0"/>
    <n v="5"/>
    <x v="3"/>
    <x v="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x v="1214"/>
    <x v="1214"/>
    <b v="0"/>
    <n v="12"/>
    <x v="0"/>
    <s v="food/food trucks"/>
    <n v="0"/>
    <n v="23"/>
    <x v="3"/>
    <x v="1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x v="1215"/>
    <x v="1215"/>
    <b v="0"/>
    <n v="2"/>
    <x v="0"/>
    <s v="film &amp; video/animation"/>
    <n v="0"/>
    <n v="6"/>
    <x v="5"/>
    <x v="18"/>
  </r>
  <r>
    <n v="1992"/>
    <s v="The Wonderful World of Princes &amp; Princesses"/>
    <s v="A complete revamp of all the Disney Princes &amp; Princesses!"/>
    <n v="1500"/>
    <n v="2"/>
    <x v="1"/>
    <x v="0"/>
    <s v="USD"/>
    <x v="1216"/>
    <x v="1216"/>
    <b v="0"/>
    <n v="2"/>
    <x v="0"/>
    <s v="photography/people"/>
    <n v="0"/>
    <n v="1"/>
    <x v="1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x v="1217"/>
    <x v="1217"/>
    <b v="0"/>
    <n v="4"/>
    <x v="0"/>
    <s v="games/video games"/>
    <n v="0"/>
    <n v="13"/>
    <x v="6"/>
    <x v="1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x v="1218"/>
    <x v="1218"/>
    <b v="0"/>
    <n v="2"/>
    <x v="0"/>
    <s v="food/food trucks"/>
    <n v="0"/>
    <n v="13"/>
    <x v="3"/>
    <x v="1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x v="1219"/>
    <x v="1219"/>
    <b v="0"/>
    <n v="1"/>
    <x v="0"/>
    <s v="film &amp; video/animation"/>
    <n v="0"/>
    <n v="250"/>
    <x v="5"/>
    <x v="18"/>
  </r>
  <r>
    <n v="1145"/>
    <s v="A FORK IN THE ROAD food truck"/>
    <s v="Emphasizing locally and responsibly raised ingredients, serving delicious food! I need your help."/>
    <n v="80000"/>
    <n v="100"/>
    <x v="1"/>
    <x v="0"/>
    <s v="USD"/>
    <x v="1220"/>
    <x v="1220"/>
    <b v="0"/>
    <n v="1"/>
    <x v="0"/>
    <s v="food/food trucks"/>
    <n v="0"/>
    <n v="100"/>
    <x v="3"/>
    <x v="15"/>
  </r>
  <r>
    <n v="1406"/>
    <s v="Man Down! Translation project"/>
    <s v="The White coat and the battle dress uniform"/>
    <n v="12000"/>
    <n v="15"/>
    <x v="1"/>
    <x v="10"/>
    <s v="EUR"/>
    <x v="1221"/>
    <x v="1221"/>
    <b v="0"/>
    <n v="3"/>
    <x v="0"/>
    <s v="publishing/translations"/>
    <n v="0"/>
    <n v="5"/>
    <x v="7"/>
    <x v="2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x v="1222"/>
    <x v="1222"/>
    <b v="0"/>
    <n v="1"/>
    <x v="0"/>
    <s v="photography/places"/>
    <n v="0"/>
    <n v="1"/>
    <x v="1"/>
    <x v="2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x v="1223"/>
    <x v="1223"/>
    <b v="0"/>
    <n v="1"/>
    <x v="0"/>
    <s v="technology/web"/>
    <n v="0"/>
    <n v="25"/>
    <x v="0"/>
    <x v="19"/>
  </r>
  <r>
    <n v="4000"/>
    <s v="The Escorts"/>
    <s v="An Enticing Trip into the World of Assisted Dying"/>
    <n v="8000"/>
    <n v="10"/>
    <x v="1"/>
    <x v="0"/>
    <s v="USD"/>
    <x v="1224"/>
    <x v="1224"/>
    <b v="0"/>
    <n v="1"/>
    <x v="0"/>
    <s v="theater/plays"/>
    <n v="0"/>
    <n v="10"/>
    <x v="2"/>
    <x v="3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x v="1225"/>
    <x v="1225"/>
    <b v="0"/>
    <n v="3"/>
    <x v="0"/>
    <s v="film &amp; video/drama"/>
    <n v="0"/>
    <n v="1"/>
    <x v="5"/>
    <x v="9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x v="1226"/>
    <x v="1226"/>
    <b v="0"/>
    <n v="2"/>
    <x v="0"/>
    <s v="games/mobile games"/>
    <n v="0"/>
    <n v="3"/>
    <x v="6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x v="1227"/>
    <x v="1227"/>
    <b v="0"/>
    <n v="3"/>
    <x v="0"/>
    <s v="theater/spaces"/>
    <n v="0"/>
    <n v="24"/>
    <x v="2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x v="1228"/>
    <x v="1228"/>
    <b v="0"/>
    <n v="1"/>
    <x v="0"/>
    <s v="publishing/fiction"/>
    <n v="0"/>
    <n v="5"/>
    <x v="7"/>
    <x v="1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x v="1229"/>
    <x v="1229"/>
    <b v="0"/>
    <n v="11"/>
    <x v="0"/>
    <s v="games/video games"/>
    <n v="0"/>
    <n v="51"/>
    <x v="6"/>
    <x v="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x v="1230"/>
    <x v="1230"/>
    <b v="0"/>
    <n v="1"/>
    <x v="0"/>
    <s v="music/jazz"/>
    <n v="0"/>
    <n v="50"/>
    <x v="4"/>
    <x v="1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x v="1231"/>
    <x v="1231"/>
    <b v="0"/>
    <n v="4"/>
    <x v="0"/>
    <s v="technology/wearables"/>
    <n v="0"/>
    <n v="13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x v="1232"/>
    <x v="1232"/>
    <b v="0"/>
    <n v="2"/>
    <x v="0"/>
    <s v="games/mobile games"/>
    <n v="0"/>
    <n v="11"/>
    <x v="6"/>
    <x v="10"/>
  </r>
  <r>
    <n v="594"/>
    <s v="Unleashed Fitness"/>
    <s v="Creating a fitness site that will change the fitness game forever!"/>
    <n v="25000"/>
    <n v="26"/>
    <x v="1"/>
    <x v="0"/>
    <s v="USD"/>
    <x v="1233"/>
    <x v="1233"/>
    <b v="0"/>
    <n v="2"/>
    <x v="0"/>
    <s v="technology/web"/>
    <n v="0"/>
    <n v="13"/>
    <x v="0"/>
    <x v="1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x v="1234"/>
    <x v="1234"/>
    <b v="0"/>
    <n v="2"/>
    <x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3"/>
    <s v="NZD"/>
    <x v="1235"/>
    <x v="1235"/>
    <b v="0"/>
    <n v="2"/>
    <x v="0"/>
    <s v="publishing/translations"/>
    <n v="0"/>
    <n v="13"/>
    <x v="7"/>
    <x v="22"/>
  </r>
  <r>
    <n v="440"/>
    <s v="Consumed"/>
    <s v="A stop-motion animation made by a one girl team, with a camera, creativity, and a lot of determination."/>
    <n v="5000"/>
    <n v="5"/>
    <x v="1"/>
    <x v="0"/>
    <s v="USD"/>
    <x v="1236"/>
    <x v="1236"/>
    <b v="0"/>
    <n v="1"/>
    <x v="0"/>
    <s v="film &amp; video/animation"/>
    <n v="0"/>
    <n v="5"/>
    <x v="5"/>
    <x v="18"/>
  </r>
  <r>
    <n v="443"/>
    <s v="Bad Teddy Studios"/>
    <s v="We love cartoons!! We want to make more but it costs money to so. Be apart of your daily dose of WTF!?! Pledge now!!"/>
    <n v="10000"/>
    <n v="10"/>
    <x v="1"/>
    <x v="6"/>
    <s v="CAD"/>
    <x v="1237"/>
    <x v="1237"/>
    <b v="0"/>
    <n v="2"/>
    <x v="0"/>
    <s v="film &amp; video/animation"/>
    <n v="0"/>
    <n v="5"/>
    <x v="5"/>
    <x v="18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x v="1238"/>
    <x v="1238"/>
    <b v="0"/>
    <n v="1"/>
    <x v="0"/>
    <s v="film &amp; video/animation"/>
    <n v="0"/>
    <n v="10"/>
    <x v="5"/>
    <x v="18"/>
  </r>
  <r>
    <n v="1128"/>
    <s v="Flying Turds"/>
    <s v="#havingfunFTW"/>
    <n v="1000"/>
    <n v="1"/>
    <x v="1"/>
    <x v="1"/>
    <s v="GBP"/>
    <x v="1239"/>
    <x v="1239"/>
    <b v="0"/>
    <n v="1"/>
    <x v="0"/>
    <s v="games/mobile games"/>
    <n v="0"/>
    <n v="1"/>
    <x v="6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x v="1240"/>
    <x v="1240"/>
    <b v="0"/>
    <n v="1"/>
    <x v="0"/>
    <s v="food/food trucks"/>
    <n v="0"/>
    <n v="25"/>
    <x v="3"/>
    <x v="1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2"/>
    <s v="SEK"/>
    <x v="1241"/>
    <x v="1241"/>
    <b v="0"/>
    <n v="2"/>
    <x v="0"/>
    <s v="publishing/translations"/>
    <n v="0"/>
    <n v="100"/>
    <x v="7"/>
    <x v="22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x v="1242"/>
    <x v="1242"/>
    <b v="0"/>
    <n v="2"/>
    <x v="0"/>
    <s v="publishing/translations"/>
    <n v="0"/>
    <n v="8"/>
    <x v="7"/>
    <x v="2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x v="1243"/>
    <x v="1243"/>
    <b v="0"/>
    <n v="1"/>
    <x v="0"/>
    <s v="publishing/fiction"/>
    <n v="0"/>
    <n v="5"/>
    <x v="7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x v="1244"/>
    <x v="1244"/>
    <b v="0"/>
    <n v="1"/>
    <x v="0"/>
    <s v="publishing/art books"/>
    <n v="0"/>
    <n v="10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x v="1245"/>
    <x v="1245"/>
    <b v="0"/>
    <n v="1"/>
    <x v="0"/>
    <s v="music/faith"/>
    <n v="0"/>
    <n v="1"/>
    <x v="4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x v="1246"/>
    <x v="1246"/>
    <b v="0"/>
    <n v="2"/>
    <x v="0"/>
    <s v="technology/gadgets"/>
    <n v="0"/>
    <n v="25"/>
    <x v="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6"/>
    <s v="CAD"/>
    <x v="1247"/>
    <x v="1247"/>
    <b v="0"/>
    <n v="1"/>
    <x v="0"/>
    <s v="technology/web"/>
    <n v="0"/>
    <n v="1"/>
    <x v="0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x v="1248"/>
    <x v="1248"/>
    <b v="0"/>
    <n v="2"/>
    <x v="0"/>
    <s v="theater/spaces"/>
    <n v="0"/>
    <n v="1"/>
    <x v="2"/>
    <x v="8"/>
  </r>
  <r>
    <n v="3117"/>
    <s v="Cowes and The Sea"/>
    <s v="Performing Arts workshops, for young people aged 5 -16, exploring how the sea has shaped Cowes as a settlement."/>
    <n v="1000"/>
    <n v="1"/>
    <x v="1"/>
    <x v="1"/>
    <s v="GBP"/>
    <x v="1249"/>
    <x v="1249"/>
    <b v="0"/>
    <n v="1"/>
    <x v="0"/>
    <s v="theater/spaces"/>
    <n v="0"/>
    <n v="1"/>
    <x v="2"/>
    <x v="8"/>
  </r>
  <r>
    <n v="3645"/>
    <s v="If the Shoe Fits"/>
    <s v="This new musical comedy empowers women and girls of all ages to be themselves in their shoes, whatever shoes they choose."/>
    <n v="1000"/>
    <n v="1"/>
    <x v="1"/>
    <x v="6"/>
    <s v="CAD"/>
    <x v="1250"/>
    <x v="1250"/>
    <b v="0"/>
    <n v="1"/>
    <x v="0"/>
    <s v="theater/musical"/>
    <n v="0"/>
    <n v="1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1"/>
    <x v="8"/>
    <s v="AUD"/>
    <x v="1251"/>
    <x v="1251"/>
    <b v="0"/>
    <n v="1"/>
    <x v="0"/>
    <s v="theater/plays"/>
    <n v="0"/>
    <n v="5"/>
    <x v="2"/>
    <x v="3"/>
  </r>
  <r>
    <n v="2649"/>
    <s v="The Mission - Please Check Back Soon (Canceled)"/>
    <s v="They have launched a Kickstarter."/>
    <n v="125000"/>
    <n v="124"/>
    <x v="0"/>
    <x v="0"/>
    <s v="USD"/>
    <x v="1252"/>
    <x v="1252"/>
    <b v="0"/>
    <n v="3"/>
    <x v="0"/>
    <s v="technology/space exploration"/>
    <n v="0"/>
    <n v="41"/>
    <x v="0"/>
    <x v="20"/>
  </r>
  <r>
    <n v="464"/>
    <s v="PokÃ©Movie - A PokÃ©monâ„¢ school project"/>
    <s v="We are three students that want to make a short PokÃ©mon movie as a school project!"/>
    <n v="1010"/>
    <n v="1"/>
    <x v="1"/>
    <x v="2"/>
    <s v="EUR"/>
    <x v="1253"/>
    <x v="1253"/>
    <b v="0"/>
    <n v="1"/>
    <x v="0"/>
    <s v="film &amp; video/animation"/>
    <n v="0"/>
    <n v="1"/>
    <x v="5"/>
    <x v="1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x v="1254"/>
    <x v="1254"/>
    <b v="0"/>
    <n v="1"/>
    <x v="0"/>
    <s v="theater/plays"/>
    <n v="0"/>
    <n v="25"/>
    <x v="2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x v="1255"/>
    <x v="1255"/>
    <b v="0"/>
    <n v="5"/>
    <x v="0"/>
    <s v="technology/space exploration"/>
    <n v="0"/>
    <n v="4"/>
    <x v="0"/>
    <x v="2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x v="1256"/>
    <x v="1256"/>
    <b v="0"/>
    <n v="4"/>
    <x v="0"/>
    <s v="technology/space exploration"/>
    <n v="0"/>
    <n v="23"/>
    <x v="0"/>
    <x v="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8"/>
    <s v="AUD"/>
    <x v="1257"/>
    <x v="1257"/>
    <b v="0"/>
    <n v="2"/>
    <x v="0"/>
    <s v="technology/web"/>
    <n v="0"/>
    <n v="34"/>
    <x v="0"/>
    <x v="1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x v="1258"/>
    <x v="1258"/>
    <b v="0"/>
    <n v="1"/>
    <x v="0"/>
    <s v="technology/web"/>
    <n v="0"/>
    <n v="9"/>
    <x v="0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x v="1259"/>
    <x v="1259"/>
    <b v="0"/>
    <n v="3"/>
    <x v="0"/>
    <s v="theater/spaces"/>
    <n v="0"/>
    <n v="7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x v="1260"/>
    <x v="1260"/>
    <b v="0"/>
    <n v="2"/>
    <x v="0"/>
    <s v="technology/web"/>
    <n v="0"/>
    <n v="26"/>
    <x v="0"/>
    <x v="19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x v="1261"/>
    <x v="1261"/>
    <b v="0"/>
    <n v="2"/>
    <x v="0"/>
    <s v="journalism/audio"/>
    <n v="0"/>
    <n v="3"/>
    <x v="8"/>
    <x v="2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x v="1262"/>
    <x v="1262"/>
    <b v="0"/>
    <n v="1"/>
    <x v="0"/>
    <s v="technology/web"/>
    <n v="0"/>
    <n v="10"/>
    <x v="0"/>
    <x v="19"/>
  </r>
  <r>
    <n v="1086"/>
    <s v="Cyber Universe Online"/>
    <s v="Humanity's future in the Galaxy"/>
    <n v="18000"/>
    <n v="15"/>
    <x v="1"/>
    <x v="0"/>
    <s v="USD"/>
    <x v="1263"/>
    <x v="1263"/>
    <b v="0"/>
    <n v="2"/>
    <x v="0"/>
    <s v="games/video games"/>
    <n v="0"/>
    <n v="8"/>
    <x v="6"/>
    <x v="16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x v="1264"/>
    <x v="1264"/>
    <b v="0"/>
    <n v="2"/>
    <x v="0"/>
    <s v="film &amp; video/science fiction"/>
    <n v="0"/>
    <n v="20"/>
    <x v="5"/>
    <x v="2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x v="1265"/>
    <x v="1265"/>
    <b v="0"/>
    <n v="2"/>
    <x v="0"/>
    <s v="theater/plays"/>
    <n v="0"/>
    <n v="1"/>
    <x v="2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x v="1266"/>
    <x v="1266"/>
    <b v="0"/>
    <n v="1"/>
    <x v="0"/>
    <s v="theater/plays"/>
    <n v="0"/>
    <n v="16"/>
    <x v="2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x v="1267"/>
    <x v="1267"/>
    <b v="0"/>
    <n v="5"/>
    <x v="0"/>
    <s v="food/restaurants"/>
    <n v="0"/>
    <n v="17"/>
    <x v="3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x v="1268"/>
    <x v="1268"/>
    <b v="0"/>
    <n v="1"/>
    <x v="0"/>
    <s v="photography/places"/>
    <n v="0"/>
    <n v="15"/>
    <x v="1"/>
    <x v="25"/>
  </r>
  <r>
    <n v="1811"/>
    <s v="The Year of Sunsets"/>
    <s v="A collection of 365 color photographs of sunsets in 2014, beautifully presented in a hardcover book."/>
    <n v="54000"/>
    <n v="40"/>
    <x v="1"/>
    <x v="0"/>
    <s v="USD"/>
    <x v="1269"/>
    <x v="1269"/>
    <b v="0"/>
    <n v="26"/>
    <x v="0"/>
    <s v="photography/photobooks"/>
    <n v="0"/>
    <n v="2"/>
    <x v="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x v="1270"/>
    <x v="1270"/>
    <b v="0"/>
    <n v="2"/>
    <x v="0"/>
    <s v="theater/plays"/>
    <n v="0"/>
    <n v="6"/>
    <x v="2"/>
    <x v="3"/>
  </r>
  <r>
    <n v="2354"/>
    <s v="Dissertation (Canceled)"/>
    <s v="Almost done with doctorate degree but need funding of $35,000 to complete research of project."/>
    <n v="35000"/>
    <n v="25"/>
    <x v="0"/>
    <x v="0"/>
    <s v="USD"/>
    <x v="1271"/>
    <x v="1271"/>
    <b v="0"/>
    <n v="1"/>
    <x v="0"/>
    <s v="technology/web"/>
    <n v="0"/>
    <n v="25"/>
    <x v="0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x v="1272"/>
    <x v="1272"/>
    <b v="0"/>
    <n v="2"/>
    <x v="0"/>
    <s v="theater/spaces"/>
    <n v="0"/>
    <n v="88"/>
    <x v="2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x v="1273"/>
    <x v="1273"/>
    <b v="0"/>
    <n v="2"/>
    <x v="0"/>
    <s v="film &amp; video/animation"/>
    <n v="0"/>
    <n v="23"/>
    <x v="5"/>
    <x v="18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x v="1274"/>
    <x v="1274"/>
    <b v="0"/>
    <n v="5"/>
    <x v="0"/>
    <s v="film &amp; video/drama"/>
    <n v="0"/>
    <n v="69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x v="1275"/>
    <x v="1275"/>
    <b v="0"/>
    <n v="4"/>
    <x v="0"/>
    <s v="games/video games"/>
    <n v="0"/>
    <n v="13"/>
    <x v="6"/>
    <x v="1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8"/>
    <s v="AUD"/>
    <x v="1276"/>
    <x v="1276"/>
    <b v="0"/>
    <n v="1"/>
    <x v="0"/>
    <s v="theater/musical"/>
    <n v="0"/>
    <n v="5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x v="1277"/>
    <x v="1277"/>
    <b v="0"/>
    <n v="1"/>
    <x v="0"/>
    <s v="theater/plays"/>
    <n v="0"/>
    <n v="1"/>
    <x v="2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x v="1278"/>
    <x v="1278"/>
    <b v="0"/>
    <n v="3"/>
    <x v="0"/>
    <s v="technology/web"/>
    <n v="0"/>
    <n v="13"/>
    <x v="0"/>
    <x v="1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x v="1279"/>
    <x v="1279"/>
    <b v="0"/>
    <n v="1"/>
    <x v="0"/>
    <s v="film &amp; video/animation"/>
    <n v="0"/>
    <n v="25"/>
    <x v="5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x v="1280"/>
    <x v="1280"/>
    <b v="0"/>
    <n v="1"/>
    <x v="0"/>
    <s v="games/mobile games"/>
    <n v="0"/>
    <n v="5"/>
    <x v="6"/>
    <x v="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x v="1281"/>
    <x v="1281"/>
    <b v="0"/>
    <n v="2"/>
    <x v="0"/>
    <s v="technology/web"/>
    <n v="0"/>
    <n v="16"/>
    <x v="0"/>
    <x v="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x v="1282"/>
    <x v="1282"/>
    <b v="0"/>
    <n v="2"/>
    <x v="0"/>
    <s v="technology/web"/>
    <n v="0"/>
    <n v="31"/>
    <x v="0"/>
    <x v="1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5"/>
    <s v="EUR"/>
    <x v="1283"/>
    <x v="1283"/>
    <b v="0"/>
    <n v="2"/>
    <x v="0"/>
    <s v="technology/web"/>
    <n v="0"/>
    <n v="2"/>
    <x v="0"/>
    <x v="19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x v="1284"/>
    <x v="1284"/>
    <b v="0"/>
    <n v="6"/>
    <x v="0"/>
    <s v="theater/musical"/>
    <n v="0"/>
    <n v="300"/>
    <x v="2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x v="1285"/>
    <x v="1285"/>
    <b v="0"/>
    <n v="4"/>
    <x v="0"/>
    <s v="games/video games"/>
    <n v="0"/>
    <n v="12"/>
    <x v="6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x v="1286"/>
    <x v="1286"/>
    <b v="0"/>
    <n v="2"/>
    <x v="0"/>
    <s v="food/food trucks"/>
    <n v="0"/>
    <n v="18"/>
    <x v="3"/>
    <x v="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8"/>
    <s v="AUD"/>
    <x v="1287"/>
    <x v="1287"/>
    <b v="0"/>
    <n v="5"/>
    <x v="0"/>
    <s v="film &amp; video/science fiction"/>
    <n v="0"/>
    <n v="28"/>
    <x v="5"/>
    <x v="26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x v="1288"/>
    <x v="1288"/>
    <b v="0"/>
    <n v="1"/>
    <x v="0"/>
    <s v="theater/musical"/>
    <n v="0"/>
    <n v="10"/>
    <x v="2"/>
    <x v="7"/>
  </r>
  <r>
    <n v="2691"/>
    <s v="Cook"/>
    <s v="A Great New local Food Truck serving up ethnic fusion inspired eats in Ottawa."/>
    <n v="65000"/>
    <n v="35"/>
    <x v="1"/>
    <x v="6"/>
    <s v="CAD"/>
    <x v="1289"/>
    <x v="1289"/>
    <b v="0"/>
    <n v="2"/>
    <x v="0"/>
    <s v="food/food trucks"/>
    <n v="0"/>
    <n v="18"/>
    <x v="3"/>
    <x v="15"/>
  </r>
  <r>
    <n v="3108"/>
    <s v="Funding a home for our Children's Theater"/>
    <s v="We need a permanent home for the theater!"/>
    <n v="50000"/>
    <n v="26"/>
    <x v="1"/>
    <x v="0"/>
    <s v="USD"/>
    <x v="1290"/>
    <x v="1290"/>
    <b v="0"/>
    <n v="2"/>
    <x v="0"/>
    <s v="theater/spaces"/>
    <n v="0"/>
    <n v="13"/>
    <x v="2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x v="1291"/>
    <x v="1291"/>
    <b v="0"/>
    <n v="6"/>
    <x v="0"/>
    <s v="technology/space exploration"/>
    <n v="0"/>
    <n v="9"/>
    <x v="0"/>
    <x v="2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x v="1292"/>
    <x v="1292"/>
    <b v="0"/>
    <n v="1"/>
    <x v="0"/>
    <s v="journalism/audio"/>
    <n v="0"/>
    <n v="1"/>
    <x v="8"/>
    <x v="2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x v="1293"/>
    <x v="1293"/>
    <b v="0"/>
    <n v="1"/>
    <x v="0"/>
    <s v="music/faith"/>
    <n v="0"/>
    <n v="5"/>
    <x v="4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x v="1294"/>
    <x v="1294"/>
    <b v="0"/>
    <n v="1"/>
    <x v="0"/>
    <s v="games/mobile games"/>
    <n v="0"/>
    <n v="10"/>
    <x v="6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x v="1295"/>
    <x v="1295"/>
    <b v="0"/>
    <n v="1"/>
    <x v="0"/>
    <s v="photography/people"/>
    <n v="0"/>
    <n v="1"/>
    <x v="1"/>
    <x v="1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x v="1296"/>
    <x v="1296"/>
    <b v="0"/>
    <n v="2"/>
    <x v="0"/>
    <s v="games/video games"/>
    <n v="0"/>
    <n v="5"/>
    <x v="6"/>
    <x v="16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x v="1297"/>
    <x v="1297"/>
    <b v="0"/>
    <n v="1"/>
    <x v="0"/>
    <s v="technology/web"/>
    <n v="0"/>
    <n v="50"/>
    <x v="0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x v="1298"/>
    <x v="1298"/>
    <b v="0"/>
    <n v="1"/>
    <x v="0"/>
    <s v="theater/spaces"/>
    <n v="0"/>
    <n v="5"/>
    <x v="2"/>
    <x v="8"/>
  </r>
  <r>
    <n v="1097"/>
    <s v="Rabbly"/>
    <s v="Rabbly is action-adventure game. Is about a scientist going on an adventure, to find rare materials in another galaxy."/>
    <n v="100000"/>
    <n v="47"/>
    <x v="1"/>
    <x v="0"/>
    <s v="USD"/>
    <x v="1299"/>
    <x v="1299"/>
    <b v="0"/>
    <n v="7"/>
    <x v="0"/>
    <s v="games/video games"/>
    <n v="0"/>
    <n v="7"/>
    <x v="6"/>
    <x v="1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x v="1300"/>
    <x v="1300"/>
    <b v="0"/>
    <n v="1"/>
    <x v="0"/>
    <s v="technology/web"/>
    <n v="0"/>
    <n v="10"/>
    <x v="0"/>
    <x v="19"/>
  </r>
  <r>
    <n v="2519"/>
    <s v="Kelli's Kitchen"/>
    <s v="Better than your mom's, better than Cracker Barrel, only at Kelli's Kitchen (all from scratch)."/>
    <n v="150000"/>
    <n v="65"/>
    <x v="1"/>
    <x v="0"/>
    <s v="USD"/>
    <x v="1301"/>
    <x v="1301"/>
    <b v="0"/>
    <n v="4"/>
    <x v="0"/>
    <s v="food/restaurants"/>
    <n v="0"/>
    <n v="16"/>
    <x v="3"/>
    <x v="27"/>
  </r>
  <r>
    <n v="1101"/>
    <s v="Strain Wars"/>
    <s v="Different strains of marijuana leafs battling to the death to see which one is the top strain."/>
    <n v="100000"/>
    <n v="41"/>
    <x v="1"/>
    <x v="0"/>
    <s v="USD"/>
    <x v="1302"/>
    <x v="1302"/>
    <b v="0"/>
    <n v="6"/>
    <x v="0"/>
    <s v="games/video games"/>
    <n v="0"/>
    <n v="7"/>
    <x v="6"/>
    <x v="1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x v="1303"/>
    <x v="1303"/>
    <b v="0"/>
    <n v="1"/>
    <x v="0"/>
    <s v="film &amp; video/drama"/>
    <n v="0"/>
    <n v="20"/>
    <x v="5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x v="1304"/>
    <x v="1304"/>
    <b v="0"/>
    <n v="1"/>
    <x v="0"/>
    <s v="technology/wearables"/>
    <n v="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x v="1305"/>
    <x v="1305"/>
    <b v="0"/>
    <n v="1"/>
    <x v="0"/>
    <s v="games/video games"/>
    <n v="0"/>
    <n v="1"/>
    <x v="6"/>
    <x v="16"/>
  </r>
  <r>
    <n v="2360"/>
    <s v="Bee Bay Microjobs (Canceled)"/>
    <s v="Welcome to Bee Bay Canada, your commission free microjobs website.  Sell at any price and keep 100% of what you earn!"/>
    <n v="5000"/>
    <n v="2"/>
    <x v="0"/>
    <x v="6"/>
    <s v="CAD"/>
    <x v="1306"/>
    <x v="1306"/>
    <b v="0"/>
    <n v="1"/>
    <x v="0"/>
    <s v="technology/web"/>
    <n v="0"/>
    <n v="2"/>
    <x v="0"/>
    <x v="19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x v="1307"/>
    <x v="1307"/>
    <b v="0"/>
    <n v="1"/>
    <x v="0"/>
    <s v="theater/plays"/>
    <n v="0"/>
    <n v="20"/>
    <x v="2"/>
    <x v="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x v="1308"/>
    <x v="1308"/>
    <b v="0"/>
    <n v="2"/>
    <x v="0"/>
    <s v="theater/spaces"/>
    <n v="0"/>
    <n v="5"/>
    <x v="2"/>
    <x v="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x v="1309"/>
    <x v="1309"/>
    <b v="0"/>
    <n v="1"/>
    <x v="0"/>
    <s v="theater/spaces"/>
    <n v="0"/>
    <n v="10"/>
    <x v="2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x v="1310"/>
    <x v="1310"/>
    <b v="0"/>
    <n v="1"/>
    <x v="0"/>
    <s v="theater/plays"/>
    <n v="0"/>
    <n v="1"/>
    <x v="2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5"/>
    <s v="EUR"/>
    <x v="1311"/>
    <x v="1311"/>
    <b v="0"/>
    <n v="1"/>
    <x v="0"/>
    <s v="theater/plays"/>
    <n v="0"/>
    <n v="1"/>
    <x v="2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8"/>
    <s v="AUD"/>
    <x v="1312"/>
    <x v="1312"/>
    <b v="0"/>
    <n v="1"/>
    <x v="0"/>
    <s v="games/video games"/>
    <n v="0"/>
    <n v="5"/>
    <x v="6"/>
    <x v="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6"/>
    <s v="CAD"/>
    <x v="1313"/>
    <x v="1313"/>
    <b v="0"/>
    <n v="2"/>
    <x v="0"/>
    <s v="food/food trucks"/>
    <n v="0"/>
    <n v="23"/>
    <x v="3"/>
    <x v="15"/>
  </r>
  <r>
    <n v="1116"/>
    <s v="Quest Remnants of Chaos"/>
    <s v="A medieval, post apocolyptic, Online, MMORPG. Class morphing, character customization game."/>
    <n v="500000"/>
    <n v="178.52"/>
    <x v="1"/>
    <x v="0"/>
    <s v="USD"/>
    <x v="1314"/>
    <x v="1314"/>
    <b v="0"/>
    <n v="10"/>
    <x v="0"/>
    <s v="games/video games"/>
    <n v="0"/>
    <n v="18"/>
    <x v="6"/>
    <x v="16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x v="1315"/>
    <x v="1315"/>
    <b v="0"/>
    <n v="3"/>
    <x v="0"/>
    <s v="theater/plays"/>
    <n v="0"/>
    <n v="2"/>
    <x v="2"/>
    <x v="3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x v="1316"/>
    <x v="1316"/>
    <b v="0"/>
    <n v="1"/>
    <x v="0"/>
    <s v="music/faith"/>
    <n v="0"/>
    <n v="1"/>
    <x v="4"/>
    <x v="5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x v="1317"/>
    <x v="1317"/>
    <b v="0"/>
    <n v="1"/>
    <x v="0"/>
    <s v="film &amp; video/science fiction"/>
    <n v="0"/>
    <n v="1"/>
    <x v="5"/>
    <x v="2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x v="1318"/>
    <x v="1318"/>
    <b v="0"/>
    <n v="1"/>
    <x v="0"/>
    <s v="technology/web"/>
    <n v="0"/>
    <n v="1"/>
    <x v="0"/>
    <x v="1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x v="1319"/>
    <x v="1319"/>
    <b v="0"/>
    <n v="2"/>
    <x v="0"/>
    <s v="photography/nature"/>
    <n v="0"/>
    <n v="3"/>
    <x v="1"/>
    <x v="1"/>
  </r>
  <r>
    <n v="1545"/>
    <s v="Nevada County Hearts"/>
    <s v="&quot;He will not be a wise man who does not study human hearts!&quot;_x000a_Hope in natural art, creation!"/>
    <n v="3000"/>
    <n v="1"/>
    <x v="1"/>
    <x v="0"/>
    <s v="USD"/>
    <x v="1320"/>
    <x v="1320"/>
    <b v="0"/>
    <n v="1"/>
    <x v="0"/>
    <s v="photography/nature"/>
    <n v="0"/>
    <n v="1"/>
    <x v="1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x v="1321"/>
    <x v="1321"/>
    <b v="0"/>
    <n v="1"/>
    <x v="0"/>
    <s v="music/faith"/>
    <n v="0"/>
    <n v="1"/>
    <x v="4"/>
    <x v="5"/>
  </r>
  <r>
    <n v="3132"/>
    <s v="A Bite of a Snake Play"/>
    <s v="Smells Like Money, Drips Like Honey, Taste Like Mocha, Better Run AWAY"/>
    <n v="30000"/>
    <n v="10"/>
    <x v="2"/>
    <x v="0"/>
    <s v="USD"/>
    <x v="1322"/>
    <x v="1322"/>
    <b v="0"/>
    <n v="1"/>
    <x v="0"/>
    <s v="theater/plays"/>
    <n v="0"/>
    <n v="10"/>
    <x v="2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x v="1323"/>
    <x v="1323"/>
    <b v="0"/>
    <n v="1"/>
    <x v="0"/>
    <s v="theater/musical"/>
    <n v="0"/>
    <n v="1"/>
    <x v="2"/>
    <x v="7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x v="1324"/>
    <x v="1324"/>
    <b v="0"/>
    <n v="1"/>
    <x v="0"/>
    <s v="film &amp; video/animation"/>
    <n v="0"/>
    <n v="1"/>
    <x v="5"/>
    <x v="18"/>
  </r>
  <r>
    <n v="596"/>
    <s v="DigitaliBook free library"/>
    <s v="We present digitaibook,com site which can become a free electronic library with your help,"/>
    <n v="20000"/>
    <n v="6"/>
    <x v="1"/>
    <x v="0"/>
    <s v="USD"/>
    <x v="1325"/>
    <x v="1325"/>
    <b v="0"/>
    <n v="2"/>
    <x v="0"/>
    <s v="technology/web"/>
    <n v="0"/>
    <n v="3"/>
    <x v="0"/>
    <x v="19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x v="1326"/>
    <x v="1326"/>
    <b v="0"/>
    <n v="2"/>
    <x v="0"/>
    <s v="technology/wearables"/>
    <n v="0"/>
    <n v="8"/>
    <x v="0"/>
    <x v="0"/>
  </r>
  <r>
    <n v="3904"/>
    <s v="Black America from Prophets to Pimps"/>
    <s v="A play that will cover 4000 years of black history."/>
    <n v="10000"/>
    <n v="3"/>
    <x v="1"/>
    <x v="0"/>
    <s v="USD"/>
    <x v="1327"/>
    <x v="1327"/>
    <b v="0"/>
    <n v="2"/>
    <x v="0"/>
    <s v="theater/plays"/>
    <n v="0"/>
    <n v="2"/>
    <x v="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x v="1328"/>
    <x v="1328"/>
    <b v="0"/>
    <n v="1"/>
    <x v="0"/>
    <s v="food/food trucks"/>
    <n v="0"/>
    <n v="1"/>
    <x v="3"/>
    <x v="1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x v="1329"/>
    <x v="1329"/>
    <b v="0"/>
    <n v="2"/>
    <x v="0"/>
    <s v="film &amp; video/animation"/>
    <n v="0"/>
    <n v="13"/>
    <x v="5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x v="1330"/>
    <x v="1330"/>
    <b v="0"/>
    <n v="1"/>
    <x v="0"/>
    <s v="publishing/fiction"/>
    <n v="0"/>
    <n v="10"/>
    <x v="7"/>
    <x v="1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x v="1331"/>
    <x v="1331"/>
    <b v="0"/>
    <n v="2"/>
    <x v="0"/>
    <s v="theater/plays"/>
    <n v="0"/>
    <n v="13"/>
    <x v="2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x v="1332"/>
    <x v="1332"/>
    <b v="0"/>
    <n v="1"/>
    <x v="0"/>
    <s v="food/food trucks"/>
    <n v="0"/>
    <n v="5"/>
    <x v="3"/>
    <x v="1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x v="1333"/>
    <x v="1333"/>
    <b v="0"/>
    <n v="1"/>
    <x v="0"/>
    <s v="theater/spaces"/>
    <n v="0"/>
    <n v="25"/>
    <x v="2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x v="1334"/>
    <x v="1334"/>
    <b v="0"/>
    <n v="1"/>
    <x v="0"/>
    <s v="theater/plays"/>
    <n v="0"/>
    <n v="7"/>
    <x v="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x v="1335"/>
    <x v="1335"/>
    <b v="0"/>
    <n v="1"/>
    <x v="0"/>
    <s v="food/food trucks"/>
    <n v="0"/>
    <n v="30"/>
    <x v="3"/>
    <x v="15"/>
  </r>
  <r>
    <n v="1911"/>
    <s v="Charge Furniture"/>
    <s v="Charge furniture, making it simple and comfortable to charge your USB devices without leaving the comfort of your couch or armchair"/>
    <n v="42500"/>
    <n v="10"/>
    <x v="1"/>
    <x v="13"/>
    <s v="NZD"/>
    <x v="1336"/>
    <x v="1336"/>
    <b v="0"/>
    <n v="1"/>
    <x v="0"/>
    <s v="technology/gadgets"/>
    <n v="0"/>
    <n v="10"/>
    <x v="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x v="1337"/>
    <x v="1337"/>
    <b v="0"/>
    <n v="7"/>
    <x v="0"/>
    <s v="theater/spaces"/>
    <n v="0"/>
    <n v="92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x v="1338"/>
    <x v="1338"/>
    <b v="0"/>
    <n v="1"/>
    <x v="0"/>
    <s v="music/faith"/>
    <n v="0"/>
    <n v="1"/>
    <x v="4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x v="1339"/>
    <x v="1339"/>
    <b v="0"/>
    <n v="1"/>
    <x v="0"/>
    <s v="technology/web"/>
    <n v="0"/>
    <n v="50"/>
    <x v="0"/>
    <x v="1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x v="1340"/>
    <x v="1340"/>
    <b v="0"/>
    <n v="1"/>
    <x v="0"/>
    <s v="technology/web"/>
    <n v="0"/>
    <n v="1"/>
    <x v="0"/>
    <x v="1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2"/>
    <s v="SEK"/>
    <x v="1341"/>
    <x v="1341"/>
    <b v="0"/>
    <n v="1"/>
    <x v="0"/>
    <s v="technology/web"/>
    <n v="0"/>
    <n v="90"/>
    <x v="0"/>
    <x v="19"/>
  </r>
  <r>
    <n v="634"/>
    <s v="pitchtograndma (Canceled)"/>
    <s v="We help companies to explain what they do in simple, grandma-would-understand terms."/>
    <n v="5000"/>
    <n v="1"/>
    <x v="0"/>
    <x v="0"/>
    <s v="USD"/>
    <x v="1342"/>
    <x v="1342"/>
    <b v="0"/>
    <n v="1"/>
    <x v="0"/>
    <s v="technology/web"/>
    <n v="0"/>
    <n v="1"/>
    <x v="0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x v="1343"/>
    <x v="1343"/>
    <b v="0"/>
    <n v="1"/>
    <x v="0"/>
    <s v="games/video games"/>
    <n v="0"/>
    <n v="1"/>
    <x v="6"/>
    <x v="16"/>
  </r>
  <r>
    <n v="2418"/>
    <s v="Mexican food truck"/>
    <s v="I want to start my food truck business."/>
    <n v="25000"/>
    <n v="5"/>
    <x v="1"/>
    <x v="0"/>
    <s v="USD"/>
    <x v="1344"/>
    <x v="1344"/>
    <b v="0"/>
    <n v="5"/>
    <x v="0"/>
    <s v="food/food trucks"/>
    <n v="0"/>
    <n v="1"/>
    <x v="3"/>
    <x v="15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x v="1345"/>
    <x v="1345"/>
    <b v="0"/>
    <n v="1"/>
    <x v="0"/>
    <s v="food/food trucks"/>
    <n v="0"/>
    <n v="10"/>
    <x v="3"/>
    <x v="1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x v="1346"/>
    <x v="1346"/>
    <b v="0"/>
    <n v="2"/>
    <x v="0"/>
    <s v="theater/plays"/>
    <n v="0"/>
    <n v="1"/>
    <x v="2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x v="1347"/>
    <x v="1347"/>
    <b v="0"/>
    <n v="1"/>
    <x v="0"/>
    <s v="theater/plays"/>
    <n v="0"/>
    <n v="1"/>
    <x v="2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8"/>
    <s v="AUD"/>
    <x v="1348"/>
    <x v="1348"/>
    <b v="0"/>
    <n v="1"/>
    <x v="0"/>
    <s v="theater/plays"/>
    <n v="0"/>
    <n v="1"/>
    <x v="2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x v="1349"/>
    <x v="1349"/>
    <b v="0"/>
    <n v="7"/>
    <x v="0"/>
    <s v="theater/spaces"/>
    <n v="0"/>
    <n v="54"/>
    <x v="2"/>
    <x v="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x v="1350"/>
    <x v="1350"/>
    <b v="0"/>
    <n v="1"/>
    <x v="0"/>
    <s v="theater/plays"/>
    <n v="0"/>
    <n v="20"/>
    <x v="2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x v="1351"/>
    <x v="1351"/>
    <b v="0"/>
    <n v="4"/>
    <x v="0"/>
    <s v="games/video games"/>
    <n v="0"/>
    <n v="3"/>
    <x v="6"/>
    <x v="16"/>
  </r>
  <r>
    <n v="982"/>
    <s v="Smart 2-in-1 I-PHONE HANDLE/WALLETtm"/>
    <s v="revolutonary ultra-slim 2-in-1 Smart  2-in-1 I-PHONE handle/WALLETtm with 360 rotatiion"/>
    <n v="17500"/>
    <n v="3"/>
    <x v="1"/>
    <x v="0"/>
    <s v="USD"/>
    <x v="1352"/>
    <x v="1352"/>
    <b v="0"/>
    <n v="3"/>
    <x v="0"/>
    <s v="technology/wearables"/>
    <n v="0"/>
    <n v="1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x v="1353"/>
    <x v="1353"/>
    <b v="0"/>
    <n v="1"/>
    <x v="0"/>
    <s v="film &amp; video/animation"/>
    <n v="0"/>
    <n v="5"/>
    <x v="5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x v="1354"/>
    <x v="1354"/>
    <b v="0"/>
    <n v="1"/>
    <x v="0"/>
    <s v="publishing/translations"/>
    <n v="0"/>
    <n v="1"/>
    <x v="7"/>
    <x v="22"/>
  </r>
  <r>
    <n v="2421"/>
    <s v="hot dog cart"/>
    <s v="help me start Merrill's first hot dog cart in this empty lot"/>
    <n v="6000"/>
    <n v="1"/>
    <x v="1"/>
    <x v="0"/>
    <s v="USD"/>
    <x v="1355"/>
    <x v="1355"/>
    <b v="0"/>
    <n v="1"/>
    <x v="0"/>
    <s v="food/food trucks"/>
    <n v="0"/>
    <n v="1"/>
    <x v="3"/>
    <x v="1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x v="1356"/>
    <x v="1356"/>
    <b v="0"/>
    <n v="1"/>
    <x v="0"/>
    <s v="theater/plays"/>
    <n v="0"/>
    <n v="25"/>
    <x v="2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x v="1357"/>
    <x v="1357"/>
    <b v="0"/>
    <n v="3"/>
    <x v="0"/>
    <s v="theater/spaces"/>
    <n v="0"/>
    <n v="1"/>
    <x v="2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x v="1358"/>
    <x v="1358"/>
    <b v="0"/>
    <n v="2"/>
    <x v="0"/>
    <s v="theater/spaces"/>
    <n v="0"/>
    <n v="1"/>
    <x v="2"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x v="1359"/>
    <x v="1359"/>
    <b v="0"/>
    <n v="2"/>
    <x v="0"/>
    <s v="games/mobile games"/>
    <n v="0"/>
    <n v="13"/>
    <x v="6"/>
    <x v="1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x v="1360"/>
    <x v="1360"/>
    <b v="0"/>
    <n v="1"/>
    <x v="0"/>
    <s v="film &amp; video/drama"/>
    <n v="0"/>
    <n v="1"/>
    <x v="5"/>
    <x v="9"/>
  </r>
  <r>
    <n v="1447"/>
    <s v="Indian Language Dictionary"/>
    <s v="I'm creating a dictionary of multiple Indian languages."/>
    <n v="500000"/>
    <n v="75"/>
    <x v="1"/>
    <x v="0"/>
    <s v="USD"/>
    <x v="1361"/>
    <x v="1361"/>
    <b v="0"/>
    <n v="3"/>
    <x v="0"/>
    <s v="publishing/translations"/>
    <n v="0"/>
    <n v="25"/>
    <x v="7"/>
    <x v="2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8"/>
    <s v="HKD"/>
    <x v="1362"/>
    <x v="1362"/>
    <b v="0"/>
    <n v="1"/>
    <x v="0"/>
    <s v="film &amp; video/science fiction"/>
    <n v="0"/>
    <n v="10"/>
    <x v="5"/>
    <x v="26"/>
  </r>
  <r>
    <n v="2432"/>
    <s v="funding for bbq trailer"/>
    <s v="Looking to start competition cooking and need start-up help.  Offering brisket tasting to all contributors."/>
    <n v="14000"/>
    <n v="2"/>
    <x v="1"/>
    <x v="0"/>
    <s v="USD"/>
    <x v="1363"/>
    <x v="1363"/>
    <b v="0"/>
    <n v="2"/>
    <x v="0"/>
    <s v="food/food trucks"/>
    <n v="0"/>
    <n v="1"/>
    <x v="3"/>
    <x v="1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x v="1364"/>
    <x v="1364"/>
    <b v="0"/>
    <n v="1"/>
    <x v="0"/>
    <s v="theater/plays"/>
    <n v="0"/>
    <n v="1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x v="1365"/>
    <x v="1365"/>
    <b v="0"/>
    <n v="2"/>
    <x v="0"/>
    <s v="technology/makerspaces"/>
    <n v="0"/>
    <n v="550"/>
    <x v="0"/>
    <x v="21"/>
  </r>
  <r>
    <n v="1593"/>
    <s v="Picturing Italy"/>
    <s v="A trip to fulfill a dream of capturing the wonders and history of ancient Italy in person."/>
    <n v="22000"/>
    <n v="3"/>
    <x v="1"/>
    <x v="0"/>
    <s v="USD"/>
    <x v="1366"/>
    <x v="1366"/>
    <b v="0"/>
    <n v="3"/>
    <x v="0"/>
    <s v="photography/places"/>
    <n v="0"/>
    <n v="1"/>
    <x v="1"/>
    <x v="25"/>
  </r>
  <r>
    <n v="589"/>
    <s v="Get Neighborly"/>
    <s v="Services closer than you think..."/>
    <n v="7500"/>
    <n v="1"/>
    <x v="1"/>
    <x v="0"/>
    <s v="USD"/>
    <x v="1367"/>
    <x v="1367"/>
    <b v="0"/>
    <n v="1"/>
    <x v="0"/>
    <s v="technology/web"/>
    <n v="0"/>
    <n v="1"/>
    <x v="0"/>
    <x v="1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x v="1368"/>
    <x v="1368"/>
    <b v="0"/>
    <n v="1"/>
    <x v="0"/>
    <s v="photography/places"/>
    <n v="0"/>
    <n v="1"/>
    <x v="1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x v="1369"/>
    <x v="1369"/>
    <b v="0"/>
    <n v="1"/>
    <x v="0"/>
    <s v="food/food trucks"/>
    <n v="0"/>
    <n v="8"/>
    <x v="3"/>
    <x v="15"/>
  </r>
  <r>
    <n v="3862"/>
    <s v="The Container Play"/>
    <s v="The hit immersive theatre experience of England comes to Corpus Christi!"/>
    <n v="7500"/>
    <n v="1"/>
    <x v="1"/>
    <x v="0"/>
    <s v="USD"/>
    <x v="1370"/>
    <x v="1370"/>
    <b v="0"/>
    <n v="1"/>
    <x v="0"/>
    <s v="theater/plays"/>
    <n v="0"/>
    <n v="1"/>
    <x v="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x v="1371"/>
    <x v="1371"/>
    <b v="0"/>
    <n v="4"/>
    <x v="0"/>
    <s v="technology/wearables"/>
    <n v="0"/>
    <n v="3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x v="1372"/>
    <x v="1372"/>
    <b v="0"/>
    <n v="2"/>
    <x v="0"/>
    <s v="film &amp; video/animation"/>
    <n v="0"/>
    <n v="3"/>
    <x v="5"/>
    <x v="1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6"/>
    <s v="CAD"/>
    <x v="1373"/>
    <x v="1373"/>
    <b v="0"/>
    <n v="3"/>
    <x v="0"/>
    <s v="technology/web"/>
    <n v="0"/>
    <n v="4"/>
    <x v="0"/>
    <x v="19"/>
  </r>
  <r>
    <n v="1121"/>
    <s v="Pwincess"/>
    <s v="An action packed, side scrolling, platform jumping, laser shooting ADVENTURE that will be fun for everyone."/>
    <n v="250000"/>
    <n v="29"/>
    <x v="1"/>
    <x v="0"/>
    <s v="USD"/>
    <x v="1374"/>
    <x v="1374"/>
    <b v="0"/>
    <n v="5"/>
    <x v="0"/>
    <s v="games/video games"/>
    <n v="0"/>
    <n v="6"/>
    <x v="6"/>
    <x v="16"/>
  </r>
  <r>
    <n v="578"/>
    <s v="weBuy Crowdsourced Shopping"/>
    <s v="weBuy trade built on technology and Crowd Sourced Power"/>
    <n v="125000"/>
    <n v="14"/>
    <x v="1"/>
    <x v="1"/>
    <s v="GBP"/>
    <x v="1375"/>
    <x v="1375"/>
    <b v="0"/>
    <n v="7"/>
    <x v="0"/>
    <s v="technology/web"/>
    <n v="0"/>
    <n v="2"/>
    <x v="0"/>
    <x v="19"/>
  </r>
  <r>
    <n v="583"/>
    <s v="HackersArchive.com"/>
    <s v="HackersArchive.com will help rid the web of viruses and scams found everywhere else you look!"/>
    <n v="9000"/>
    <n v="1"/>
    <x v="1"/>
    <x v="0"/>
    <s v="USD"/>
    <x v="1376"/>
    <x v="1376"/>
    <b v="0"/>
    <n v="1"/>
    <x v="0"/>
    <s v="technology/web"/>
    <n v="0"/>
    <n v="1"/>
    <x v="0"/>
    <x v="1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x v="1377"/>
    <x v="1377"/>
    <b v="0"/>
    <n v="1"/>
    <x v="0"/>
    <s v="theater/plays"/>
    <n v="0"/>
    <n v="20"/>
    <x v="2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x v="1378"/>
    <x v="1378"/>
    <b v="0"/>
    <n v="2"/>
    <x v="0"/>
    <s v="publishing/translations"/>
    <n v="0"/>
    <n v="1"/>
    <x v="7"/>
    <x v="22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x v="1379"/>
    <x v="1379"/>
    <b v="0"/>
    <n v="1"/>
    <x v="0"/>
    <s v="film &amp; video/drama"/>
    <n v="0"/>
    <n v="5"/>
    <x v="5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x v="1380"/>
    <x v="1380"/>
    <b v="0"/>
    <n v="2"/>
    <x v="0"/>
    <s v="film &amp; video/drama"/>
    <n v="0"/>
    <n v="6"/>
    <x v="5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5"/>
    <s v="DKK"/>
    <x v="1381"/>
    <x v="1381"/>
    <b v="0"/>
    <n v="1"/>
    <x v="0"/>
    <s v="food/food trucks"/>
    <n v="0"/>
    <n v="5"/>
    <x v="3"/>
    <x v="15"/>
  </r>
  <r>
    <n v="3120"/>
    <s v="Subtropisch zwemparadijs Tropicana"/>
    <s v="Wij willen Tropicana het subtropisch zwemparadijs van Rotterdam op een nieuwe locatie gaan bouwen."/>
    <n v="1300000"/>
    <n v="128"/>
    <x v="1"/>
    <x v="3"/>
    <s v="EUR"/>
    <x v="1382"/>
    <x v="1382"/>
    <b v="0"/>
    <n v="10"/>
    <x v="0"/>
    <s v="theater/spaces"/>
    <n v="0"/>
    <n v="13"/>
    <x v="2"/>
    <x v="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x v="1383"/>
    <x v="1383"/>
    <b v="0"/>
    <n v="4"/>
    <x v="0"/>
    <s v="games/video games"/>
    <n v="0"/>
    <n v="9"/>
    <x v="6"/>
    <x v="1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8"/>
    <s v="AUD"/>
    <x v="1384"/>
    <x v="1384"/>
    <b v="0"/>
    <n v="1"/>
    <x v="0"/>
    <s v="film &amp; video/animation"/>
    <n v="0"/>
    <n v="50"/>
    <x v="5"/>
    <x v="18"/>
  </r>
  <r>
    <n v="638"/>
    <s v="W (Canceled)"/>
    <s v="O0"/>
    <n v="200000"/>
    <n v="18"/>
    <x v="0"/>
    <x v="2"/>
    <s v="EUR"/>
    <x v="1385"/>
    <x v="1385"/>
    <b v="0"/>
    <n v="6"/>
    <x v="0"/>
    <s v="technology/web"/>
    <n v="0"/>
    <n v="3"/>
    <x v="0"/>
    <x v="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x v="1386"/>
    <x v="1386"/>
    <b v="0"/>
    <n v="1"/>
    <x v="0"/>
    <s v="theater/plays"/>
    <n v="0"/>
    <n v="1"/>
    <x v="2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x v="1387"/>
    <x v="1387"/>
    <b v="0"/>
    <n v="1"/>
    <x v="0"/>
    <s v="film &amp; video/drama"/>
    <n v="0"/>
    <n v="1"/>
    <x v="5"/>
    <x v="9"/>
  </r>
  <r>
    <n v="635"/>
    <s v="Pleero, A Technology Team Building Website (Canceled)"/>
    <s v="Network used for building technology development teams."/>
    <n v="25000"/>
    <n v="2"/>
    <x v="0"/>
    <x v="0"/>
    <s v="USD"/>
    <x v="1388"/>
    <x v="1388"/>
    <b v="0"/>
    <n v="1"/>
    <x v="0"/>
    <s v="technology/web"/>
    <n v="0"/>
    <n v="2"/>
    <x v="0"/>
    <x v="19"/>
  </r>
  <r>
    <n v="1181"/>
    <s v="Gringo Loco Tacos Food Truck"/>
    <s v="Bringing the best tacos to the streets of Chicago!"/>
    <n v="50000"/>
    <n v="4"/>
    <x v="1"/>
    <x v="0"/>
    <s v="USD"/>
    <x v="1389"/>
    <x v="1389"/>
    <b v="0"/>
    <n v="3"/>
    <x v="0"/>
    <s v="food/food trucks"/>
    <n v="0"/>
    <n v="1"/>
    <x v="3"/>
    <x v="15"/>
  </r>
  <r>
    <n v="152"/>
    <s v="The Great Dark (Canceled)"/>
    <s v="The Great Dark is a journey through the unimaginable...and un foreseeable..."/>
    <n v="380000"/>
    <n v="30"/>
    <x v="0"/>
    <x v="0"/>
    <s v="USD"/>
    <x v="1390"/>
    <x v="1390"/>
    <b v="0"/>
    <n v="2"/>
    <x v="0"/>
    <s v="film &amp; video/science fiction"/>
    <n v="0"/>
    <n v="15"/>
    <x v="5"/>
    <x v="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x v="1391"/>
    <x v="1391"/>
    <b v="0"/>
    <n v="1"/>
    <x v="0"/>
    <s v="publishing/translations"/>
    <n v="0"/>
    <n v="1"/>
    <x v="7"/>
    <x v="2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x v="1392"/>
    <x v="1392"/>
    <b v="0"/>
    <n v="1"/>
    <x v="0"/>
    <s v="technology/web"/>
    <n v="0"/>
    <n v="1"/>
    <x v="0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x v="1393"/>
    <x v="1393"/>
    <b v="0"/>
    <n v="1"/>
    <x v="0"/>
    <s v="food/food trucks"/>
    <n v="0"/>
    <n v="5"/>
    <x v="3"/>
    <x v="1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x v="1394"/>
    <x v="1394"/>
    <b v="0"/>
    <n v="1"/>
    <x v="0"/>
    <s v="publishing/fiction"/>
    <n v="0"/>
    <n v="1"/>
    <x v="7"/>
    <x v="1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x v="1395"/>
    <x v="1395"/>
    <b v="0"/>
    <n v="1"/>
    <x v="0"/>
    <s v="theater/plays"/>
    <n v="0"/>
    <n v="1"/>
    <x v="2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x v="1396"/>
    <x v="1396"/>
    <b v="0"/>
    <n v="1"/>
    <x v="0"/>
    <s v="theater/plays"/>
    <n v="0"/>
    <n v="2"/>
    <x v="2"/>
    <x v="3"/>
  </r>
  <r>
    <n v="1702"/>
    <s v="lyndale lewis and new vision prosper cd release"/>
    <s v="I can do all things through christ jesus"/>
    <n v="16500"/>
    <n v="1"/>
    <x v="1"/>
    <x v="0"/>
    <s v="USD"/>
    <x v="1397"/>
    <x v="1397"/>
    <b v="0"/>
    <n v="1"/>
    <x v="0"/>
    <s v="music/faith"/>
    <n v="0"/>
    <n v="1"/>
    <x v="4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x v="1398"/>
    <x v="1398"/>
    <b v="0"/>
    <n v="4"/>
    <x v="0"/>
    <s v="film &amp; video/science fiction"/>
    <n v="0"/>
    <n v="20"/>
    <x v="5"/>
    <x v="2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x v="1399"/>
    <x v="1399"/>
    <b v="0"/>
    <n v="1"/>
    <x v="0"/>
    <s v="theater/plays"/>
    <n v="0"/>
    <n v="3"/>
    <x v="2"/>
    <x v="3"/>
  </r>
  <r>
    <n v="2373"/>
    <s v="Cykelauktion.com (Canceled)"/>
    <s v="We want to create a safe marketplace for buying and selling bicycles."/>
    <n v="850000"/>
    <n v="50"/>
    <x v="0"/>
    <x v="12"/>
    <s v="SEK"/>
    <x v="1400"/>
    <x v="1400"/>
    <b v="0"/>
    <n v="1"/>
    <x v="0"/>
    <s v="technology/web"/>
    <n v="0"/>
    <n v="50"/>
    <x v="0"/>
    <x v="19"/>
  </r>
  <r>
    <n v="1176"/>
    <s v="Mirlin's Sushi"/>
    <s v="Mirlins Sushi!_x000a_Find us on Facebook!_x000a_(Gives backers a voice, and a direct link to us! No kickstarter disappearing act here!)"/>
    <n v="175000"/>
    <n v="10"/>
    <x v="1"/>
    <x v="8"/>
    <s v="AUD"/>
    <x v="1401"/>
    <x v="1401"/>
    <b v="0"/>
    <n v="1"/>
    <x v="0"/>
    <s v="food/food trucks"/>
    <n v="0"/>
    <n v="10"/>
    <x v="3"/>
    <x v="15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x v="1402"/>
    <x v="1402"/>
    <b v="0"/>
    <n v="1"/>
    <x v="0"/>
    <s v="technology/web"/>
    <n v="0"/>
    <n v="1"/>
    <x v="0"/>
    <x v="1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x v="1403"/>
    <x v="1403"/>
    <b v="0"/>
    <n v="1"/>
    <x v="0"/>
    <s v="theater/spaces"/>
    <n v="0"/>
    <n v="1"/>
    <x v="2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x v="1404"/>
    <x v="1404"/>
    <b v="0"/>
    <n v="9"/>
    <x v="0"/>
    <s v="theater/spaces"/>
    <n v="0"/>
    <n v="3"/>
    <x v="2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x v="1405"/>
    <x v="1405"/>
    <b v="0"/>
    <n v="1"/>
    <x v="0"/>
    <s v="theater/musical"/>
    <n v="0"/>
    <n v="1"/>
    <x v="2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x v="1406"/>
    <x v="1406"/>
    <b v="0"/>
    <n v="4"/>
    <x v="0"/>
    <s v="technology/wearables"/>
    <n v="0"/>
    <n v="2"/>
    <x v="0"/>
    <x v="0"/>
  </r>
  <r>
    <n v="1134"/>
    <s v="New Mario Bro's style game!"/>
    <s v="We are creating a new Mario Bro's style game called KFK:Original. It's challenging, fun and totally awesome!!!"/>
    <n v="25000"/>
    <n v="1"/>
    <x v="1"/>
    <x v="8"/>
    <s v="AUD"/>
    <x v="1407"/>
    <x v="1407"/>
    <b v="0"/>
    <n v="1"/>
    <x v="0"/>
    <s v="games/mobile games"/>
    <n v="0"/>
    <n v="1"/>
    <x v="6"/>
    <x v="10"/>
  </r>
  <r>
    <n v="2914"/>
    <s v="Hercules the Panto"/>
    <s v="Hercules must complete four challenges in order to meet the father he never knew"/>
    <n v="25000"/>
    <n v="1"/>
    <x v="1"/>
    <x v="1"/>
    <s v="GBP"/>
    <x v="1408"/>
    <x v="1408"/>
    <b v="0"/>
    <n v="1"/>
    <x v="0"/>
    <s v="theater/plays"/>
    <n v="0"/>
    <n v="1"/>
    <x v="2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x v="1409"/>
    <x v="1409"/>
    <b v="0"/>
    <n v="1"/>
    <x v="0"/>
    <s v="theater/spaces"/>
    <n v="0"/>
    <n v="1"/>
    <x v="2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x v="1410"/>
    <x v="1410"/>
    <b v="0"/>
    <n v="1"/>
    <x v="0"/>
    <s v="theater/musical"/>
    <n v="0"/>
    <n v="1"/>
    <x v="2"/>
    <x v="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x v="1411"/>
    <x v="1411"/>
    <b v="0"/>
    <n v="2"/>
    <x v="0"/>
    <s v="games/mobile games"/>
    <n v="0"/>
    <n v="2"/>
    <x v="6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x v="1412"/>
    <x v="1412"/>
    <b v="0"/>
    <n v="2"/>
    <x v="0"/>
    <s v="film &amp; video/animation"/>
    <n v="0"/>
    <n v="1"/>
    <x v="5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x v="1413"/>
    <x v="1413"/>
    <b v="0"/>
    <n v="1"/>
    <x v="0"/>
    <s v="food/food trucks"/>
    <n v="0"/>
    <n v="1"/>
    <x v="3"/>
    <x v="15"/>
  </r>
  <r>
    <n v="2910"/>
    <s v="Strive"/>
    <s v="Free drama, dance and singing workshops for disadvantaged young people to inspire, create and help them follow their dreams."/>
    <n v="30000"/>
    <n v="1"/>
    <x v="1"/>
    <x v="1"/>
    <s v="GBP"/>
    <x v="1414"/>
    <x v="1414"/>
    <b v="0"/>
    <n v="1"/>
    <x v="0"/>
    <s v="theater/plays"/>
    <n v="0"/>
    <n v="1"/>
    <x v="2"/>
    <x v="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x v="1415"/>
    <x v="1415"/>
    <b v="0"/>
    <n v="4"/>
    <x v="0"/>
    <s v="theater/spaces"/>
    <n v="0"/>
    <n v="7"/>
    <x v="2"/>
    <x v="8"/>
  </r>
  <r>
    <n v="2428"/>
    <s v="Premium Burgers"/>
    <s v="From Moo 2 You! We want to offer premium burgers to a taco flooded environment."/>
    <n v="35000"/>
    <n v="1"/>
    <x v="1"/>
    <x v="0"/>
    <s v="USD"/>
    <x v="1416"/>
    <x v="1416"/>
    <b v="0"/>
    <n v="1"/>
    <x v="0"/>
    <s v="food/food trucks"/>
    <n v="0"/>
    <n v="1"/>
    <x v="3"/>
    <x v="1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x v="1417"/>
    <x v="1417"/>
    <b v="0"/>
    <n v="1"/>
    <x v="0"/>
    <s v="food/food trucks"/>
    <n v="0"/>
    <n v="1"/>
    <x v="3"/>
    <x v="1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x v="1418"/>
    <x v="1418"/>
    <b v="0"/>
    <n v="3"/>
    <x v="0"/>
    <s v="film &amp; video/animation"/>
    <n v="0"/>
    <n v="1"/>
    <x v="5"/>
    <x v="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x v="1419"/>
    <x v="1419"/>
    <b v="0"/>
    <n v="1"/>
    <x v="0"/>
    <s v="film &amp; video/science fiction"/>
    <n v="0"/>
    <n v="10"/>
    <x v="5"/>
    <x v="26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x v="1420"/>
    <x v="1420"/>
    <b v="0"/>
    <n v="1"/>
    <x v="0"/>
    <s v="film &amp; video/drama"/>
    <n v="0"/>
    <n v="1"/>
    <x v="5"/>
    <x v="9"/>
  </r>
  <r>
    <n v="2427"/>
    <s v="Wraps in a snap. Fast lunch with a gourmet punch!"/>
    <s v="Fast and simple lunches for those on the go.  All (lunch) deals $10 or less."/>
    <n v="50000"/>
    <n v="1"/>
    <x v="1"/>
    <x v="0"/>
    <s v="USD"/>
    <x v="1421"/>
    <x v="1421"/>
    <b v="0"/>
    <n v="1"/>
    <x v="0"/>
    <s v="food/food trucks"/>
    <n v="0"/>
    <n v="1"/>
    <x v="3"/>
    <x v="15"/>
  </r>
  <r>
    <n v="2431"/>
    <s v="Murphy's good eatin'"/>
    <s v="Go to Colorado and run a food truck with homemade food of all kinds."/>
    <n v="100000"/>
    <n v="2"/>
    <x v="1"/>
    <x v="0"/>
    <s v="USD"/>
    <x v="1422"/>
    <x v="1422"/>
    <b v="0"/>
    <n v="2"/>
    <x v="0"/>
    <s v="food/food trucks"/>
    <n v="0"/>
    <n v="1"/>
    <x v="3"/>
    <x v="1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x v="1423"/>
    <x v="1423"/>
    <b v="0"/>
    <n v="1"/>
    <x v="0"/>
    <s v="theater/musical"/>
    <n v="0"/>
    <n v="1"/>
    <x v="2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x v="1424"/>
    <x v="1424"/>
    <b v="0"/>
    <n v="2"/>
    <x v="0"/>
    <s v="theater/musical"/>
    <n v="0"/>
    <n v="2"/>
    <x v="2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x v="1425"/>
    <x v="1425"/>
    <b v="0"/>
    <n v="3"/>
    <x v="0"/>
    <s v="film &amp; video/drama"/>
    <n v="0"/>
    <n v="6"/>
    <x v="5"/>
    <x v="9"/>
  </r>
  <r>
    <n v="496"/>
    <s v="Airships and Anatasia: The Movie"/>
    <s v="The movie is about the adventures of Ethan, Danna, The mysterious inventor and more."/>
    <n v="60000"/>
    <n v="1"/>
    <x v="1"/>
    <x v="0"/>
    <s v="USD"/>
    <x v="1426"/>
    <x v="1426"/>
    <b v="0"/>
    <n v="1"/>
    <x v="0"/>
    <s v="film &amp; video/animation"/>
    <n v="0"/>
    <n v="1"/>
    <x v="5"/>
    <x v="1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x v="1427"/>
    <x v="1427"/>
    <b v="0"/>
    <n v="1"/>
    <x v="0"/>
    <s v="technology/wearables"/>
    <n v="0"/>
    <n v="1"/>
    <x v="0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x v="1428"/>
    <x v="1428"/>
    <b v="0"/>
    <n v="1"/>
    <x v="0"/>
    <s v="technology/web"/>
    <n v="0"/>
    <n v="1"/>
    <x v="0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x v="1429"/>
    <x v="1429"/>
    <b v="0"/>
    <n v="1"/>
    <x v="0"/>
    <s v="food/food trucks"/>
    <n v="0"/>
    <n v="1"/>
    <x v="3"/>
    <x v="15"/>
  </r>
  <r>
    <n v="2582"/>
    <s v="Drunken Wings"/>
    <s v="The place where chicken meets liquor for the first time!"/>
    <n v="90000"/>
    <n v="1"/>
    <x v="1"/>
    <x v="0"/>
    <s v="USD"/>
    <x v="1430"/>
    <x v="1430"/>
    <b v="0"/>
    <n v="1"/>
    <x v="0"/>
    <s v="food/food trucks"/>
    <n v="0"/>
    <n v="1"/>
    <x v="3"/>
    <x v="1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x v="1431"/>
    <x v="1431"/>
    <b v="0"/>
    <n v="1"/>
    <x v="0"/>
    <s v="publishing/translations"/>
    <n v="0"/>
    <n v="1"/>
    <x v="7"/>
    <x v="22"/>
  </r>
  <r>
    <n v="696"/>
    <s v="trustee"/>
    <s v="Show your fidelity by wearing the Trustee rings! Show where you are (at)!"/>
    <n v="175000"/>
    <n v="1"/>
    <x v="1"/>
    <x v="3"/>
    <s v="EUR"/>
    <x v="1432"/>
    <x v="1432"/>
    <b v="0"/>
    <n v="1"/>
    <x v="0"/>
    <s v="technology/wearables"/>
    <n v="0"/>
    <n v="1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5"/>
    <s v="EUR"/>
    <x v="1433"/>
    <x v="1433"/>
    <b v="0"/>
    <n v="1"/>
    <x v="0"/>
    <s v="theater/plays"/>
    <n v="0"/>
    <n v="1"/>
    <x v="2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x v="1434"/>
    <x v="1434"/>
    <b v="0"/>
    <n v="1"/>
    <x v="0"/>
    <s v="technology/web"/>
    <n v="0"/>
    <n v="1"/>
    <x v="0"/>
    <x v="1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x v="1435"/>
    <x v="1435"/>
    <b v="0"/>
    <n v="2"/>
    <x v="0"/>
    <s v="theater/musical"/>
    <n v="0"/>
    <n v="1"/>
    <x v="2"/>
    <x v="7"/>
  </r>
  <r>
    <n v="639"/>
    <s v="Kids Educational Social Media Site (Canceled)"/>
    <s v="Development of a Safe and Educational Social Media site for kids."/>
    <n v="1000000"/>
    <n v="1"/>
    <x v="0"/>
    <x v="0"/>
    <s v="USD"/>
    <x v="1436"/>
    <x v="1436"/>
    <b v="0"/>
    <n v="1"/>
    <x v="0"/>
    <s v="technology/web"/>
    <n v="0"/>
    <n v="1"/>
    <x v="0"/>
    <x v="19"/>
  </r>
  <r>
    <n v="619"/>
    <s v="Big Data (Canceled)"/>
    <s v="Big Data Sets for researchers interested in improving the quality of life."/>
    <n v="2500000"/>
    <n v="1"/>
    <x v="0"/>
    <x v="0"/>
    <s v="USD"/>
    <x v="1437"/>
    <x v="1437"/>
    <b v="0"/>
    <n v="1"/>
    <x v="0"/>
    <s v="technology/web"/>
    <n v="0"/>
    <n v="1"/>
    <x v="0"/>
    <x v="19"/>
  </r>
  <r>
    <n v="122"/>
    <s v="The Time Jumper (Canceled)"/>
    <s v="My ambition for this knows no bounds.  Seeing Sephoria in a live-action is a dream of mine."/>
    <n v="100000000"/>
    <n v="0"/>
    <x v="0"/>
    <x v="0"/>
    <s v="USD"/>
    <x v="1438"/>
    <x v="1438"/>
    <b v="0"/>
    <n v="0"/>
    <x v="0"/>
    <s v="film &amp; video/science fiction"/>
    <n v="0"/>
    <e v="#DIV/0!"/>
    <x v="5"/>
    <x v="26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x v="1439"/>
    <x v="1439"/>
    <b v="0"/>
    <n v="0"/>
    <x v="0"/>
    <s v="film &amp; video/science fiction"/>
    <n v="0"/>
    <e v="#DIV/0!"/>
    <x v="5"/>
    <x v="26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x v="1440"/>
    <x v="1440"/>
    <b v="0"/>
    <n v="0"/>
    <x v="0"/>
    <s v="film &amp; video/science fiction"/>
    <n v="0"/>
    <e v="#DIV/0!"/>
    <x v="5"/>
    <x v="2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x v="1441"/>
    <x v="1441"/>
    <b v="0"/>
    <n v="0"/>
    <x v="0"/>
    <s v="film &amp; video/science fiction"/>
    <n v="0"/>
    <e v="#DIV/0!"/>
    <x v="5"/>
    <x v="26"/>
  </r>
  <r>
    <n v="131"/>
    <s v="I (Canceled)"/>
    <s v="I"/>
    <n v="1200"/>
    <n v="0"/>
    <x v="0"/>
    <x v="0"/>
    <s v="USD"/>
    <x v="1442"/>
    <x v="1442"/>
    <b v="0"/>
    <n v="0"/>
    <x v="0"/>
    <s v="film &amp; video/science fiction"/>
    <n v="0"/>
    <e v="#DIV/0!"/>
    <x v="5"/>
    <x v="26"/>
  </r>
  <r>
    <n v="133"/>
    <s v="Demon Women from outer space (Canceled)"/>
    <s v="Invasion from outer space sights, to weird to imagine destruction too monstrous to escape"/>
    <n v="71764"/>
    <n v="0"/>
    <x v="0"/>
    <x v="0"/>
    <s v="USD"/>
    <x v="1443"/>
    <x v="1443"/>
    <b v="0"/>
    <n v="0"/>
    <x v="0"/>
    <s v="film &amp; video/science fiction"/>
    <n v="0"/>
    <e v="#DIV/0!"/>
    <x v="5"/>
    <x v="26"/>
  </r>
  <r>
    <n v="134"/>
    <s v="MARLEY'S GHOST (AMBASSADORS OF STEAM) (Canceled)"/>
    <s v="steampunk  remake of &quot;a Christmas carol&quot;"/>
    <n v="5000"/>
    <n v="0"/>
    <x v="0"/>
    <x v="0"/>
    <s v="USD"/>
    <x v="1444"/>
    <x v="1444"/>
    <b v="0"/>
    <n v="0"/>
    <x v="0"/>
    <s v="film &amp; video/science fiction"/>
    <n v="0"/>
    <e v="#DIV/0!"/>
    <x v="5"/>
    <x v="2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x v="1445"/>
    <x v="1445"/>
    <b v="0"/>
    <n v="0"/>
    <x v="0"/>
    <s v="film &amp; video/science fiction"/>
    <n v="0"/>
    <e v="#DIV/0!"/>
    <x v="5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5"/>
    <s v="DKK"/>
    <x v="1446"/>
    <x v="1446"/>
    <b v="0"/>
    <n v="0"/>
    <x v="0"/>
    <s v="film &amp; video/science fiction"/>
    <n v="0"/>
    <e v="#DIV/0!"/>
    <x v="5"/>
    <x v="26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x v="1447"/>
    <x v="1447"/>
    <b v="0"/>
    <n v="0"/>
    <x v="0"/>
    <s v="film &amp; video/science fiction"/>
    <n v="0"/>
    <e v="#DIV/0!"/>
    <x v="5"/>
    <x v="2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8"/>
    <s v="AUD"/>
    <x v="1448"/>
    <x v="1448"/>
    <b v="0"/>
    <n v="0"/>
    <x v="0"/>
    <s v="film &amp; video/science fiction"/>
    <n v="0"/>
    <e v="#DIV/0!"/>
    <x v="5"/>
    <x v="26"/>
  </r>
  <r>
    <n v="147"/>
    <s v="Consumed (Static Air) (Canceled)"/>
    <s v="Film makers catch live footage beyond their wildest dreams."/>
    <n v="7000"/>
    <n v="0"/>
    <x v="0"/>
    <x v="1"/>
    <s v="GBP"/>
    <x v="1449"/>
    <x v="1449"/>
    <b v="0"/>
    <n v="0"/>
    <x v="0"/>
    <s v="film &amp; video/science fiction"/>
    <n v="0"/>
    <e v="#DIV/0!"/>
    <x v="5"/>
    <x v="2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x v="1450"/>
    <x v="1450"/>
    <b v="0"/>
    <n v="0"/>
    <x v="0"/>
    <s v="film &amp; video/science fiction"/>
    <n v="0"/>
    <e v="#DIV/0!"/>
    <x v="5"/>
    <x v="2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x v="1451"/>
    <x v="1451"/>
    <b v="0"/>
    <n v="0"/>
    <x v="0"/>
    <s v="film &amp; video/drama"/>
    <n v="0"/>
    <e v="#DIV/0!"/>
    <x v="5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x v="1452"/>
    <x v="1452"/>
    <b v="0"/>
    <n v="0"/>
    <x v="0"/>
    <s v="film &amp; video/drama"/>
    <n v="0"/>
    <e v="#DIV/0!"/>
    <x v="5"/>
    <x v="9"/>
  </r>
  <r>
    <n v="165"/>
    <s v="NET"/>
    <s v="A teacher. A boy. The beach and a heatwave that drove them all insane."/>
    <n v="17000"/>
    <n v="0"/>
    <x v="1"/>
    <x v="1"/>
    <s v="GBP"/>
    <x v="1453"/>
    <x v="1453"/>
    <b v="0"/>
    <n v="0"/>
    <x v="0"/>
    <s v="film &amp; video/drama"/>
    <n v="0"/>
    <e v="#DIV/0!"/>
    <x v="5"/>
    <x v="9"/>
  </r>
  <r>
    <n v="172"/>
    <s v="The Blind Dolphin Story"/>
    <s v="A short film on the rarest mammal and the second most endangered freshwater river dolphin, in Pakistan."/>
    <n v="95000"/>
    <n v="0"/>
    <x v="1"/>
    <x v="0"/>
    <s v="USD"/>
    <x v="1454"/>
    <x v="1454"/>
    <b v="0"/>
    <n v="0"/>
    <x v="0"/>
    <s v="film &amp; video/drama"/>
    <n v="0"/>
    <e v="#DIV/0!"/>
    <x v="5"/>
    <x v="9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x v="1455"/>
    <x v="1455"/>
    <b v="0"/>
    <n v="0"/>
    <x v="0"/>
    <s v="film &amp; video/drama"/>
    <n v="0"/>
    <e v="#DIV/0!"/>
    <x v="5"/>
    <x v="9"/>
  </r>
  <r>
    <n v="174"/>
    <s v="I Am Forgotten"/>
    <s v="An international short film project. It is about loneliness, wich is caused by the current compulsion to check your Facebook every day."/>
    <n v="6000"/>
    <n v="0"/>
    <x v="1"/>
    <x v="3"/>
    <s v="EUR"/>
    <x v="1456"/>
    <x v="1456"/>
    <b v="0"/>
    <n v="0"/>
    <x v="0"/>
    <s v="film &amp; video/drama"/>
    <n v="0"/>
    <e v="#DIV/0!"/>
    <x v="5"/>
    <x v="9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x v="1457"/>
    <x v="1457"/>
    <b v="0"/>
    <n v="0"/>
    <x v="0"/>
    <s v="film &amp; video/drama"/>
    <n v="0"/>
    <e v="#DIV/0!"/>
    <x v="5"/>
    <x v="9"/>
  </r>
  <r>
    <n v="178"/>
    <s v="El viaje de LucÃ­a"/>
    <s v="El viaje de LucÃ­a es un largometraje de ficciÃ³n con temÃ¡tica sobre el cÃ¡ncer infantil."/>
    <n v="500000"/>
    <n v="0"/>
    <x v="1"/>
    <x v="9"/>
    <s v="EUR"/>
    <x v="1458"/>
    <x v="1458"/>
    <b v="0"/>
    <n v="0"/>
    <x v="0"/>
    <s v="film &amp; video/drama"/>
    <n v="0"/>
    <e v="#DIV/0!"/>
    <x v="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x v="1459"/>
    <x v="1459"/>
    <b v="0"/>
    <n v="0"/>
    <x v="0"/>
    <s v="film &amp; video/drama"/>
    <n v="0"/>
    <e v="#DIV/0!"/>
    <x v="5"/>
    <x v="9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x v="1460"/>
    <x v="1460"/>
    <b v="0"/>
    <n v="0"/>
    <x v="0"/>
    <s v="film &amp; video/drama"/>
    <n v="0"/>
    <e v="#DIV/0!"/>
    <x v="5"/>
    <x v="9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x v="1461"/>
    <x v="1461"/>
    <b v="0"/>
    <n v="0"/>
    <x v="0"/>
    <s v="film &amp; video/drama"/>
    <n v="0"/>
    <e v="#DIV/0!"/>
    <x v="5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x v="1462"/>
    <x v="1462"/>
    <b v="0"/>
    <n v="0"/>
    <x v="0"/>
    <s v="film &amp; video/drama"/>
    <n v="0"/>
    <e v="#DIV/0!"/>
    <x v="5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x v="1463"/>
    <x v="1463"/>
    <b v="0"/>
    <n v="0"/>
    <x v="0"/>
    <s v="film &amp; video/drama"/>
    <n v="0"/>
    <e v="#DIV/0!"/>
    <x v="5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x v="1464"/>
    <x v="1464"/>
    <b v="0"/>
    <n v="0"/>
    <x v="0"/>
    <s v="film &amp; video/drama"/>
    <n v="0"/>
    <e v="#DIV/0!"/>
    <x v="5"/>
    <x v="9"/>
  </r>
  <r>
    <n v="202"/>
    <s v="Modern Gangsters"/>
    <s v="new web series created by jonney terry"/>
    <n v="6000"/>
    <n v="0"/>
    <x v="1"/>
    <x v="0"/>
    <s v="USD"/>
    <x v="1465"/>
    <x v="1465"/>
    <b v="0"/>
    <n v="0"/>
    <x v="0"/>
    <s v="film &amp; video/drama"/>
    <n v="0"/>
    <e v="#DIV/0!"/>
    <x v="5"/>
    <x v="9"/>
  </r>
  <r>
    <n v="206"/>
    <s v="Blood Bond Movie Development"/>
    <s v="A love story featuring adoption,struggle,dysfunction,grace, healing, and restoration."/>
    <n v="12700"/>
    <n v="0"/>
    <x v="1"/>
    <x v="0"/>
    <s v="USD"/>
    <x v="1466"/>
    <x v="1466"/>
    <b v="0"/>
    <n v="0"/>
    <x v="0"/>
    <s v="film &amp; video/drama"/>
    <n v="0"/>
    <e v="#DIV/0!"/>
    <x v="5"/>
    <x v="9"/>
  </r>
  <r>
    <n v="208"/>
    <s v="OLIVIA"/>
    <s v="A young woman's journey from Africa to Australia where she finds heaven on earth, love and tragedy. Within her tragedy she saves lives."/>
    <n v="50000"/>
    <n v="0"/>
    <x v="1"/>
    <x v="8"/>
    <s v="AUD"/>
    <x v="1467"/>
    <x v="1467"/>
    <b v="0"/>
    <n v="0"/>
    <x v="0"/>
    <s v="film &amp; video/drama"/>
    <n v="0"/>
    <e v="#DIV/0!"/>
    <x v="5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x v="1468"/>
    <x v="1468"/>
    <b v="0"/>
    <n v="0"/>
    <x v="0"/>
    <s v="film &amp; video/drama"/>
    <n v="0"/>
    <e v="#DIV/0!"/>
    <x v="5"/>
    <x v="9"/>
  </r>
  <r>
    <n v="221"/>
    <s v="Archetypes"/>
    <s v="Film about Schizophrenia with Surreal Twists!"/>
    <n v="50000"/>
    <n v="0"/>
    <x v="1"/>
    <x v="0"/>
    <s v="USD"/>
    <x v="1469"/>
    <x v="1469"/>
    <b v="0"/>
    <n v="0"/>
    <x v="0"/>
    <s v="film &amp; video/drama"/>
    <n v="0"/>
    <e v="#DIV/0!"/>
    <x v="5"/>
    <x v="9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x v="1470"/>
    <x v="1470"/>
    <b v="0"/>
    <n v="0"/>
    <x v="0"/>
    <s v="film &amp; video/drama"/>
    <n v="0"/>
    <e v="#DIV/0!"/>
    <x v="5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8"/>
    <s v="AUD"/>
    <x v="1471"/>
    <x v="1471"/>
    <b v="0"/>
    <n v="0"/>
    <x v="0"/>
    <s v="film &amp; video/drama"/>
    <n v="0"/>
    <e v="#DIV/0!"/>
    <x v="5"/>
    <x v="9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x v="1472"/>
    <x v="1472"/>
    <b v="0"/>
    <n v="0"/>
    <x v="0"/>
    <s v="film &amp; video/drama"/>
    <n v="0"/>
    <e v="#DIV/0!"/>
    <x v="5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x v="1473"/>
    <x v="1473"/>
    <b v="0"/>
    <n v="0"/>
    <x v="0"/>
    <s v="film &amp; video/drama"/>
    <n v="0"/>
    <e v="#DIV/0!"/>
    <x v="5"/>
    <x v="9"/>
  </r>
  <r>
    <n v="228"/>
    <s v="Facets of a Geek life"/>
    <s v="I am making a film from one one of my books called facets of a Geek life."/>
    <n v="8000"/>
    <n v="0"/>
    <x v="1"/>
    <x v="1"/>
    <s v="GBP"/>
    <x v="1474"/>
    <x v="1474"/>
    <b v="0"/>
    <n v="0"/>
    <x v="0"/>
    <s v="film &amp; video/drama"/>
    <n v="0"/>
    <e v="#DIV/0!"/>
    <x v="5"/>
    <x v="9"/>
  </r>
  <r>
    <n v="229"/>
    <s v="The Perfect Plan"/>
    <s v="I teenage girl that wants to go around the system. She does all she can to cheat and finds herself in a bad position when she messesup"/>
    <n v="3000"/>
    <n v="0"/>
    <x v="1"/>
    <x v="2"/>
    <s v="EUR"/>
    <x v="1475"/>
    <x v="1475"/>
    <b v="0"/>
    <n v="0"/>
    <x v="0"/>
    <s v="film &amp; video/drama"/>
    <n v="0"/>
    <e v="#DIV/0!"/>
    <x v="5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x v="1476"/>
    <x v="1476"/>
    <b v="0"/>
    <n v="0"/>
    <x v="0"/>
    <s v="film &amp; video/drama"/>
    <n v="0"/>
    <e v="#DIV/0!"/>
    <x v="5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x v="1477"/>
    <x v="1477"/>
    <b v="0"/>
    <n v="0"/>
    <x v="0"/>
    <s v="film &amp; video/drama"/>
    <n v="0"/>
    <e v="#DIV/0!"/>
    <x v="5"/>
    <x v="9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x v="1478"/>
    <x v="1478"/>
    <b v="0"/>
    <n v="0"/>
    <x v="0"/>
    <s v="film &amp; video/drama"/>
    <n v="0"/>
    <e v="#DIV/0!"/>
    <x v="5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x v="1479"/>
    <x v="1479"/>
    <b v="0"/>
    <n v="0"/>
    <x v="0"/>
    <s v="film &amp; video/drama"/>
    <n v="0"/>
    <e v="#DIV/0!"/>
    <x v="5"/>
    <x v="9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x v="1480"/>
    <x v="1480"/>
    <b v="0"/>
    <n v="0"/>
    <x v="0"/>
    <s v="film &amp; video/drama"/>
    <n v="0"/>
    <e v="#DIV/0!"/>
    <x v="5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x v="1481"/>
    <x v="1481"/>
    <b v="0"/>
    <n v="0"/>
    <x v="0"/>
    <s v="film &amp; video/animation"/>
    <n v="0"/>
    <e v="#DIV/0!"/>
    <x v="5"/>
    <x v="1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x v="1482"/>
    <x v="1482"/>
    <b v="0"/>
    <n v="0"/>
    <x v="0"/>
    <s v="film &amp; video/animation"/>
    <n v="0"/>
    <e v="#DIV/0!"/>
    <x v="5"/>
    <x v="1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x v="1483"/>
    <x v="1483"/>
    <b v="0"/>
    <n v="0"/>
    <x v="0"/>
    <s v="film &amp; video/animation"/>
    <n v="0"/>
    <e v="#DIV/0!"/>
    <x v="5"/>
    <x v="18"/>
  </r>
  <r>
    <n v="436"/>
    <s v="Blinky"/>
    <s v="Blinky is the story of a naÃ¯ve simpleton who suddenly finds himself struggling to adapt to changes within his environment."/>
    <n v="1000"/>
    <n v="0"/>
    <x v="1"/>
    <x v="0"/>
    <s v="USD"/>
    <x v="1484"/>
    <x v="1484"/>
    <b v="0"/>
    <n v="0"/>
    <x v="0"/>
    <s v="film &amp; video/animation"/>
    <n v="0"/>
    <e v="#DIV/0!"/>
    <x v="5"/>
    <x v="1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6"/>
    <s v="CAD"/>
    <x v="1485"/>
    <x v="1485"/>
    <b v="0"/>
    <n v="0"/>
    <x v="0"/>
    <s v="film &amp; video/animation"/>
    <n v="0"/>
    <e v="#DIV/0!"/>
    <x v="5"/>
    <x v="1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x v="1486"/>
    <x v="1486"/>
    <b v="0"/>
    <n v="0"/>
    <x v="0"/>
    <s v="film &amp; video/animation"/>
    <n v="0"/>
    <e v="#DIV/0!"/>
    <x v="5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x v="1487"/>
    <x v="1487"/>
    <b v="0"/>
    <n v="0"/>
    <x v="0"/>
    <s v="film &amp; video/animation"/>
    <n v="0"/>
    <e v="#DIV/0!"/>
    <x v="5"/>
    <x v="1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x v="1488"/>
    <x v="1488"/>
    <b v="0"/>
    <n v="0"/>
    <x v="0"/>
    <s v="film &amp; video/animation"/>
    <n v="0"/>
    <e v="#DIV/0!"/>
    <x v="5"/>
    <x v="1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6"/>
    <s v="CAD"/>
    <x v="1489"/>
    <x v="1489"/>
    <b v="0"/>
    <n v="0"/>
    <x v="0"/>
    <s v="film &amp; video/animation"/>
    <n v="0"/>
    <e v="#DIV/0!"/>
    <x v="5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x v="1490"/>
    <x v="1490"/>
    <b v="0"/>
    <n v="0"/>
    <x v="0"/>
    <s v="film &amp; video/animation"/>
    <n v="0"/>
    <e v="#DIV/0!"/>
    <x v="5"/>
    <x v="18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x v="1491"/>
    <x v="1491"/>
    <b v="0"/>
    <n v="0"/>
    <x v="0"/>
    <s v="film &amp; video/animation"/>
    <n v="0"/>
    <e v="#DIV/0!"/>
    <x v="5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x v="1492"/>
    <x v="1492"/>
    <b v="0"/>
    <n v="0"/>
    <x v="0"/>
    <s v="film &amp; video/animation"/>
    <n v="0"/>
    <e v="#DIV/0!"/>
    <x v="5"/>
    <x v="18"/>
  </r>
  <r>
    <n v="469"/>
    <s v="Dreamland PERSONALISED Animated Shorts Film"/>
    <s v="Create a personalised animation film using your child's name and photo."/>
    <n v="6000"/>
    <n v="0"/>
    <x v="1"/>
    <x v="1"/>
    <s v="GBP"/>
    <x v="1493"/>
    <x v="1493"/>
    <b v="0"/>
    <n v="0"/>
    <x v="0"/>
    <s v="film &amp; video/animation"/>
    <n v="0"/>
    <e v="#DIV/0!"/>
    <x v="5"/>
    <x v="1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x v="1494"/>
    <x v="1494"/>
    <b v="0"/>
    <n v="0"/>
    <x v="0"/>
    <s v="film &amp; video/animation"/>
    <n v="0"/>
    <e v="#DIV/0!"/>
    <x v="5"/>
    <x v="1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x v="1495"/>
    <x v="1495"/>
    <b v="0"/>
    <n v="0"/>
    <x v="0"/>
    <s v="film &amp; video/animation"/>
    <n v="0"/>
    <e v="#DIV/0!"/>
    <x v="5"/>
    <x v="1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x v="1496"/>
    <x v="1496"/>
    <b v="0"/>
    <n v="0"/>
    <x v="0"/>
    <s v="film &amp; video/animation"/>
    <n v="0"/>
    <e v="#DIV/0!"/>
    <x v="5"/>
    <x v="1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6"/>
    <s v="CAD"/>
    <x v="1497"/>
    <x v="1497"/>
    <b v="0"/>
    <n v="0"/>
    <x v="0"/>
    <s v="film &amp; video/animation"/>
    <n v="0"/>
    <e v="#DIV/0!"/>
    <x v="5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x v="1498"/>
    <x v="1498"/>
    <b v="0"/>
    <n v="0"/>
    <x v="0"/>
    <s v="film &amp; video/animation"/>
    <n v="0"/>
    <e v="#DIV/0!"/>
    <x v="5"/>
    <x v="18"/>
  </r>
  <r>
    <n v="490"/>
    <s v="PROJECT IS CANCELLED"/>
    <s v="Cancelled"/>
    <n v="1000"/>
    <n v="0"/>
    <x v="1"/>
    <x v="0"/>
    <s v="USD"/>
    <x v="1499"/>
    <x v="1499"/>
    <b v="0"/>
    <n v="0"/>
    <x v="0"/>
    <s v="film &amp; video/animation"/>
    <n v="0"/>
    <e v="#DIV/0!"/>
    <x v="5"/>
    <x v="1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x v="1500"/>
    <x v="1500"/>
    <b v="0"/>
    <n v="0"/>
    <x v="0"/>
    <s v="film &amp; video/animation"/>
    <n v="0"/>
    <e v="#DIV/0!"/>
    <x v="5"/>
    <x v="1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2"/>
    <s v="SEK"/>
    <x v="1501"/>
    <x v="1501"/>
    <b v="0"/>
    <n v="0"/>
    <x v="0"/>
    <s v="film &amp; video/animation"/>
    <n v="0"/>
    <e v="#DIV/0!"/>
    <x v="5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x v="1502"/>
    <x v="1502"/>
    <b v="0"/>
    <n v="0"/>
    <x v="0"/>
    <s v="film &amp; video/animation"/>
    <n v="0"/>
    <e v="#DIV/0!"/>
    <x v="5"/>
    <x v="1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x v="1503"/>
    <x v="1503"/>
    <b v="0"/>
    <n v="0"/>
    <x v="0"/>
    <s v="film &amp; video/animation"/>
    <n v="0"/>
    <e v="#DIV/0!"/>
    <x v="5"/>
    <x v="1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x v="1504"/>
    <x v="1504"/>
    <b v="0"/>
    <n v="0"/>
    <x v="0"/>
    <s v="film &amp; video/animation"/>
    <n v="0"/>
    <e v="#DIV/0!"/>
    <x v="5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x v="1505"/>
    <x v="1505"/>
    <b v="0"/>
    <n v="0"/>
    <x v="0"/>
    <s v="film &amp; video/animation"/>
    <n v="0"/>
    <e v="#DIV/0!"/>
    <x v="5"/>
    <x v="18"/>
  </r>
  <r>
    <n v="516"/>
    <s v="Shipmates"/>
    <s v="A big brother style comedy animation series starring famous seafarers"/>
    <n v="5000"/>
    <n v="0"/>
    <x v="1"/>
    <x v="1"/>
    <s v="GBP"/>
    <x v="1506"/>
    <x v="1506"/>
    <b v="0"/>
    <n v="0"/>
    <x v="0"/>
    <s v="film &amp; video/animation"/>
    <n v="0"/>
    <e v="#DIV/0!"/>
    <x v="5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x v="1507"/>
    <x v="1507"/>
    <b v="0"/>
    <n v="0"/>
    <x v="0"/>
    <s v="film &amp; video/animation"/>
    <n v="0"/>
    <e v="#DIV/0!"/>
    <x v="5"/>
    <x v="1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x v="1508"/>
    <x v="1508"/>
    <b v="0"/>
    <n v="0"/>
    <x v="0"/>
    <s v="technology/web"/>
    <n v="0"/>
    <e v="#DIV/0!"/>
    <x v="0"/>
    <x v="19"/>
  </r>
  <r>
    <n v="552"/>
    <s v="Spinnable Social Media"/>
    <s v="Axoral is a 3d interactive social media interface, with the potential to be so much more, but we need your help!"/>
    <n v="45000"/>
    <n v="0"/>
    <x v="1"/>
    <x v="6"/>
    <s v="CAD"/>
    <x v="1509"/>
    <x v="1509"/>
    <b v="0"/>
    <n v="0"/>
    <x v="0"/>
    <s v="technology/web"/>
    <n v="0"/>
    <e v="#DIV/0!"/>
    <x v="0"/>
    <x v="1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x v="1510"/>
    <x v="1510"/>
    <b v="0"/>
    <n v="0"/>
    <x v="0"/>
    <s v="technology/web"/>
    <n v="0"/>
    <e v="#DIV/0!"/>
    <x v="0"/>
    <x v="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x v="1511"/>
    <x v="1511"/>
    <b v="0"/>
    <n v="0"/>
    <x v="0"/>
    <s v="technology/web"/>
    <n v="0"/>
    <e v="#DIV/0!"/>
    <x v="0"/>
    <x v="1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3"/>
    <s v="EUR"/>
    <x v="1512"/>
    <x v="1512"/>
    <b v="0"/>
    <n v="0"/>
    <x v="0"/>
    <s v="technology/web"/>
    <n v="0"/>
    <e v="#DIV/0!"/>
    <x v="0"/>
    <x v="19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x v="1513"/>
    <x v="1513"/>
    <b v="0"/>
    <n v="0"/>
    <x v="0"/>
    <s v="technology/web"/>
    <n v="0"/>
    <e v="#DIV/0!"/>
    <x v="0"/>
    <x v="1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x v="1514"/>
    <x v="1514"/>
    <b v="0"/>
    <n v="0"/>
    <x v="0"/>
    <s v="technology/web"/>
    <n v="0"/>
    <e v="#DIV/0!"/>
    <x v="0"/>
    <x v="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x v="1515"/>
    <x v="1515"/>
    <b v="0"/>
    <n v="0"/>
    <x v="0"/>
    <s v="technology/web"/>
    <n v="0"/>
    <e v="#DIV/0!"/>
    <x v="0"/>
    <x v="19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x v="1516"/>
    <x v="1516"/>
    <b v="0"/>
    <n v="0"/>
    <x v="0"/>
    <s v="technology/web"/>
    <n v="0"/>
    <e v="#DIV/0!"/>
    <x v="0"/>
    <x v="19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x v="1517"/>
    <x v="1517"/>
    <b v="0"/>
    <n v="0"/>
    <x v="0"/>
    <s v="technology/web"/>
    <n v="0"/>
    <e v="#DIV/0!"/>
    <x v="0"/>
    <x v="19"/>
  </r>
  <r>
    <n v="585"/>
    <s v="Link Card"/>
    <s v="SAVE UP TO 40% WHEN YOU SPEND!_x000a__x000a_PRE-ORDER YOUR LINK CARD TODAY"/>
    <n v="9000"/>
    <n v="0"/>
    <x v="1"/>
    <x v="1"/>
    <s v="GBP"/>
    <x v="1518"/>
    <x v="1518"/>
    <b v="0"/>
    <n v="0"/>
    <x v="0"/>
    <s v="technology/web"/>
    <n v="0"/>
    <e v="#DIV/0!"/>
    <x v="0"/>
    <x v="1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x v="1519"/>
    <x v="1519"/>
    <b v="0"/>
    <n v="0"/>
    <x v="0"/>
    <s v="technology/web"/>
    <n v="0"/>
    <e v="#DIV/0!"/>
    <x v="0"/>
    <x v="1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x v="1520"/>
    <x v="1520"/>
    <b v="0"/>
    <n v="0"/>
    <x v="0"/>
    <s v="technology/web"/>
    <n v="0"/>
    <e v="#DIV/0!"/>
    <x v="0"/>
    <x v="1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x v="1521"/>
    <x v="1521"/>
    <b v="0"/>
    <n v="0"/>
    <x v="0"/>
    <s v="technology/web"/>
    <n v="0"/>
    <e v="#DIV/0!"/>
    <x v="0"/>
    <x v="19"/>
  </r>
  <r>
    <n v="610"/>
    <s v="UniteChrist (Canceled)"/>
    <s v="We are creating a Christian social network to empower, educate, and connect Christians all over the world."/>
    <n v="13803"/>
    <n v="0"/>
    <x v="0"/>
    <x v="0"/>
    <s v="USD"/>
    <x v="1522"/>
    <x v="1522"/>
    <b v="0"/>
    <n v="0"/>
    <x v="0"/>
    <s v="technology/web"/>
    <n v="0"/>
    <e v="#DIV/0!"/>
    <x v="0"/>
    <x v="1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1"/>
    <s v="EUR"/>
    <x v="1523"/>
    <x v="1523"/>
    <b v="0"/>
    <n v="0"/>
    <x v="0"/>
    <s v="technology/web"/>
    <n v="0"/>
    <e v="#DIV/0!"/>
    <x v="0"/>
    <x v="19"/>
  </r>
  <r>
    <n v="612"/>
    <s v="Web Streaming 2.0 (Canceled)"/>
    <s v="A Fast and Reliable new Web platform to stream videos from Internet"/>
    <n v="10000"/>
    <n v="0"/>
    <x v="0"/>
    <x v="10"/>
    <s v="EUR"/>
    <x v="1524"/>
    <x v="1524"/>
    <b v="0"/>
    <n v="0"/>
    <x v="0"/>
    <s v="technology/web"/>
    <n v="0"/>
    <e v="#DIV/0!"/>
    <x v="0"/>
    <x v="19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x v="1525"/>
    <x v="1525"/>
    <b v="0"/>
    <n v="0"/>
    <x v="0"/>
    <s v="technology/web"/>
    <n v="0"/>
    <e v="#DIV/0!"/>
    <x v="0"/>
    <x v="1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3"/>
    <s v="NZD"/>
    <x v="1526"/>
    <x v="1526"/>
    <b v="0"/>
    <n v="0"/>
    <x v="0"/>
    <s v="technology/web"/>
    <n v="0"/>
    <e v="#DIV/0!"/>
    <x v="0"/>
    <x v="1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1"/>
    <s v="EUR"/>
    <x v="1527"/>
    <x v="1527"/>
    <b v="0"/>
    <n v="0"/>
    <x v="0"/>
    <s v="technology/web"/>
    <n v="0"/>
    <e v="#DIV/0!"/>
    <x v="0"/>
    <x v="19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x v="1528"/>
    <x v="1528"/>
    <b v="0"/>
    <n v="0"/>
    <x v="0"/>
    <s v="technology/web"/>
    <n v="0"/>
    <e v="#DIV/0!"/>
    <x v="0"/>
    <x v="1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8"/>
    <s v="AUD"/>
    <x v="1529"/>
    <x v="1529"/>
    <b v="0"/>
    <n v="0"/>
    <x v="0"/>
    <s v="technology/web"/>
    <n v="0"/>
    <e v="#DIV/0!"/>
    <x v="0"/>
    <x v="19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x v="1530"/>
    <x v="1530"/>
    <b v="0"/>
    <n v="0"/>
    <x v="0"/>
    <s v="technology/web"/>
    <n v="0"/>
    <e v="#DIV/0!"/>
    <x v="0"/>
    <x v="1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6"/>
    <s v="CAD"/>
    <x v="1531"/>
    <x v="1531"/>
    <b v="0"/>
    <n v="0"/>
    <x v="0"/>
    <s v="technology/web"/>
    <n v="0"/>
    <e v="#DIV/0!"/>
    <x v="0"/>
    <x v="19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x v="1532"/>
    <x v="1532"/>
    <b v="0"/>
    <n v="0"/>
    <x v="0"/>
    <s v="technology/web"/>
    <n v="0"/>
    <e v="#DIV/0!"/>
    <x v="0"/>
    <x v="19"/>
  </r>
  <r>
    <n v="632"/>
    <s v="UniWherse.com - Bring students future (Canceled)"/>
    <s v="Our goal is to create a system, students can find universities that best match their interests."/>
    <n v="20000"/>
    <n v="0"/>
    <x v="0"/>
    <x v="3"/>
    <s v="EUR"/>
    <x v="1533"/>
    <x v="1533"/>
    <b v="0"/>
    <n v="0"/>
    <x v="0"/>
    <s v="technology/web"/>
    <n v="0"/>
    <e v="#DIV/0!"/>
    <x v="0"/>
    <x v="1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x v="1534"/>
    <x v="1534"/>
    <b v="0"/>
    <n v="0"/>
    <x v="0"/>
    <s v="technology/web"/>
    <n v="0"/>
    <e v="#DIV/0!"/>
    <x v="0"/>
    <x v="19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x v="1535"/>
    <x v="1535"/>
    <b v="0"/>
    <n v="0"/>
    <x v="0"/>
    <s v="technology/wearables"/>
    <n v="0"/>
    <e v="#DIV/0!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x v="1536"/>
    <x v="1536"/>
    <b v="0"/>
    <n v="0"/>
    <x v="0"/>
    <s v="technology/wearables"/>
    <n v="0"/>
    <e v="#DIV/0!"/>
    <x v="0"/>
    <x v="0"/>
  </r>
  <r>
    <n v="710"/>
    <s v="Hate York Shirt 2.0"/>
    <s v="Shirts, so technologically advanced, they connect mentally to their audience upon sight."/>
    <n v="1200"/>
    <n v="0"/>
    <x v="1"/>
    <x v="6"/>
    <s v="CAD"/>
    <x v="1537"/>
    <x v="1537"/>
    <b v="0"/>
    <n v="0"/>
    <x v="0"/>
    <s v="technology/wearables"/>
    <n v="0"/>
    <e v="#DIV/0!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x v="1538"/>
    <x v="1538"/>
    <b v="0"/>
    <n v="0"/>
    <x v="0"/>
    <s v="publishing/fiction"/>
    <n v="0"/>
    <e v="#DIV/0!"/>
    <x v="7"/>
    <x v="13"/>
  </r>
  <r>
    <n v="762"/>
    <s v="Where we used to live - eBook (PROJECT 80%)"/>
    <s v="An original-well-done eBook. Mainly about fiction, action, adventure, and mystery. A story that you've never read!"/>
    <n v="3500"/>
    <n v="0"/>
    <x v="1"/>
    <x v="4"/>
    <s v="MXN"/>
    <x v="1539"/>
    <x v="1539"/>
    <b v="0"/>
    <n v="0"/>
    <x v="0"/>
    <s v="publishing/fiction"/>
    <n v="0"/>
    <e v="#DIV/0!"/>
    <x v="7"/>
    <x v="13"/>
  </r>
  <r>
    <n v="764"/>
    <s v="[JOE]KES"/>
    <s v="[JOE]KES is a book full of over 200 original, sometimes funny, pun-ish Joekes. If you hate the book, use it as a coster!"/>
    <n v="5000"/>
    <n v="0"/>
    <x v="1"/>
    <x v="0"/>
    <s v="USD"/>
    <x v="1540"/>
    <x v="1540"/>
    <b v="0"/>
    <n v="0"/>
    <x v="0"/>
    <s v="publishing/fiction"/>
    <n v="0"/>
    <e v="#DIV/0!"/>
    <x v="7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6"/>
    <s v="CAD"/>
    <x v="1541"/>
    <x v="1541"/>
    <b v="0"/>
    <n v="0"/>
    <x v="0"/>
    <s v="publishing/fiction"/>
    <n v="0"/>
    <e v="#DIV/0!"/>
    <x v="7"/>
    <x v="1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x v="1542"/>
    <x v="1542"/>
    <b v="0"/>
    <n v="0"/>
    <x v="0"/>
    <s v="publishing/fiction"/>
    <n v="0"/>
    <e v="#DIV/0!"/>
    <x v="7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x v="1543"/>
    <x v="1543"/>
    <b v="0"/>
    <n v="0"/>
    <x v="0"/>
    <s v="publishing/fiction"/>
    <n v="0"/>
    <e v="#DIV/0!"/>
    <x v="7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x v="1544"/>
    <x v="1544"/>
    <b v="0"/>
    <n v="0"/>
    <x v="0"/>
    <s v="music/jazz"/>
    <n v="0"/>
    <e v="#DIV/0!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x v="1545"/>
    <x v="1545"/>
    <b v="0"/>
    <n v="0"/>
    <x v="0"/>
    <s v="music/indie rock"/>
    <n v="0"/>
    <e v="#DIV/0!"/>
    <x v="4"/>
    <x v="1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x v="1546"/>
    <x v="1546"/>
    <b v="0"/>
    <n v="0"/>
    <x v="0"/>
    <s v="music/indie rock"/>
    <n v="0"/>
    <e v="#DIV/0!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x v="1547"/>
    <x v="1547"/>
    <b v="0"/>
    <n v="0"/>
    <x v="0"/>
    <s v="music/jazz"/>
    <n v="0"/>
    <e v="#DIV/0!"/>
    <x v="4"/>
    <x v="12"/>
  </r>
  <r>
    <n v="906"/>
    <s v="24th Music Presents Channeling Motown (Live)"/>
    <s v="The DMV's most respected saxophonist pay tribute to Motown."/>
    <n v="15000"/>
    <n v="0"/>
    <x v="1"/>
    <x v="0"/>
    <s v="USD"/>
    <x v="1548"/>
    <x v="1548"/>
    <b v="0"/>
    <n v="0"/>
    <x v="0"/>
    <s v="music/jazz"/>
    <n v="0"/>
    <e v="#DIV/0!"/>
    <x v="4"/>
    <x v="12"/>
  </r>
  <r>
    <n v="907"/>
    <s v="Greg Chambers Saxophone CD"/>
    <s v="Greg Chambers' self-titled CD needs support for post production, replication, and promotion."/>
    <n v="2900"/>
    <n v="0"/>
    <x v="1"/>
    <x v="0"/>
    <s v="USD"/>
    <x v="1549"/>
    <x v="1549"/>
    <b v="0"/>
    <n v="0"/>
    <x v="0"/>
    <s v="music/jazz"/>
    <n v="0"/>
    <e v="#DIV/0!"/>
    <x v="4"/>
    <x v="1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x v="1550"/>
    <x v="1550"/>
    <b v="0"/>
    <n v="0"/>
    <x v="0"/>
    <s v="music/jazz"/>
    <n v="0"/>
    <e v="#DIV/0!"/>
    <x v="4"/>
    <x v="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x v="1551"/>
    <x v="1551"/>
    <b v="0"/>
    <n v="0"/>
    <x v="0"/>
    <s v="music/jazz"/>
    <n v="0"/>
    <e v="#DIV/0!"/>
    <x v="4"/>
    <x v="12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x v="1552"/>
    <x v="1552"/>
    <b v="0"/>
    <n v="0"/>
    <x v="0"/>
    <s v="music/jazz"/>
    <n v="0"/>
    <e v="#DIV/0!"/>
    <x v="4"/>
    <x v="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x v="1553"/>
    <x v="1553"/>
    <b v="0"/>
    <n v="0"/>
    <x v="0"/>
    <s v="music/jazz"/>
    <n v="0"/>
    <e v="#DIV/0!"/>
    <x v="4"/>
    <x v="12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x v="1554"/>
    <x v="1554"/>
    <b v="0"/>
    <n v="0"/>
    <x v="0"/>
    <s v="music/jazz"/>
    <n v="0"/>
    <e v="#DIV/0!"/>
    <x v="4"/>
    <x v="1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x v="1555"/>
    <x v="1555"/>
    <b v="0"/>
    <n v="0"/>
    <x v="0"/>
    <s v="music/jazz"/>
    <n v="0"/>
    <e v="#DIV/0!"/>
    <x v="4"/>
    <x v="12"/>
  </r>
  <r>
    <n v="927"/>
    <s v="JETRO DA SILVA FUNK PROJECT"/>
    <s v="Studio CD/DVD Solo project of Pianist &amp; Keyboardist Jetro da Silva"/>
    <n v="20000"/>
    <n v="0"/>
    <x v="1"/>
    <x v="0"/>
    <s v="USD"/>
    <x v="1556"/>
    <x v="1556"/>
    <b v="0"/>
    <n v="0"/>
    <x v="0"/>
    <s v="music/jazz"/>
    <n v="0"/>
    <e v="#DIV/0!"/>
    <x v="4"/>
    <x v="12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x v="1557"/>
    <x v="1557"/>
    <b v="0"/>
    <n v="0"/>
    <x v="0"/>
    <s v="music/jazz"/>
    <n v="0"/>
    <e v="#DIV/0!"/>
    <x v="4"/>
    <x v="1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x v="1558"/>
    <x v="1558"/>
    <b v="0"/>
    <n v="0"/>
    <x v="0"/>
    <s v="music/jazz"/>
    <n v="0"/>
    <e v="#DIV/0!"/>
    <x v="4"/>
    <x v="1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x v="1559"/>
    <x v="1559"/>
    <b v="0"/>
    <n v="0"/>
    <x v="0"/>
    <s v="technology/wearables"/>
    <n v="0"/>
    <e v="#DIV/0!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x v="1560"/>
    <x v="1560"/>
    <b v="0"/>
    <n v="0"/>
    <x v="0"/>
    <s v="technology/wearables"/>
    <n v="0"/>
    <e v="#DIV/0!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x v="1561"/>
    <x v="1561"/>
    <b v="0"/>
    <n v="0"/>
    <x v="0"/>
    <s v="journalism/audio"/>
    <n v="0"/>
    <e v="#DIV/0!"/>
    <x v="8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2"/>
    <s v="EUR"/>
    <x v="1562"/>
    <x v="1562"/>
    <b v="0"/>
    <n v="0"/>
    <x v="0"/>
    <s v="journalism/audio"/>
    <n v="0"/>
    <e v="#DIV/0!"/>
    <x v="8"/>
    <x v="28"/>
  </r>
  <r>
    <n v="1049"/>
    <s v="J1 (Canceled)"/>
    <s v="------"/>
    <n v="12000"/>
    <n v="0"/>
    <x v="0"/>
    <x v="0"/>
    <s v="USD"/>
    <x v="1563"/>
    <x v="1563"/>
    <b v="0"/>
    <n v="0"/>
    <x v="0"/>
    <s v="journalism/audio"/>
    <n v="0"/>
    <e v="#DIV/0!"/>
    <x v="8"/>
    <x v="28"/>
  </r>
  <r>
    <n v="1050"/>
    <s v="The (Secular) Barbershop Podcast (Canceled)"/>
    <s v="Secularism is on the rise and I hear you.Talk to me."/>
    <n v="2500"/>
    <n v="0"/>
    <x v="0"/>
    <x v="0"/>
    <s v="USD"/>
    <x v="1564"/>
    <x v="1564"/>
    <b v="0"/>
    <n v="0"/>
    <x v="0"/>
    <s v="journalism/audio"/>
    <n v="0"/>
    <e v="#DIV/0!"/>
    <x v="8"/>
    <x v="2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x v="1565"/>
    <x v="1565"/>
    <b v="0"/>
    <n v="0"/>
    <x v="0"/>
    <s v="journalism/audio"/>
    <n v="0"/>
    <e v="#DIV/0!"/>
    <x v="8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x v="1566"/>
    <x v="1566"/>
    <b v="0"/>
    <n v="0"/>
    <x v="0"/>
    <s v="journalism/audio"/>
    <n v="0"/>
    <e v="#DIV/0!"/>
    <x v="8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x v="1567"/>
    <x v="1567"/>
    <b v="0"/>
    <n v="0"/>
    <x v="0"/>
    <s v="journalism/audio"/>
    <n v="0"/>
    <e v="#DIV/0!"/>
    <x v="8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x v="1568"/>
    <x v="1568"/>
    <b v="0"/>
    <n v="0"/>
    <x v="0"/>
    <s v="journalism/audio"/>
    <n v="0"/>
    <e v="#DIV/0!"/>
    <x v="8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x v="1569"/>
    <x v="1569"/>
    <b v="0"/>
    <n v="0"/>
    <x v="0"/>
    <s v="journalism/audio"/>
    <n v="0"/>
    <e v="#DIV/0!"/>
    <x v="8"/>
    <x v="2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x v="1570"/>
    <x v="1570"/>
    <b v="0"/>
    <n v="0"/>
    <x v="0"/>
    <s v="journalism/audio"/>
    <n v="0"/>
    <e v="#DIV/0!"/>
    <x v="8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x v="1571"/>
    <x v="1571"/>
    <b v="0"/>
    <n v="0"/>
    <x v="0"/>
    <s v="journalism/audio"/>
    <n v="0"/>
    <e v="#DIV/0!"/>
    <x v="8"/>
    <x v="28"/>
  </r>
  <r>
    <n v="1059"/>
    <s v="Voice Over Artist (Canceled)"/>
    <s v="Turning myself into a vocal artist."/>
    <n v="1100"/>
    <n v="0"/>
    <x v="0"/>
    <x v="0"/>
    <s v="USD"/>
    <x v="1572"/>
    <x v="1572"/>
    <b v="0"/>
    <n v="0"/>
    <x v="0"/>
    <s v="journalism/audio"/>
    <n v="0"/>
    <e v="#DIV/0!"/>
    <x v="8"/>
    <x v="28"/>
  </r>
  <r>
    <n v="1061"/>
    <s v="Chat Box 23 (Canceled)"/>
    <s v="T.O., Adi &amp; Mercedes discuss their point of views, women's issues &amp; Hollywood Hotties."/>
    <n v="4000"/>
    <n v="0"/>
    <x v="0"/>
    <x v="0"/>
    <s v="USD"/>
    <x v="1573"/>
    <x v="1573"/>
    <b v="0"/>
    <n v="0"/>
    <x v="0"/>
    <s v="journalism/audio"/>
    <n v="0"/>
    <e v="#DIV/0!"/>
    <x v="8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x v="1574"/>
    <x v="1574"/>
    <b v="0"/>
    <n v="0"/>
    <x v="0"/>
    <s v="journalism/audio"/>
    <n v="0"/>
    <e v="#DIV/0!"/>
    <x v="8"/>
    <x v="28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x v="1575"/>
    <x v="1575"/>
    <b v="0"/>
    <n v="0"/>
    <x v="0"/>
    <s v="games/video games"/>
    <n v="0"/>
    <e v="#DIV/0!"/>
    <x v="6"/>
    <x v="16"/>
  </r>
  <r>
    <n v="1084"/>
    <s v="My own channel"/>
    <s v="I want to start my own channel for gaming"/>
    <n v="550"/>
    <n v="0"/>
    <x v="1"/>
    <x v="0"/>
    <s v="USD"/>
    <x v="1576"/>
    <x v="1576"/>
    <b v="0"/>
    <n v="0"/>
    <x v="0"/>
    <s v="games/video games"/>
    <n v="0"/>
    <e v="#DIV/0!"/>
    <x v="6"/>
    <x v="1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x v="1577"/>
    <x v="1577"/>
    <b v="0"/>
    <n v="0"/>
    <x v="0"/>
    <s v="games/video games"/>
    <n v="0"/>
    <e v="#DIV/0!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x v="1578"/>
    <x v="1578"/>
    <b v="0"/>
    <n v="0"/>
    <x v="0"/>
    <s v="games/video games"/>
    <n v="0"/>
    <e v="#DIV/0!"/>
    <x v="6"/>
    <x v="16"/>
  </r>
  <r>
    <n v="1120"/>
    <s v="PlanEt Ninjahwah"/>
    <s v="Planet Ninjahwah is a highly anticipated futuristic action adventure game that will blow your mind!!"/>
    <n v="25000"/>
    <n v="0"/>
    <x v="1"/>
    <x v="0"/>
    <s v="USD"/>
    <x v="1579"/>
    <x v="1579"/>
    <b v="0"/>
    <n v="0"/>
    <x v="0"/>
    <s v="games/video games"/>
    <n v="0"/>
    <e v="#DIV/0!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x v="1580"/>
    <x v="1580"/>
    <b v="0"/>
    <n v="0"/>
    <x v="0"/>
    <s v="games/video games"/>
    <n v="0"/>
    <e v="#DIV/0!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x v="1581"/>
    <x v="1581"/>
    <b v="0"/>
    <n v="0"/>
    <x v="0"/>
    <s v="games/mobile games"/>
    <n v="0"/>
    <e v="#DIV/0!"/>
    <x v="6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8"/>
    <s v="AUD"/>
    <x v="1582"/>
    <x v="1582"/>
    <b v="0"/>
    <n v="0"/>
    <x v="0"/>
    <s v="games/mobile games"/>
    <n v="0"/>
    <e v="#DIV/0!"/>
    <x v="6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x v="1583"/>
    <x v="1583"/>
    <b v="0"/>
    <n v="0"/>
    <x v="0"/>
    <s v="games/mobile games"/>
    <n v="0"/>
    <e v="#DIV/0!"/>
    <x v="6"/>
    <x v="10"/>
  </r>
  <r>
    <n v="1141"/>
    <s v="Arena Z - Zombie Survival"/>
    <s v="I think this will be a great game!"/>
    <n v="500"/>
    <n v="0"/>
    <x v="1"/>
    <x v="2"/>
    <s v="EUR"/>
    <x v="1584"/>
    <x v="1584"/>
    <b v="0"/>
    <n v="0"/>
    <x v="0"/>
    <s v="games/mobile games"/>
    <n v="0"/>
    <e v="#DIV/0!"/>
    <x v="6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x v="1585"/>
    <x v="1585"/>
    <b v="0"/>
    <n v="0"/>
    <x v="0"/>
    <s v="games/mobile games"/>
    <n v="0"/>
    <e v="#DIV/0!"/>
    <x v="6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x v="1586"/>
    <x v="1586"/>
    <b v="0"/>
    <n v="0"/>
    <x v="0"/>
    <s v="food/food trucks"/>
    <n v="0"/>
    <e v="#DIV/0!"/>
    <x v="3"/>
    <x v="15"/>
  </r>
  <r>
    <n v="1147"/>
    <s v="baked pugtato"/>
    <s v="amazing gourmet baked potato truck with variable options for everyone, its always been my dream, help me make it come true :)."/>
    <n v="25000"/>
    <n v="0"/>
    <x v="1"/>
    <x v="6"/>
    <s v="CAD"/>
    <x v="1587"/>
    <x v="1587"/>
    <b v="0"/>
    <n v="0"/>
    <x v="0"/>
    <s v="food/food trucks"/>
    <n v="0"/>
    <e v="#DIV/0!"/>
    <x v="3"/>
    <x v="1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x v="1588"/>
    <x v="1588"/>
    <b v="0"/>
    <n v="0"/>
    <x v="0"/>
    <s v="food/food trucks"/>
    <n v="0"/>
    <e v="#DIV/0!"/>
    <x v="3"/>
    <x v="1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x v="1589"/>
    <x v="1589"/>
    <b v="0"/>
    <n v="0"/>
    <x v="0"/>
    <s v="food/food trucks"/>
    <n v="0"/>
    <e v="#DIV/0!"/>
    <x v="3"/>
    <x v="1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x v="1590"/>
    <x v="1590"/>
    <b v="0"/>
    <n v="0"/>
    <x v="0"/>
    <s v="food/food trucks"/>
    <n v="0"/>
    <e v="#DIV/0!"/>
    <x v="3"/>
    <x v="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x v="1591"/>
    <x v="1591"/>
    <b v="0"/>
    <n v="0"/>
    <x v="0"/>
    <s v="food/food trucks"/>
    <n v="0"/>
    <e v="#DIV/0!"/>
    <x v="3"/>
    <x v="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x v="1592"/>
    <x v="1592"/>
    <b v="0"/>
    <n v="0"/>
    <x v="0"/>
    <s v="food/food trucks"/>
    <n v="0"/>
    <e v="#DIV/0!"/>
    <x v="3"/>
    <x v="15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x v="1593"/>
    <x v="1593"/>
    <b v="0"/>
    <n v="0"/>
    <x v="0"/>
    <s v="food/food trucks"/>
    <n v="0"/>
    <e v="#DIV/0!"/>
    <x v="3"/>
    <x v="15"/>
  </r>
  <r>
    <n v="1172"/>
    <s v="let your dayz take you to the dogs."/>
    <s v="Bringing YOUR favorite dog recipes to the streets."/>
    <n v="9000"/>
    <n v="0"/>
    <x v="1"/>
    <x v="0"/>
    <s v="USD"/>
    <x v="1594"/>
    <x v="1594"/>
    <b v="0"/>
    <n v="0"/>
    <x v="0"/>
    <s v="food/food trucks"/>
    <n v="0"/>
    <e v="#DIV/0!"/>
    <x v="3"/>
    <x v="15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x v="1595"/>
    <x v="1595"/>
    <b v="0"/>
    <n v="0"/>
    <x v="0"/>
    <s v="food/food trucks"/>
    <n v="0"/>
    <e v="#DIV/0!"/>
    <x v="3"/>
    <x v="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x v="1596"/>
    <x v="1596"/>
    <b v="0"/>
    <n v="0"/>
    <x v="0"/>
    <s v="music/world music"/>
    <n v="0"/>
    <e v="#DIV/0!"/>
    <x v="4"/>
    <x v="2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x v="1597"/>
    <x v="1597"/>
    <b v="0"/>
    <n v="0"/>
    <x v="0"/>
    <s v="music/world music"/>
    <n v="0"/>
    <e v="#DIV/0!"/>
    <x v="4"/>
    <x v="2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x v="1598"/>
    <x v="1598"/>
    <b v="0"/>
    <n v="0"/>
    <x v="0"/>
    <s v="music/world music"/>
    <n v="0"/>
    <e v="#DIV/0!"/>
    <x v="4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x v="1599"/>
    <x v="1599"/>
    <b v="0"/>
    <n v="0"/>
    <x v="0"/>
    <s v="music/world music"/>
    <n v="0"/>
    <e v="#DIV/0!"/>
    <x v="4"/>
    <x v="23"/>
  </r>
  <r>
    <n v="1236"/>
    <s v="&quot;Volando&quot; CD Release (Canceled)"/>
    <s v="Raising money to give the musicians their due."/>
    <n v="2500"/>
    <n v="0"/>
    <x v="0"/>
    <x v="0"/>
    <s v="USD"/>
    <x v="1600"/>
    <x v="1600"/>
    <b v="0"/>
    <n v="0"/>
    <x v="0"/>
    <s v="music/world music"/>
    <n v="0"/>
    <e v="#DIV/0!"/>
    <x v="4"/>
    <x v="2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x v="1601"/>
    <x v="1601"/>
    <b v="0"/>
    <n v="0"/>
    <x v="0"/>
    <s v="music/world music"/>
    <n v="0"/>
    <e v="#DIV/0!"/>
    <x v="4"/>
    <x v="23"/>
  </r>
  <r>
    <n v="1239"/>
    <s v="Help Calmenco! finance new CD and Tour (Canceled)"/>
    <s v="Please consider helping us with our new CD and Riverdance Tour"/>
    <n v="2500"/>
    <n v="0"/>
    <x v="0"/>
    <x v="0"/>
    <s v="USD"/>
    <x v="1602"/>
    <x v="1602"/>
    <b v="0"/>
    <n v="0"/>
    <x v="0"/>
    <s v="music/world music"/>
    <n v="0"/>
    <e v="#DIV/0!"/>
    <x v="4"/>
    <x v="2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x v="1603"/>
    <x v="1603"/>
    <b v="0"/>
    <n v="0"/>
    <x v="0"/>
    <s v="technology/wearables"/>
    <n v="0"/>
    <e v="#DIV/0!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8"/>
    <s v="AUD"/>
    <x v="1604"/>
    <x v="1604"/>
    <b v="0"/>
    <n v="0"/>
    <x v="0"/>
    <s v="technology/wearables"/>
    <n v="0"/>
    <e v="#DIV/0!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x v="1605"/>
    <x v="1605"/>
    <b v="0"/>
    <n v="0"/>
    <x v="0"/>
    <s v="technology/wearables"/>
    <n v="0"/>
    <e v="#DIV/0!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x v="1606"/>
    <x v="1606"/>
    <b v="0"/>
    <n v="0"/>
    <x v="0"/>
    <s v="publishing/translations"/>
    <n v="0"/>
    <e v="#DIV/0!"/>
    <x v="7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x v="1607"/>
    <x v="1607"/>
    <b v="0"/>
    <n v="0"/>
    <x v="0"/>
    <s v="publishing/translations"/>
    <n v="0"/>
    <e v="#DIV/0!"/>
    <x v="7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x v="1608"/>
    <x v="1608"/>
    <b v="0"/>
    <n v="0"/>
    <x v="0"/>
    <s v="publishing/translations"/>
    <n v="0"/>
    <e v="#DIV/0!"/>
    <x v="7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2"/>
    <s v="EUR"/>
    <x v="1609"/>
    <x v="1609"/>
    <b v="0"/>
    <n v="0"/>
    <x v="0"/>
    <s v="publishing/translations"/>
    <n v="0"/>
    <e v="#DIV/0!"/>
    <x v="7"/>
    <x v="22"/>
  </r>
  <r>
    <n v="1429"/>
    <s v="10 P.M."/>
    <s v="A guy in his 30's tries to live his &quot;American Dream&quot;, but quickly it turns into a nightmare. (A Novel)"/>
    <n v="10000"/>
    <n v="0"/>
    <x v="1"/>
    <x v="0"/>
    <s v="USD"/>
    <x v="1610"/>
    <x v="1610"/>
    <b v="0"/>
    <n v="0"/>
    <x v="0"/>
    <s v="publishing/translations"/>
    <n v="0"/>
    <e v="#DIV/0!"/>
    <x v="7"/>
    <x v="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x v="1611"/>
    <x v="1611"/>
    <b v="0"/>
    <n v="0"/>
    <x v="0"/>
    <s v="publishing/translations"/>
    <n v="0"/>
    <e v="#DIV/0!"/>
    <x v="7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x v="1612"/>
    <x v="1612"/>
    <b v="0"/>
    <n v="0"/>
    <x v="0"/>
    <s v="publishing/translations"/>
    <n v="0"/>
    <e v="#DIV/0!"/>
    <x v="7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x v="1613"/>
    <x v="1613"/>
    <b v="0"/>
    <n v="0"/>
    <x v="0"/>
    <s v="publishing/translations"/>
    <n v="0"/>
    <e v="#DIV/0!"/>
    <x v="7"/>
    <x v="22"/>
  </r>
  <r>
    <n v="1444"/>
    <s v="Expand the MillionairesLetter in the US Market!"/>
    <s v="We as a successfull german stock market newsletter publisher want expand in the US market!"/>
    <n v="4950"/>
    <n v="0"/>
    <x v="1"/>
    <x v="2"/>
    <s v="EUR"/>
    <x v="1614"/>
    <x v="1614"/>
    <b v="0"/>
    <n v="0"/>
    <x v="0"/>
    <s v="publishing/translations"/>
    <n v="0"/>
    <e v="#DIV/0!"/>
    <x v="7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2"/>
    <s v="EUR"/>
    <x v="1615"/>
    <x v="1615"/>
    <b v="0"/>
    <n v="0"/>
    <x v="0"/>
    <s v="publishing/translations"/>
    <n v="0"/>
    <e v="#DIV/0!"/>
    <x v="7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x v="1616"/>
    <x v="1616"/>
    <b v="0"/>
    <n v="0"/>
    <x v="0"/>
    <s v="publishing/translations"/>
    <n v="0"/>
    <e v="#DIV/0!"/>
    <x v="7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8"/>
    <s v="AUD"/>
    <x v="1617"/>
    <x v="1617"/>
    <b v="0"/>
    <n v="0"/>
    <x v="0"/>
    <s v="publishing/translations"/>
    <n v="0"/>
    <e v="#DIV/0!"/>
    <x v="7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x v="1618"/>
    <x v="1618"/>
    <b v="0"/>
    <n v="0"/>
    <x v="0"/>
    <s v="publishing/translations"/>
    <n v="0"/>
    <e v="#DIV/0!"/>
    <x v="7"/>
    <x v="22"/>
  </r>
  <r>
    <n v="1452"/>
    <s v="The Judo Preservation Project (Canceled)"/>
    <s v="I am gathering rare, out-of-print Judo books for preservation, translation and sharing."/>
    <n v="14000"/>
    <n v="0"/>
    <x v="0"/>
    <x v="0"/>
    <s v="USD"/>
    <x v="1619"/>
    <x v="1619"/>
    <b v="0"/>
    <n v="0"/>
    <x v="0"/>
    <s v="publishing/translations"/>
    <n v="0"/>
    <e v="#DIV/0!"/>
    <x v="7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1"/>
    <s v="EUR"/>
    <x v="1620"/>
    <x v="1620"/>
    <b v="0"/>
    <n v="0"/>
    <x v="0"/>
    <s v="publishing/translations"/>
    <n v="0"/>
    <e v="#DIV/0!"/>
    <x v="7"/>
    <x v="22"/>
  </r>
  <r>
    <n v="1457"/>
    <s v="Hey! I&quot;m not invisable, I am Just Old (Canceled)"/>
    <s v="Age is more than just a number, I hope your younger than you feel."/>
    <n v="6000"/>
    <n v="0"/>
    <x v="0"/>
    <x v="0"/>
    <s v="USD"/>
    <x v="1621"/>
    <x v="1621"/>
    <b v="0"/>
    <n v="0"/>
    <x v="0"/>
    <s v="publishing/translations"/>
    <n v="0"/>
    <e v="#DIV/0!"/>
    <x v="7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x v="1622"/>
    <x v="1622"/>
    <b v="0"/>
    <n v="0"/>
    <x v="0"/>
    <s v="publishing/translations"/>
    <n v="0"/>
    <e v="#DIV/0!"/>
    <x v="7"/>
    <x v="22"/>
  </r>
  <r>
    <n v="1459"/>
    <s v="Like all the others (Canceled)"/>
    <s v="What if you suddenly found out, that your life wasnÂ´t the life you thought you had? What if you were like all the others!"/>
    <n v="37000"/>
    <n v="0"/>
    <x v="0"/>
    <x v="15"/>
    <s v="DKK"/>
    <x v="1623"/>
    <x v="1623"/>
    <b v="0"/>
    <n v="0"/>
    <x v="0"/>
    <s v="publishing/translations"/>
    <n v="0"/>
    <e v="#DIV/0!"/>
    <x v="7"/>
    <x v="22"/>
  </r>
  <r>
    <n v="1460"/>
    <s v="KJV2015 (Canceled)"/>
    <s v="KJV2015 Easier to understand for our kids and family not leaving out one verse or changing a meaning one bit."/>
    <n v="25000000"/>
    <n v="0"/>
    <x v="0"/>
    <x v="0"/>
    <s v="USD"/>
    <x v="1624"/>
    <x v="1624"/>
    <b v="0"/>
    <n v="0"/>
    <x v="0"/>
    <s v="publishing/translations"/>
    <n v="0"/>
    <e v="#DIV/0!"/>
    <x v="7"/>
    <x v="22"/>
  </r>
  <r>
    <n v="1484"/>
    <s v="a book called filtered down thru the stars"/>
    <s v="The mussings of an old wizard"/>
    <n v="2000"/>
    <n v="0"/>
    <x v="1"/>
    <x v="0"/>
    <s v="USD"/>
    <x v="1625"/>
    <x v="1625"/>
    <b v="0"/>
    <n v="0"/>
    <x v="0"/>
    <s v="publishing/fiction"/>
    <n v="0"/>
    <e v="#DIV/0!"/>
    <x v="7"/>
    <x v="13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x v="1626"/>
    <x v="1626"/>
    <b v="0"/>
    <n v="0"/>
    <x v="0"/>
    <s v="publishing/fiction"/>
    <n v="0"/>
    <e v="#DIV/0!"/>
    <x v="7"/>
    <x v="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x v="1627"/>
    <x v="1627"/>
    <b v="0"/>
    <n v="0"/>
    <x v="0"/>
    <s v="publishing/fiction"/>
    <n v="0"/>
    <e v="#DIV/0!"/>
    <x v="7"/>
    <x v="13"/>
  </r>
  <r>
    <n v="1493"/>
    <s v="The Great Grand Zeppelin Chase"/>
    <s v="Help illustrate the sequel to the bestselling _x000a_The Transylvania Flying Squad of Detectives"/>
    <n v="2400"/>
    <n v="0"/>
    <x v="1"/>
    <x v="0"/>
    <s v="USD"/>
    <x v="1628"/>
    <x v="1628"/>
    <b v="0"/>
    <n v="0"/>
    <x v="0"/>
    <s v="publishing/fiction"/>
    <n v="0"/>
    <e v="#DIV/0!"/>
    <x v="7"/>
    <x v="13"/>
  </r>
  <r>
    <n v="1495"/>
    <s v="A Magical Bildungsroman with a Female Heroine"/>
    <s v="The Adventures of Penelope Hawthorne. Part One: The Spellbook of Dracone."/>
    <n v="2000"/>
    <n v="0"/>
    <x v="1"/>
    <x v="0"/>
    <s v="USD"/>
    <x v="1629"/>
    <x v="1629"/>
    <b v="0"/>
    <n v="0"/>
    <x v="0"/>
    <s v="publishing/fiction"/>
    <n v="0"/>
    <e v="#DIV/0!"/>
    <x v="7"/>
    <x v="13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x v="1630"/>
    <x v="1630"/>
    <b v="0"/>
    <n v="0"/>
    <x v="0"/>
    <s v="publishing/fiction"/>
    <n v="0"/>
    <e v="#DIV/0!"/>
    <x v="7"/>
    <x v="13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x v="1631"/>
    <x v="1631"/>
    <b v="0"/>
    <n v="0"/>
    <x v="0"/>
    <s v="photography/nature"/>
    <n v="0"/>
    <e v="#DIV/0!"/>
    <x v="1"/>
    <x v="1"/>
  </r>
  <r>
    <n v="1547"/>
    <s v="Sound Photography"/>
    <s v="I have produced a limited number (100) of five 8x10 prints of mixed photography I would like to share with you."/>
    <n v="20"/>
    <n v="0"/>
    <x v="1"/>
    <x v="0"/>
    <s v="USD"/>
    <x v="1632"/>
    <x v="1632"/>
    <b v="0"/>
    <n v="0"/>
    <x v="0"/>
    <s v="photography/nature"/>
    <n v="0"/>
    <e v="#DIV/0!"/>
    <x v="1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x v="1633"/>
    <x v="1633"/>
    <b v="0"/>
    <n v="0"/>
    <x v="0"/>
    <s v="photography/nature"/>
    <n v="0"/>
    <e v="#DIV/0!"/>
    <x v="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x v="1634"/>
    <x v="1634"/>
    <b v="0"/>
    <n v="0"/>
    <x v="0"/>
    <s v="photography/nature"/>
    <n v="0"/>
    <e v="#DIV/0!"/>
    <x v="1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8"/>
    <s v="AUD"/>
    <x v="1635"/>
    <x v="1635"/>
    <b v="0"/>
    <n v="0"/>
    <x v="0"/>
    <s v="photography/nature"/>
    <n v="0"/>
    <e v="#DIV/0!"/>
    <x v="1"/>
    <x v="1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x v="1636"/>
    <x v="1636"/>
    <b v="0"/>
    <n v="0"/>
    <x v="0"/>
    <s v="photography/nature"/>
    <n v="0"/>
    <e v="#DIV/0!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x v="1637"/>
    <x v="1637"/>
    <b v="0"/>
    <n v="0"/>
    <x v="0"/>
    <s v="publishing/art books"/>
    <n v="0"/>
    <e v="#DIV/0!"/>
    <x v="7"/>
    <x v="14"/>
  </r>
  <r>
    <n v="1569"/>
    <s v="to be removed (Canceled)"/>
    <s v="to be removed"/>
    <n v="30000"/>
    <n v="0"/>
    <x v="0"/>
    <x v="0"/>
    <s v="USD"/>
    <x v="1638"/>
    <x v="1638"/>
    <b v="0"/>
    <n v="0"/>
    <x v="0"/>
    <s v="publishing/art books"/>
    <n v="0"/>
    <e v="#DIV/0!"/>
    <x v="7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x v="1639"/>
    <x v="1639"/>
    <b v="0"/>
    <n v="0"/>
    <x v="0"/>
    <s v="publishing/art books"/>
    <n v="0"/>
    <e v="#DIV/0!"/>
    <x v="7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x v="1640"/>
    <x v="1640"/>
    <b v="0"/>
    <n v="0"/>
    <x v="0"/>
    <s v="photography/places"/>
    <n v="0"/>
    <e v="#DIV/0!"/>
    <x v="1"/>
    <x v="25"/>
  </r>
  <r>
    <n v="1586"/>
    <s v="Missouri In Pictures"/>
    <s v="Show the world the beauty that is in all of our back yards!"/>
    <n v="1500"/>
    <n v="0"/>
    <x v="1"/>
    <x v="0"/>
    <s v="USD"/>
    <x v="1641"/>
    <x v="1641"/>
    <b v="0"/>
    <n v="0"/>
    <x v="0"/>
    <s v="photography/places"/>
    <n v="0"/>
    <e v="#DIV/0!"/>
    <x v="1"/>
    <x v="25"/>
  </r>
  <r>
    <n v="1588"/>
    <s v="The Right Side of Texas"/>
    <s v="Southeast Texas as seen through the lens of a cell phone camera"/>
    <n v="516"/>
    <n v="0"/>
    <x v="1"/>
    <x v="0"/>
    <s v="USD"/>
    <x v="1642"/>
    <x v="1642"/>
    <b v="0"/>
    <n v="0"/>
    <x v="0"/>
    <s v="photography/places"/>
    <n v="0"/>
    <e v="#DIV/0!"/>
    <x v="1"/>
    <x v="25"/>
  </r>
  <r>
    <n v="1589"/>
    <s v="A Side Of The World In Canvas"/>
    <s v="I want to be able to have my own photography inside a canvas and have it be displayed everywhere."/>
    <n v="1200"/>
    <n v="0"/>
    <x v="1"/>
    <x v="0"/>
    <s v="USD"/>
    <x v="1643"/>
    <x v="1643"/>
    <b v="0"/>
    <n v="0"/>
    <x v="0"/>
    <s v="photography/places"/>
    <n v="0"/>
    <e v="#DIV/0!"/>
    <x v="1"/>
    <x v="25"/>
  </r>
  <r>
    <n v="1592"/>
    <s v="The Views of Pittsburgh"/>
    <s v="A portfolio collage of beautiful pictures of authentic Pittsburgh locations and scenery."/>
    <n v="25"/>
    <n v="0"/>
    <x v="1"/>
    <x v="0"/>
    <s v="USD"/>
    <x v="1644"/>
    <x v="1644"/>
    <b v="0"/>
    <n v="0"/>
    <x v="0"/>
    <s v="photography/places"/>
    <n v="0"/>
    <e v="#DIV/0!"/>
    <x v="1"/>
    <x v="2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x v="1645"/>
    <x v="1645"/>
    <b v="0"/>
    <n v="0"/>
    <x v="0"/>
    <s v="photography/places"/>
    <n v="0"/>
    <e v="#DIV/0!"/>
    <x v="1"/>
    <x v="25"/>
  </r>
  <r>
    <n v="1599"/>
    <s v="The Londoner: Prints &amp; Canvas"/>
    <s v="A London photographer trekking 5,895m up Africa's Mount Kilimanjaro to pursue and enrich a career."/>
    <n v="500"/>
    <n v="0"/>
    <x v="1"/>
    <x v="1"/>
    <s v="GBP"/>
    <x v="1646"/>
    <x v="1646"/>
    <b v="0"/>
    <n v="0"/>
    <x v="0"/>
    <s v="photography/places"/>
    <n v="0"/>
    <e v="#DIV/0!"/>
    <x v="1"/>
    <x v="25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x v="1647"/>
    <x v="1647"/>
    <b v="0"/>
    <n v="0"/>
    <x v="0"/>
    <s v="music/faith"/>
    <n v="0"/>
    <e v="#DIV/0!"/>
    <x v="4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x v="1648"/>
    <x v="1648"/>
    <b v="0"/>
    <n v="0"/>
    <x v="0"/>
    <s v="music/faith"/>
    <n v="0"/>
    <e v="#DIV/0!"/>
    <x v="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x v="1649"/>
    <x v="1649"/>
    <b v="0"/>
    <n v="0"/>
    <x v="0"/>
    <s v="music/faith"/>
    <n v="0"/>
    <e v="#DIV/0!"/>
    <x v="4"/>
    <x v="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x v="1650"/>
    <x v="1650"/>
    <b v="0"/>
    <n v="0"/>
    <x v="0"/>
    <s v="music/faith"/>
    <n v="0"/>
    <e v="#DIV/0!"/>
    <x v="4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2"/>
    <s v="EUR"/>
    <x v="1651"/>
    <x v="1651"/>
    <b v="0"/>
    <n v="0"/>
    <x v="0"/>
    <s v="music/faith"/>
    <n v="0"/>
    <e v="#DIV/0!"/>
    <x v="4"/>
    <x v="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x v="1652"/>
    <x v="1652"/>
    <b v="0"/>
    <n v="0"/>
    <x v="0"/>
    <s v="music/faith"/>
    <n v="0"/>
    <e v="#DIV/0!"/>
    <x v="4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x v="1653"/>
    <x v="1653"/>
    <b v="0"/>
    <n v="0"/>
    <x v="0"/>
    <s v="music/faith"/>
    <n v="0"/>
    <e v="#DIV/0!"/>
    <x v="4"/>
    <x v="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x v="1654"/>
    <x v="1654"/>
    <b v="0"/>
    <n v="0"/>
    <x v="0"/>
    <s v="music/faith"/>
    <n v="0"/>
    <e v="#DIV/0!"/>
    <x v="4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x v="1655"/>
    <x v="1655"/>
    <b v="0"/>
    <n v="0"/>
    <x v="0"/>
    <s v="music/faith"/>
    <n v="0"/>
    <e v="#DIV/0!"/>
    <x v="4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x v="1656"/>
    <x v="1656"/>
    <b v="0"/>
    <n v="0"/>
    <x v="0"/>
    <s v="music/faith"/>
    <n v="0"/>
    <e v="#DIV/0!"/>
    <x v="4"/>
    <x v="5"/>
  </r>
  <r>
    <n v="1731"/>
    <s v="Sam Cox Band First Christian Tour"/>
    <s v="We are a Christin Worship band looking to midwest tour. God Bless!"/>
    <n v="1000"/>
    <n v="0"/>
    <x v="1"/>
    <x v="0"/>
    <s v="USD"/>
    <x v="1657"/>
    <x v="1657"/>
    <b v="0"/>
    <n v="0"/>
    <x v="0"/>
    <s v="music/faith"/>
    <n v="0"/>
    <e v="#DIV/0!"/>
    <x v="4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x v="1658"/>
    <x v="1658"/>
    <b v="0"/>
    <n v="0"/>
    <x v="0"/>
    <s v="music/faith"/>
    <n v="0"/>
    <e v="#DIV/0!"/>
    <x v="4"/>
    <x v="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x v="1659"/>
    <x v="1659"/>
    <b v="0"/>
    <n v="0"/>
    <x v="0"/>
    <s v="music/faith"/>
    <n v="0"/>
    <e v="#DIV/0!"/>
    <x v="4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x v="1660"/>
    <x v="1660"/>
    <b v="0"/>
    <n v="0"/>
    <x v="0"/>
    <s v="music/faith"/>
    <n v="0"/>
    <e v="#DIV/0!"/>
    <x v="4"/>
    <x v="5"/>
  </r>
  <r>
    <n v="1766"/>
    <s v="Photographic book on Melbourne's music scene"/>
    <s v="I want to create a beautiful book which documents the Melbourne music scene."/>
    <n v="1500"/>
    <n v="0"/>
    <x v="1"/>
    <x v="8"/>
    <s v="AUD"/>
    <x v="1661"/>
    <x v="1661"/>
    <b v="1"/>
    <n v="0"/>
    <x v="0"/>
    <s v="photography/photobooks"/>
    <n v="0"/>
    <e v="#DIV/0!"/>
    <x v="1"/>
    <x v="2"/>
  </r>
  <r>
    <n v="1813"/>
    <s v="Libya : The Lost Days"/>
    <s v="This project aims to document, Libyan photographic history; through both print and artisan mediums ."/>
    <n v="8750"/>
    <n v="0"/>
    <x v="1"/>
    <x v="1"/>
    <s v="GBP"/>
    <x v="1662"/>
    <x v="1662"/>
    <b v="0"/>
    <n v="0"/>
    <x v="0"/>
    <s v="photography/photobooks"/>
    <n v="0"/>
    <e v="#DIV/0!"/>
    <x v="1"/>
    <x v="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x v="1663"/>
    <x v="1663"/>
    <b v="0"/>
    <n v="0"/>
    <x v="0"/>
    <s v="photography/photobooks"/>
    <n v="0"/>
    <e v="#DIV/0!"/>
    <x v="1"/>
    <x v="2"/>
  </r>
  <r>
    <n v="1818"/>
    <s v="Give Me Your Goofy-ist"/>
    <s v="We are all different, this is a way to honor and celebrate the authenticity in being different."/>
    <n v="15000"/>
    <n v="0"/>
    <x v="1"/>
    <x v="0"/>
    <s v="USD"/>
    <x v="1664"/>
    <x v="1664"/>
    <b v="0"/>
    <n v="0"/>
    <x v="0"/>
    <s v="photography/photobooks"/>
    <n v="0"/>
    <e v="#DIV/0!"/>
    <x v="1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x v="1665"/>
    <x v="1665"/>
    <b v="0"/>
    <n v="0"/>
    <x v="0"/>
    <s v="games/mobile games"/>
    <n v="0"/>
    <e v="#DIV/0!"/>
    <x v="6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x v="1666"/>
    <x v="1666"/>
    <b v="0"/>
    <n v="0"/>
    <x v="0"/>
    <s v="games/mobile games"/>
    <n v="0"/>
    <e v="#DIV/0!"/>
    <x v="6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8"/>
    <s v="AUD"/>
    <x v="1667"/>
    <x v="1667"/>
    <b v="0"/>
    <n v="0"/>
    <x v="0"/>
    <s v="games/mobile games"/>
    <n v="0"/>
    <e v="#DIV/0!"/>
    <x v="6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x v="1668"/>
    <x v="1668"/>
    <b v="0"/>
    <n v="0"/>
    <x v="0"/>
    <s v="games/mobile games"/>
    <n v="0"/>
    <e v="#DIV/0!"/>
    <x v="6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8"/>
    <s v="AUD"/>
    <x v="1669"/>
    <x v="1669"/>
    <b v="0"/>
    <n v="0"/>
    <x v="0"/>
    <s v="games/mobile games"/>
    <n v="0"/>
    <e v="#DIV/0!"/>
    <x v="6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s v="HKD"/>
    <x v="1670"/>
    <x v="1670"/>
    <b v="0"/>
    <n v="0"/>
    <x v="0"/>
    <s v="photography/people"/>
    <n v="0"/>
    <e v="#DIV/0!"/>
    <x v="1"/>
    <x v="1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x v="1671"/>
    <x v="1671"/>
    <b v="0"/>
    <n v="0"/>
    <x v="0"/>
    <s v="photography/people"/>
    <n v="0"/>
    <e v="#DIV/0!"/>
    <x v="1"/>
    <x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x v="1672"/>
    <x v="1672"/>
    <b v="0"/>
    <n v="0"/>
    <x v="0"/>
    <s v="photography/people"/>
    <n v="0"/>
    <e v="#DIV/0!"/>
    <x v="1"/>
    <x v="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x v="1673"/>
    <x v="1673"/>
    <b v="0"/>
    <n v="0"/>
    <x v="0"/>
    <s v="photography/people"/>
    <n v="0"/>
    <e v="#DIV/0!"/>
    <x v="1"/>
    <x v="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x v="1674"/>
    <x v="1674"/>
    <b v="0"/>
    <n v="0"/>
    <x v="0"/>
    <s v="photography/people"/>
    <n v="0"/>
    <e v="#DIV/0!"/>
    <x v="1"/>
    <x v="1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x v="1675"/>
    <x v="1675"/>
    <b v="0"/>
    <n v="0"/>
    <x v="0"/>
    <s v="games/video games"/>
    <n v="0"/>
    <e v="#DIV/0!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x v="1676"/>
    <x v="1676"/>
    <b v="0"/>
    <n v="0"/>
    <x v="0"/>
    <s v="games/video games"/>
    <n v="0"/>
    <e v="#DIV/0!"/>
    <x v="6"/>
    <x v="1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x v="1677"/>
    <x v="1677"/>
    <b v="0"/>
    <n v="0"/>
    <x v="0"/>
    <s v="technology/web"/>
    <n v="0"/>
    <e v="#DIV/0!"/>
    <x v="0"/>
    <x v="1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x v="1678"/>
    <x v="1678"/>
    <b v="0"/>
    <n v="0"/>
    <x v="0"/>
    <s v="technology/web"/>
    <n v="0"/>
    <e v="#DIV/0!"/>
    <x v="0"/>
    <x v="19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x v="1679"/>
    <x v="1679"/>
    <b v="0"/>
    <n v="0"/>
    <x v="0"/>
    <s v="technology/web"/>
    <n v="0"/>
    <e v="#DIV/0!"/>
    <x v="0"/>
    <x v="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2"/>
    <s v="SEK"/>
    <x v="1680"/>
    <x v="1680"/>
    <b v="0"/>
    <n v="0"/>
    <x v="0"/>
    <s v="technology/web"/>
    <n v="0"/>
    <e v="#DIV/0!"/>
    <x v="0"/>
    <x v="1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5"/>
    <s v="EUR"/>
    <x v="1681"/>
    <x v="1681"/>
    <b v="0"/>
    <n v="0"/>
    <x v="0"/>
    <s v="technology/web"/>
    <n v="0"/>
    <e v="#DIV/0!"/>
    <x v="0"/>
    <x v="1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x v="1682"/>
    <x v="1682"/>
    <b v="0"/>
    <n v="0"/>
    <x v="0"/>
    <s v="technology/web"/>
    <n v="0"/>
    <e v="#DIV/0!"/>
    <x v="0"/>
    <x v="1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x v="1683"/>
    <x v="1683"/>
    <b v="0"/>
    <n v="0"/>
    <x v="0"/>
    <s v="technology/web"/>
    <n v="0"/>
    <e v="#DIV/0!"/>
    <x v="0"/>
    <x v="19"/>
  </r>
  <r>
    <n v="2356"/>
    <s v="HardstyleUnited.com (Canceled)"/>
    <s v="HardstyleUnited.com The Global Hardstyle community. Your Hardstyle community."/>
    <n v="10000"/>
    <n v="0"/>
    <x v="0"/>
    <x v="3"/>
    <s v="EUR"/>
    <x v="1684"/>
    <x v="1684"/>
    <b v="0"/>
    <n v="0"/>
    <x v="0"/>
    <s v="technology/web"/>
    <n v="0"/>
    <e v="#DIV/0!"/>
    <x v="0"/>
    <x v="19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x v="1685"/>
    <x v="1685"/>
    <b v="0"/>
    <n v="0"/>
    <x v="0"/>
    <s v="technology/web"/>
    <n v="0"/>
    <e v="#DIV/0!"/>
    <x v="0"/>
    <x v="19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x v="1686"/>
    <x v="1686"/>
    <b v="0"/>
    <n v="0"/>
    <x v="0"/>
    <s v="technology/web"/>
    <n v="0"/>
    <e v="#DIV/0!"/>
    <x v="0"/>
    <x v="19"/>
  </r>
  <r>
    <n v="2361"/>
    <s v="Lemme Grab it (Canceled)"/>
    <s v="A website for email/sms alerts of your personal selection, comparison of prices,consolidated database, best deals around for clothing."/>
    <n v="200"/>
    <n v="0"/>
    <x v="0"/>
    <x v="6"/>
    <s v="CAD"/>
    <x v="1687"/>
    <x v="1687"/>
    <b v="0"/>
    <n v="0"/>
    <x v="0"/>
    <s v="technology/web"/>
    <n v="0"/>
    <e v="#DIV/0!"/>
    <x v="0"/>
    <x v="1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x v="1688"/>
    <x v="1688"/>
    <b v="0"/>
    <n v="0"/>
    <x v="0"/>
    <s v="technology/web"/>
    <n v="0"/>
    <e v="#DIV/0!"/>
    <x v="0"/>
    <x v="19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x v="1689"/>
    <x v="1689"/>
    <b v="0"/>
    <n v="0"/>
    <x v="0"/>
    <s v="technology/web"/>
    <n v="0"/>
    <e v="#DIV/0!"/>
    <x v="0"/>
    <x v="19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x v="1690"/>
    <x v="1690"/>
    <b v="0"/>
    <n v="0"/>
    <x v="0"/>
    <s v="technology/web"/>
    <n v="0"/>
    <e v="#DIV/0!"/>
    <x v="0"/>
    <x v="1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x v="1691"/>
    <x v="1691"/>
    <b v="0"/>
    <n v="0"/>
    <x v="0"/>
    <s v="technology/web"/>
    <n v="0"/>
    <e v="#DIV/0!"/>
    <x v="0"/>
    <x v="1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x v="1692"/>
    <x v="1692"/>
    <b v="0"/>
    <n v="0"/>
    <x v="0"/>
    <s v="technology/web"/>
    <n v="0"/>
    <e v="#DIV/0!"/>
    <x v="0"/>
    <x v="1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x v="1693"/>
    <x v="1693"/>
    <b v="0"/>
    <n v="0"/>
    <x v="0"/>
    <s v="technology/web"/>
    <n v="0"/>
    <e v="#DIV/0!"/>
    <x v="0"/>
    <x v="19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6"/>
    <s v="CAD"/>
    <x v="1694"/>
    <x v="1694"/>
    <b v="0"/>
    <n v="0"/>
    <x v="0"/>
    <s v="technology/web"/>
    <n v="0"/>
    <e v="#DIV/0!"/>
    <x v="0"/>
    <x v="19"/>
  </r>
  <r>
    <n v="2378"/>
    <s v="KEEPUP INC (Canceled)"/>
    <s v="KEEPUP allows you to extend your social circle by introducing you to new people via your friends."/>
    <n v="110000"/>
    <n v="0"/>
    <x v="0"/>
    <x v="0"/>
    <s v="USD"/>
    <x v="1695"/>
    <x v="1695"/>
    <b v="0"/>
    <n v="0"/>
    <x v="0"/>
    <s v="technology/web"/>
    <n v="0"/>
    <e v="#DIV/0!"/>
    <x v="0"/>
    <x v="19"/>
  </r>
  <r>
    <n v="2379"/>
    <s v="SelectCooks.com (Canceled)"/>
    <s v="Selectcooks.com is a community marketplace for people to list, find and hire chefs."/>
    <n v="30000"/>
    <n v="0"/>
    <x v="0"/>
    <x v="0"/>
    <s v="USD"/>
    <x v="1696"/>
    <x v="1696"/>
    <b v="0"/>
    <n v="0"/>
    <x v="0"/>
    <s v="technology/web"/>
    <n v="0"/>
    <e v="#DIV/0!"/>
    <x v="0"/>
    <x v="19"/>
  </r>
  <r>
    <n v="2386"/>
    <s v="Realjobmatch.com (Canceled)"/>
    <s v="Realjobmatch is not just a job search site but a matching site , matching the right jobseekers with the best jobs."/>
    <n v="30000"/>
    <n v="0"/>
    <x v="0"/>
    <x v="6"/>
    <s v="CAD"/>
    <x v="1697"/>
    <x v="1697"/>
    <b v="0"/>
    <n v="0"/>
    <x v="0"/>
    <s v="technology/web"/>
    <n v="0"/>
    <e v="#DIV/0!"/>
    <x v="0"/>
    <x v="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8"/>
    <s v="AUD"/>
    <x v="1698"/>
    <x v="1698"/>
    <b v="0"/>
    <n v="0"/>
    <x v="0"/>
    <s v="technology/web"/>
    <n v="0"/>
    <e v="#DIV/0!"/>
    <x v="0"/>
    <x v="19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x v="1699"/>
    <x v="1699"/>
    <b v="0"/>
    <n v="0"/>
    <x v="0"/>
    <s v="technology/web"/>
    <n v="0"/>
    <e v="#DIV/0!"/>
    <x v="0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x v="1700"/>
    <x v="1700"/>
    <b v="0"/>
    <n v="0"/>
    <x v="0"/>
    <s v="technology/web"/>
    <n v="0"/>
    <e v="#DIV/0!"/>
    <x v="0"/>
    <x v="1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x v="1701"/>
    <x v="1701"/>
    <b v="0"/>
    <n v="0"/>
    <x v="0"/>
    <s v="technology/web"/>
    <n v="0"/>
    <e v="#DIV/0!"/>
    <x v="0"/>
    <x v="19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x v="1702"/>
    <x v="1702"/>
    <b v="0"/>
    <n v="0"/>
    <x v="0"/>
    <s v="technology/web"/>
    <n v="0"/>
    <e v="#DIV/0!"/>
    <x v="0"/>
    <x v="1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2"/>
    <s v="SEK"/>
    <x v="1703"/>
    <x v="1703"/>
    <b v="0"/>
    <n v="0"/>
    <x v="0"/>
    <s v="technology/web"/>
    <n v="0"/>
    <e v="#DIV/0!"/>
    <x v="0"/>
    <x v="1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8"/>
    <s v="AUD"/>
    <x v="1704"/>
    <x v="1704"/>
    <b v="0"/>
    <n v="0"/>
    <x v="0"/>
    <s v="technology/web"/>
    <n v="0"/>
    <e v="#DIV/0!"/>
    <x v="0"/>
    <x v="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x v="1705"/>
    <x v="1705"/>
    <b v="0"/>
    <n v="0"/>
    <x v="0"/>
    <s v="food/food trucks"/>
    <n v="0"/>
    <e v="#DIV/0!"/>
    <x v="3"/>
    <x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8"/>
    <s v="AUD"/>
    <x v="1706"/>
    <x v="1706"/>
    <b v="0"/>
    <n v="0"/>
    <x v="0"/>
    <s v="food/food trucks"/>
    <n v="0"/>
    <e v="#DIV/0!"/>
    <x v="3"/>
    <x v="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x v="1707"/>
    <x v="1707"/>
    <b v="0"/>
    <n v="0"/>
    <x v="0"/>
    <s v="food/food trucks"/>
    <n v="0"/>
    <e v="#DIV/0!"/>
    <x v="3"/>
    <x v="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x v="1708"/>
    <x v="1708"/>
    <b v="0"/>
    <n v="0"/>
    <x v="0"/>
    <s v="food/food trucks"/>
    <n v="0"/>
    <e v="#DIV/0!"/>
    <x v="3"/>
    <x v="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x v="1709"/>
    <x v="1709"/>
    <b v="0"/>
    <n v="0"/>
    <x v="0"/>
    <s v="food/food trucks"/>
    <n v="0"/>
    <e v="#DIV/0!"/>
    <x v="3"/>
    <x v="1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x v="1710"/>
    <x v="1710"/>
    <b v="0"/>
    <n v="0"/>
    <x v="0"/>
    <s v="food/food trucks"/>
    <n v="0"/>
    <e v="#DIV/0!"/>
    <x v="3"/>
    <x v="15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x v="1711"/>
    <x v="1711"/>
    <b v="0"/>
    <n v="0"/>
    <x v="0"/>
    <s v="food/food trucks"/>
    <n v="0"/>
    <e v="#DIV/0!"/>
    <x v="3"/>
    <x v="15"/>
  </r>
  <r>
    <n v="2437"/>
    <s v="Cuppa Gumbos"/>
    <s v="Homemade Gumbo, Stews and Curry to be served hot and fresh everyday at any festival or concert we can attend."/>
    <n v="8000"/>
    <n v="0"/>
    <x v="1"/>
    <x v="0"/>
    <s v="USD"/>
    <x v="1712"/>
    <x v="1712"/>
    <b v="0"/>
    <n v="0"/>
    <x v="0"/>
    <s v="food/food trucks"/>
    <n v="0"/>
    <e v="#DIV/0!"/>
    <x v="3"/>
    <x v="1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x v="1713"/>
    <x v="1713"/>
    <b v="0"/>
    <n v="0"/>
    <x v="0"/>
    <s v="food/food trucks"/>
    <n v="0"/>
    <e v="#DIV/0!"/>
    <x v="3"/>
    <x v="1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x v="1714"/>
    <x v="1714"/>
    <b v="0"/>
    <n v="0"/>
    <x v="0"/>
    <s v="food/restaurants"/>
    <n v="0"/>
    <e v="#DIV/0!"/>
    <x v="3"/>
    <x v="27"/>
  </r>
  <r>
    <n v="2504"/>
    <s v="Halal Restaurant and Internet Cafe"/>
    <s v="Halal Restaurant and Internet Cafe 20 percent of profits will go to building masjids."/>
    <n v="35000"/>
    <n v="0"/>
    <x v="1"/>
    <x v="0"/>
    <s v="USD"/>
    <x v="1715"/>
    <x v="1715"/>
    <b v="0"/>
    <n v="0"/>
    <x v="0"/>
    <s v="food/restaurants"/>
    <n v="0"/>
    <e v="#DIV/0!"/>
    <x v="3"/>
    <x v="2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x v="1716"/>
    <x v="1716"/>
    <b v="0"/>
    <n v="0"/>
    <x v="0"/>
    <s v="food/restaurants"/>
    <n v="0"/>
    <e v="#DIV/0!"/>
    <x v="3"/>
    <x v="27"/>
  </r>
  <r>
    <n v="2507"/>
    <s v="Help Cafe Talavera get a New Kitchen!"/>
    <s v="Unique dishes for a unique city!."/>
    <n v="42850"/>
    <n v="0"/>
    <x v="1"/>
    <x v="0"/>
    <s v="USD"/>
    <x v="1717"/>
    <x v="1717"/>
    <b v="0"/>
    <n v="0"/>
    <x v="0"/>
    <s v="food/restaurants"/>
    <n v="0"/>
    <e v="#DIV/0!"/>
    <x v="3"/>
    <x v="2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x v="1718"/>
    <x v="1718"/>
    <b v="0"/>
    <n v="0"/>
    <x v="0"/>
    <s v="food/restaurants"/>
    <n v="0"/>
    <e v="#DIV/0!"/>
    <x v="3"/>
    <x v="27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x v="1719"/>
    <x v="1719"/>
    <b v="0"/>
    <n v="0"/>
    <x v="0"/>
    <s v="food/restaurants"/>
    <n v="0"/>
    <e v="#DIV/0!"/>
    <x v="3"/>
    <x v="2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x v="1720"/>
    <x v="1720"/>
    <b v="0"/>
    <n v="0"/>
    <x v="0"/>
    <s v="food/restaurants"/>
    <n v="0"/>
    <e v="#DIV/0!"/>
    <x v="3"/>
    <x v="2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2"/>
    <s v="EUR"/>
    <x v="1721"/>
    <x v="1721"/>
    <b v="0"/>
    <n v="0"/>
    <x v="0"/>
    <s v="food/restaurants"/>
    <n v="0"/>
    <e v="#DIV/0!"/>
    <x v="3"/>
    <x v="2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x v="1722"/>
    <x v="1722"/>
    <b v="0"/>
    <n v="0"/>
    <x v="0"/>
    <s v="food/restaurants"/>
    <n v="0"/>
    <e v="#DIV/0!"/>
    <x v="3"/>
    <x v="2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x v="1723"/>
    <x v="1723"/>
    <b v="0"/>
    <n v="0"/>
    <x v="0"/>
    <s v="food/restaurants"/>
    <n v="0"/>
    <e v="#DIV/0!"/>
    <x v="3"/>
    <x v="2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x v="1724"/>
    <x v="1724"/>
    <b v="0"/>
    <n v="0"/>
    <x v="0"/>
    <s v="food/restaurants"/>
    <n v="0"/>
    <e v="#DIV/0!"/>
    <x v="3"/>
    <x v="2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6"/>
    <s v="CAD"/>
    <x v="1725"/>
    <x v="1725"/>
    <b v="0"/>
    <n v="0"/>
    <x v="0"/>
    <s v="food/food trucks"/>
    <n v="0"/>
    <e v="#DIV/0!"/>
    <x v="3"/>
    <x v="15"/>
  </r>
  <r>
    <n v="2563"/>
    <s v="Phoenix Pearl Boba Tea Truck (Canceled)"/>
    <s v="Michigan based bubble tea and specialty ice cream food truck"/>
    <n v="20000"/>
    <n v="0"/>
    <x v="0"/>
    <x v="0"/>
    <s v="USD"/>
    <x v="1726"/>
    <x v="1726"/>
    <b v="0"/>
    <n v="0"/>
    <x v="0"/>
    <s v="food/food trucks"/>
    <n v="0"/>
    <e v="#DIV/0!"/>
    <x v="3"/>
    <x v="1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6"/>
    <s v="CAD"/>
    <x v="1727"/>
    <x v="1727"/>
    <b v="0"/>
    <n v="0"/>
    <x v="0"/>
    <s v="food/food trucks"/>
    <n v="0"/>
    <e v="#DIV/0!"/>
    <x v="3"/>
    <x v="15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x v="1728"/>
    <x v="1728"/>
    <b v="0"/>
    <n v="0"/>
    <x v="0"/>
    <s v="food/food trucks"/>
    <n v="0"/>
    <e v="#DIV/0!"/>
    <x v="3"/>
    <x v="1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x v="1729"/>
    <x v="1729"/>
    <b v="0"/>
    <n v="0"/>
    <x v="0"/>
    <s v="food/food trucks"/>
    <n v="0"/>
    <e v="#DIV/0!"/>
    <x v="3"/>
    <x v="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x v="1730"/>
    <x v="1730"/>
    <b v="0"/>
    <n v="0"/>
    <x v="0"/>
    <s v="food/food trucks"/>
    <n v="0"/>
    <e v="#DIV/0!"/>
    <x v="3"/>
    <x v="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x v="1731"/>
    <x v="1731"/>
    <b v="0"/>
    <n v="0"/>
    <x v="0"/>
    <s v="food/food trucks"/>
    <n v="0"/>
    <e v="#DIV/0!"/>
    <x v="3"/>
    <x v="1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x v="1732"/>
    <x v="1732"/>
    <b v="0"/>
    <n v="0"/>
    <x v="0"/>
    <s v="food/food trucks"/>
    <n v="0"/>
    <e v="#DIV/0!"/>
    <x v="3"/>
    <x v="15"/>
  </r>
  <r>
    <n v="2576"/>
    <s v="2 Go Fast Food (Canceled)"/>
    <s v="A New Twist with an American and Philippine fast food Mobile Trailer."/>
    <n v="10000"/>
    <n v="0"/>
    <x v="0"/>
    <x v="0"/>
    <s v="USD"/>
    <x v="1733"/>
    <x v="1733"/>
    <b v="0"/>
    <n v="0"/>
    <x v="0"/>
    <s v="food/food trucks"/>
    <n v="0"/>
    <e v="#DIV/0!"/>
    <x v="3"/>
    <x v="15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x v="1734"/>
    <x v="1734"/>
    <b v="0"/>
    <n v="0"/>
    <x v="0"/>
    <s v="food/food trucks"/>
    <n v="0"/>
    <e v="#DIV/0!"/>
    <x v="3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x v="1735"/>
    <x v="1735"/>
    <b v="0"/>
    <n v="0"/>
    <x v="0"/>
    <s v="food/food trucks"/>
    <n v="0"/>
    <e v="#DIV/0!"/>
    <x v="3"/>
    <x v="15"/>
  </r>
  <r>
    <n v="2584"/>
    <s v="Culinary Arts Food Truck Style"/>
    <s v="Bringing quality food to the masses using local premium ingredients, but at a food truck price!"/>
    <n v="10000"/>
    <n v="0"/>
    <x v="1"/>
    <x v="0"/>
    <s v="USD"/>
    <x v="1736"/>
    <x v="1736"/>
    <b v="0"/>
    <n v="0"/>
    <x v="0"/>
    <s v="food/food trucks"/>
    <n v="0"/>
    <e v="#DIV/0!"/>
    <x v="3"/>
    <x v="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8"/>
    <s v="AUD"/>
    <x v="1737"/>
    <x v="1737"/>
    <b v="0"/>
    <n v="0"/>
    <x v="0"/>
    <s v="food/food trucks"/>
    <n v="0"/>
    <e v="#DIV/0!"/>
    <x v="3"/>
    <x v="1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x v="1738"/>
    <x v="1738"/>
    <b v="0"/>
    <n v="0"/>
    <x v="0"/>
    <s v="food/food trucks"/>
    <n v="0"/>
    <e v="#DIV/0!"/>
    <x v="3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2"/>
    <s v="EUR"/>
    <x v="1739"/>
    <x v="1739"/>
    <b v="0"/>
    <n v="0"/>
    <x v="0"/>
    <s v="technology/space exploration"/>
    <n v="0"/>
    <e v="#DIV/0!"/>
    <x v="0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x v="1740"/>
    <x v="1740"/>
    <b v="0"/>
    <n v="0"/>
    <x v="0"/>
    <s v="food/food trucks"/>
    <n v="0"/>
    <e v="#DIV/0!"/>
    <x v="3"/>
    <x v="15"/>
  </r>
  <r>
    <n v="2687"/>
    <s v="Munch Wagon"/>
    <s v="Your American Pizzas, Wings, Stuffed Gouda Burger, Sweet &amp; Russet Potato Fries served on a food Truck!!"/>
    <n v="15000"/>
    <n v="0"/>
    <x v="1"/>
    <x v="0"/>
    <s v="USD"/>
    <x v="1741"/>
    <x v="1741"/>
    <b v="0"/>
    <n v="0"/>
    <x v="0"/>
    <s v="food/food trucks"/>
    <n v="0"/>
    <e v="#DIV/0!"/>
    <x v="3"/>
    <x v="15"/>
  </r>
  <r>
    <n v="2699"/>
    <s v="my bakery truck"/>
    <s v="Hi, I want make my first bakery. Food truck was great, but I not have a car licence. So, help me to be my dream!"/>
    <n v="2"/>
    <n v="0"/>
    <x v="1"/>
    <x v="6"/>
    <s v="CAD"/>
    <x v="1742"/>
    <x v="1742"/>
    <b v="0"/>
    <n v="0"/>
    <x v="0"/>
    <s v="food/food trucks"/>
    <n v="0"/>
    <e v="#DIV/0!"/>
    <x v="3"/>
    <x v="1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x v="1743"/>
    <x v="1743"/>
    <b v="0"/>
    <n v="0"/>
    <x v="0"/>
    <s v="publishing/children's books"/>
    <n v="0"/>
    <e v="#DIV/0!"/>
    <x v="7"/>
    <x v="24"/>
  </r>
  <r>
    <n v="2750"/>
    <s v="My Child, My Blessing"/>
    <s v="This is a journal where parents daily write something positive about their child.  Places for pictures, too."/>
    <n v="1999"/>
    <n v="0"/>
    <x v="1"/>
    <x v="0"/>
    <s v="USD"/>
    <x v="1744"/>
    <x v="1744"/>
    <b v="0"/>
    <n v="0"/>
    <x v="0"/>
    <s v="publishing/children's books"/>
    <n v="0"/>
    <e v="#DIV/0!"/>
    <x v="7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x v="1745"/>
    <x v="1745"/>
    <b v="0"/>
    <n v="0"/>
    <x v="0"/>
    <s v="publishing/children's books"/>
    <n v="0"/>
    <e v="#DIV/0!"/>
    <x v="7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x v="1746"/>
    <x v="1746"/>
    <b v="0"/>
    <n v="0"/>
    <x v="0"/>
    <s v="publishing/children's books"/>
    <n v="0"/>
    <e v="#DIV/0!"/>
    <x v="7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x v="1747"/>
    <x v="1747"/>
    <b v="0"/>
    <n v="0"/>
    <x v="0"/>
    <s v="publishing/children's books"/>
    <n v="0"/>
    <e v="#DIV/0!"/>
    <x v="7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x v="1748"/>
    <x v="1748"/>
    <b v="0"/>
    <n v="0"/>
    <x v="0"/>
    <s v="publishing/children's books"/>
    <n v="0"/>
    <e v="#DIV/0!"/>
    <x v="7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x v="1749"/>
    <x v="1749"/>
    <b v="0"/>
    <n v="0"/>
    <x v="0"/>
    <s v="publishing/children's books"/>
    <n v="0"/>
    <e v="#DIV/0!"/>
    <x v="7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x v="1750"/>
    <x v="1750"/>
    <b v="0"/>
    <n v="0"/>
    <x v="0"/>
    <s v="publishing/children's books"/>
    <n v="0"/>
    <e v="#DIV/0!"/>
    <x v="7"/>
    <x v="24"/>
  </r>
  <r>
    <n v="2780"/>
    <s v="Travel with baby"/>
    <s v="Turn the World with my kids, and then write a book with the advice for traveling with baby"/>
    <n v="100000"/>
    <n v="0"/>
    <x v="1"/>
    <x v="10"/>
    <s v="EUR"/>
    <x v="1751"/>
    <x v="1751"/>
    <b v="0"/>
    <n v="0"/>
    <x v="0"/>
    <s v="publishing/children's books"/>
    <n v="0"/>
    <e v="#DIV/0!"/>
    <x v="7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x v="1752"/>
    <x v="1752"/>
    <b v="0"/>
    <n v="0"/>
    <x v="0"/>
    <s v="theater/plays"/>
    <n v="0"/>
    <e v="#DIV/0!"/>
    <x v="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x v="1753"/>
    <x v="1753"/>
    <b v="0"/>
    <n v="0"/>
    <x v="0"/>
    <s v="theater/plays"/>
    <n v="0"/>
    <e v="#DIV/0!"/>
    <x v="2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x v="1754"/>
    <x v="1754"/>
    <b v="0"/>
    <n v="0"/>
    <x v="0"/>
    <s v="theater/plays"/>
    <n v="0"/>
    <e v="#DIV/0!"/>
    <x v="2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x v="1755"/>
    <x v="1755"/>
    <b v="0"/>
    <n v="0"/>
    <x v="0"/>
    <s v="theater/plays"/>
    <n v="0"/>
    <e v="#DIV/0!"/>
    <x v="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5"/>
    <s v="EUR"/>
    <x v="1756"/>
    <x v="1756"/>
    <b v="0"/>
    <n v="0"/>
    <x v="0"/>
    <s v="theater/plays"/>
    <n v="0"/>
    <e v="#DIV/0!"/>
    <x v="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6"/>
    <s v="CAD"/>
    <x v="1757"/>
    <x v="1757"/>
    <b v="0"/>
    <n v="0"/>
    <x v="0"/>
    <s v="theater/plays"/>
    <n v="0"/>
    <e v="#DIV/0!"/>
    <x v="2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3"/>
    <s v="EUR"/>
    <x v="1758"/>
    <x v="1758"/>
    <b v="0"/>
    <n v="0"/>
    <x v="0"/>
    <s v="theater/plays"/>
    <n v="0"/>
    <e v="#DIV/0!"/>
    <x v="2"/>
    <x v="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x v="1759"/>
    <x v="1759"/>
    <b v="0"/>
    <n v="0"/>
    <x v="0"/>
    <s v="theater/plays"/>
    <n v="0"/>
    <e v="#DIV/0!"/>
    <x v="2"/>
    <x v="3"/>
  </r>
  <r>
    <n v="2872"/>
    <s v="Loud Arts"/>
    <s v="Local Theatre group in Loudoun County, Virginia. Looking for funds to start producing shows!"/>
    <n v="3000"/>
    <n v="0"/>
    <x v="1"/>
    <x v="0"/>
    <s v="USD"/>
    <x v="1760"/>
    <x v="1760"/>
    <b v="0"/>
    <n v="0"/>
    <x v="0"/>
    <s v="theater/plays"/>
    <n v="0"/>
    <e v="#DIV/0!"/>
    <x v="2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x v="1761"/>
    <x v="1761"/>
    <b v="0"/>
    <n v="0"/>
    <x v="0"/>
    <s v="theater/plays"/>
    <n v="0"/>
    <e v="#DIV/0!"/>
    <x v="2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x v="1762"/>
    <x v="1762"/>
    <b v="0"/>
    <n v="0"/>
    <x v="0"/>
    <s v="theater/plays"/>
    <n v="0"/>
    <e v="#DIV/0!"/>
    <x v="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x v="1763"/>
    <x v="1763"/>
    <b v="0"/>
    <n v="0"/>
    <x v="0"/>
    <s v="theater/plays"/>
    <n v="0"/>
    <e v="#DIV/0!"/>
    <x v="2"/>
    <x v="3"/>
  </r>
  <r>
    <n v="2894"/>
    <s v="How Could You Do This To Me (The Stage Play)"/>
    <s v="This Is A Story About A Woman A Man And A Woman"/>
    <n v="50000"/>
    <n v="0"/>
    <x v="1"/>
    <x v="0"/>
    <s v="USD"/>
    <x v="1764"/>
    <x v="1764"/>
    <b v="0"/>
    <n v="0"/>
    <x v="0"/>
    <s v="theater/plays"/>
    <n v="0"/>
    <e v="#DIV/0!"/>
    <x v="2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x v="1765"/>
    <x v="1765"/>
    <b v="0"/>
    <n v="0"/>
    <x v="0"/>
    <s v="theater/plays"/>
    <n v="0"/>
    <e v="#DIV/0!"/>
    <x v="2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x v="1766"/>
    <x v="1766"/>
    <b v="0"/>
    <n v="0"/>
    <x v="0"/>
    <s v="theater/spaces"/>
    <n v="0"/>
    <e v="#DIV/0!"/>
    <x v="2"/>
    <x v="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x v="1767"/>
    <x v="1767"/>
    <b v="0"/>
    <n v="0"/>
    <x v="0"/>
    <s v="theater/spaces"/>
    <n v="0"/>
    <e v="#DIV/0!"/>
    <x v="2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x v="1768"/>
    <x v="1768"/>
    <b v="0"/>
    <n v="0"/>
    <x v="0"/>
    <s v="theater/spaces"/>
    <n v="0"/>
    <e v="#DIV/0!"/>
    <x v="2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x v="1769"/>
    <x v="1769"/>
    <b v="0"/>
    <n v="0"/>
    <x v="0"/>
    <s v="theater/spaces"/>
    <n v="0"/>
    <e v="#DIV/0!"/>
    <x v="2"/>
    <x v="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x v="1770"/>
    <x v="1770"/>
    <b v="0"/>
    <n v="0"/>
    <x v="0"/>
    <s v="theater/spaces"/>
    <n v="0"/>
    <e v="#DIV/0!"/>
    <x v="2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x v="1771"/>
    <x v="1771"/>
    <b v="0"/>
    <n v="0"/>
    <x v="0"/>
    <s v="theater/spaces"/>
    <n v="0"/>
    <e v="#DIV/0!"/>
    <x v="2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x v="1772"/>
    <x v="1772"/>
    <b v="0"/>
    <n v="0"/>
    <x v="0"/>
    <s v="theater/spaces"/>
    <n v="0"/>
    <e v="#DIV/0!"/>
    <x v="2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x v="1773"/>
    <x v="1773"/>
    <b v="0"/>
    <n v="0"/>
    <x v="0"/>
    <s v="theater/spaces"/>
    <n v="0"/>
    <e v="#DIV/0!"/>
    <x v="2"/>
    <x v="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x v="1774"/>
    <x v="1774"/>
    <b v="0"/>
    <n v="0"/>
    <x v="0"/>
    <s v="theater/spaces"/>
    <n v="0"/>
    <e v="#DIV/0!"/>
    <x v="2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x v="1775"/>
    <x v="1775"/>
    <b v="0"/>
    <n v="0"/>
    <x v="0"/>
    <s v="theater/spaces"/>
    <n v="0"/>
    <e v="#DIV/0!"/>
    <x v="2"/>
    <x v="8"/>
  </r>
  <r>
    <n v="3061"/>
    <s v="Help Save Parkway Cinemas!"/>
    <s v="Save a historic Local theater."/>
    <n v="1000000"/>
    <n v="0"/>
    <x v="1"/>
    <x v="0"/>
    <s v="USD"/>
    <x v="1776"/>
    <x v="1776"/>
    <b v="0"/>
    <n v="0"/>
    <x v="0"/>
    <s v="theater/spaces"/>
    <n v="0"/>
    <e v="#DIV/0!"/>
    <x v="2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x v="1777"/>
    <x v="1777"/>
    <b v="0"/>
    <n v="0"/>
    <x v="0"/>
    <s v="theater/spaces"/>
    <n v="0"/>
    <e v="#DIV/0!"/>
    <x v="2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x v="1778"/>
    <x v="1778"/>
    <b v="0"/>
    <n v="0"/>
    <x v="0"/>
    <s v="theater/spaces"/>
    <n v="0"/>
    <e v="#DIV/0!"/>
    <x v="2"/>
    <x v="8"/>
  </r>
  <r>
    <n v="3125"/>
    <s v="N/A (Canceled)"/>
    <s v="N/A"/>
    <n v="1500000"/>
    <n v="0"/>
    <x v="0"/>
    <x v="0"/>
    <s v="USD"/>
    <x v="1779"/>
    <x v="1779"/>
    <b v="0"/>
    <n v="0"/>
    <x v="0"/>
    <s v="theater/spaces"/>
    <n v="0"/>
    <e v="#DIV/0!"/>
    <x v="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x v="1780"/>
    <x v="1780"/>
    <b v="0"/>
    <n v="0"/>
    <x v="0"/>
    <s v="theater/spaces"/>
    <n v="0"/>
    <e v="#DIV/0!"/>
    <x v="2"/>
    <x v="8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x v="1781"/>
    <x v="1781"/>
    <b v="0"/>
    <n v="0"/>
    <x v="0"/>
    <s v="theater/plays"/>
    <n v="0"/>
    <e v="#DIV/0!"/>
    <x v="2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x v="1782"/>
    <x v="1782"/>
    <b v="0"/>
    <n v="0"/>
    <x v="0"/>
    <s v="theater/plays"/>
    <n v="0"/>
    <e v="#DIV/0!"/>
    <x v="2"/>
    <x v="3"/>
  </r>
  <r>
    <n v="3145"/>
    <s v="Arlington's 1st Dinner Theatre"/>
    <s v="Dominion Theatre Company is the first community dinner theatre  to be established in Arlington TX."/>
    <n v="25000"/>
    <n v="0"/>
    <x v="2"/>
    <x v="0"/>
    <s v="USD"/>
    <x v="1783"/>
    <x v="1783"/>
    <b v="0"/>
    <n v="0"/>
    <x v="0"/>
    <s v="theater/plays"/>
    <n v="0"/>
    <e v="#DIV/0!"/>
    <x v="2"/>
    <x v="3"/>
  </r>
  <r>
    <n v="3190"/>
    <s v="Call It A Day Productions - THE LIFE"/>
    <s v="Call It A Day Productions is putting on their first full production in December and every little bit helps!"/>
    <n v="4000"/>
    <n v="0"/>
    <x v="1"/>
    <x v="6"/>
    <s v="CAD"/>
    <x v="1784"/>
    <x v="1784"/>
    <b v="0"/>
    <n v="0"/>
    <x v="0"/>
    <s v="theater/musical"/>
    <n v="0"/>
    <e v="#DIV/0!"/>
    <x v="2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x v="1785"/>
    <x v="1785"/>
    <b v="0"/>
    <n v="0"/>
    <x v="0"/>
    <s v="theater/musical"/>
    <n v="0"/>
    <e v="#DIV/0!"/>
    <x v="2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x v="1786"/>
    <x v="1786"/>
    <b v="0"/>
    <n v="0"/>
    <x v="0"/>
    <s v="theater/musical"/>
    <n v="0"/>
    <e v="#DIV/0!"/>
    <x v="2"/>
    <x v="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x v="1787"/>
    <x v="1787"/>
    <b v="0"/>
    <n v="0"/>
    <x v="0"/>
    <s v="theater/musical"/>
    <n v="0"/>
    <e v="#DIV/0!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x v="1788"/>
    <x v="1788"/>
    <b v="0"/>
    <n v="0"/>
    <x v="0"/>
    <s v="theater/musical"/>
    <n v="0"/>
    <e v="#DIV/0!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x v="1789"/>
    <x v="1789"/>
    <b v="0"/>
    <n v="0"/>
    <x v="0"/>
    <s v="theater/musical"/>
    <n v="0"/>
    <e v="#DIV/0!"/>
    <x v="2"/>
    <x v="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x v="1790"/>
    <x v="1790"/>
    <b v="0"/>
    <n v="0"/>
    <x v="0"/>
    <s v="theater/musical"/>
    <n v="0"/>
    <e v="#DIV/0!"/>
    <x v="2"/>
    <x v="7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x v="1791"/>
    <x v="1791"/>
    <b v="0"/>
    <n v="0"/>
    <x v="0"/>
    <s v="theater/musical"/>
    <n v="0"/>
    <e v="#DIV/0!"/>
    <x v="2"/>
    <x v="7"/>
  </r>
  <r>
    <n v="3733"/>
    <s v="laughter in the hood"/>
    <s v="want to donate tickets to residents who live in the community that cant afford the 35.00 price of ticket"/>
    <n v="1500"/>
    <n v="0"/>
    <x v="1"/>
    <x v="0"/>
    <s v="USD"/>
    <x v="1792"/>
    <x v="1792"/>
    <b v="0"/>
    <n v="0"/>
    <x v="0"/>
    <s v="theater/plays"/>
    <n v="0"/>
    <e v="#DIV/0!"/>
    <x v="2"/>
    <x v="3"/>
  </r>
  <r>
    <n v="3741"/>
    <s v="Open House Theater"/>
    <s v="A small community with a love for theater would like to continue. Help the children of this community continue."/>
    <n v="20000"/>
    <n v="0"/>
    <x v="1"/>
    <x v="0"/>
    <s v="USD"/>
    <x v="1793"/>
    <x v="1793"/>
    <b v="0"/>
    <n v="0"/>
    <x v="0"/>
    <s v="theater/plays"/>
    <n v="0"/>
    <e v="#DIV/0!"/>
    <x v="2"/>
    <x v="3"/>
  </r>
  <r>
    <n v="3743"/>
    <s v="Down the Mississippi"/>
    <s v="I'm taking the Adventures of Huckleberry Finn puppet show down the Mississippi River!"/>
    <n v="2200"/>
    <n v="0"/>
    <x v="1"/>
    <x v="0"/>
    <s v="USD"/>
    <x v="1794"/>
    <x v="1794"/>
    <b v="0"/>
    <n v="0"/>
    <x v="0"/>
    <s v="theater/plays"/>
    <n v="0"/>
    <e v="#DIV/0!"/>
    <x v="2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x v="1795"/>
    <x v="1795"/>
    <b v="0"/>
    <n v="0"/>
    <x v="0"/>
    <s v="theater/plays"/>
    <n v="0"/>
    <e v="#DIV/0!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x v="1796"/>
    <x v="1796"/>
    <b v="0"/>
    <n v="0"/>
    <x v="0"/>
    <s v="theater/musical"/>
    <n v="0"/>
    <e v="#DIV/0!"/>
    <x v="2"/>
    <x v="7"/>
  </r>
  <r>
    <n v="3791"/>
    <s v="Spin! at The Cumming Playhouse"/>
    <s v="Spin! is an original musical comedy-drama presented by Blue Palm Productions."/>
    <n v="1500"/>
    <n v="0"/>
    <x v="1"/>
    <x v="0"/>
    <s v="USD"/>
    <x v="1797"/>
    <x v="1797"/>
    <b v="0"/>
    <n v="0"/>
    <x v="0"/>
    <s v="theater/musical"/>
    <n v="0"/>
    <e v="#DIV/0!"/>
    <x v="2"/>
    <x v="7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x v="1798"/>
    <x v="1798"/>
    <b v="0"/>
    <n v="0"/>
    <x v="0"/>
    <s v="theater/musical"/>
    <n v="0"/>
    <e v="#DIV/0!"/>
    <x v="2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x v="1799"/>
    <x v="1799"/>
    <b v="0"/>
    <n v="0"/>
    <x v="0"/>
    <s v="theater/musical"/>
    <n v="0"/>
    <e v="#DIV/0!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x v="1800"/>
    <x v="1800"/>
    <b v="0"/>
    <n v="0"/>
    <x v="0"/>
    <s v="theater/plays"/>
    <n v="0"/>
    <e v="#DIV/0!"/>
    <x v="2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x v="1801"/>
    <x v="1801"/>
    <b v="0"/>
    <n v="0"/>
    <x v="0"/>
    <s v="theater/musical"/>
    <n v="0"/>
    <e v="#DIV/0!"/>
    <x v="2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x v="1802"/>
    <x v="1802"/>
    <b v="0"/>
    <n v="0"/>
    <x v="0"/>
    <s v="theater/musical"/>
    <n v="0"/>
    <e v="#DIV/0!"/>
    <x v="2"/>
    <x v="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3"/>
    <s v="NZD"/>
    <x v="1803"/>
    <x v="1803"/>
    <b v="0"/>
    <n v="0"/>
    <x v="0"/>
    <s v="theater/musical"/>
    <n v="0"/>
    <e v="#DIV/0!"/>
    <x v="2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5"/>
    <s v="DKK"/>
    <x v="1804"/>
    <x v="1804"/>
    <b v="0"/>
    <n v="0"/>
    <x v="0"/>
    <s v="theater/musical"/>
    <n v="0"/>
    <e v="#DIV/0!"/>
    <x v="2"/>
    <x v="7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x v="1805"/>
    <x v="1805"/>
    <b v="0"/>
    <n v="0"/>
    <x v="0"/>
    <s v="theater/musical"/>
    <n v="0"/>
    <e v="#DIV/0!"/>
    <x v="2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8"/>
    <s v="AUD"/>
    <x v="1806"/>
    <x v="1806"/>
    <b v="0"/>
    <n v="0"/>
    <x v="0"/>
    <s v="theater/musical"/>
    <n v="0"/>
    <e v="#DIV/0!"/>
    <x v="2"/>
    <x v="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x v="1807"/>
    <x v="1807"/>
    <b v="0"/>
    <n v="0"/>
    <x v="0"/>
    <s v="theater/musical"/>
    <n v="0"/>
    <e v="#DIV/0!"/>
    <x v="2"/>
    <x v="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x v="1808"/>
    <x v="1808"/>
    <b v="0"/>
    <n v="0"/>
    <x v="0"/>
    <s v="theater/musical"/>
    <n v="0"/>
    <e v="#DIV/0!"/>
    <x v="2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x v="1809"/>
    <x v="1809"/>
    <b v="0"/>
    <n v="0"/>
    <x v="0"/>
    <s v="theater/musical"/>
    <n v="0"/>
    <e v="#DIV/0!"/>
    <x v="2"/>
    <x v="7"/>
  </r>
  <r>
    <n v="3886"/>
    <s v="a (Canceled)"/>
    <n v="1"/>
    <n v="10000"/>
    <n v="0"/>
    <x v="0"/>
    <x v="8"/>
    <s v="AUD"/>
    <x v="1810"/>
    <x v="1810"/>
    <b v="0"/>
    <n v="0"/>
    <x v="0"/>
    <s v="theater/musical"/>
    <n v="0"/>
    <e v="#DIV/0!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x v="1811"/>
    <x v="1811"/>
    <b v="0"/>
    <n v="0"/>
    <x v="0"/>
    <s v="theater/plays"/>
    <n v="0"/>
    <e v="#DIV/0!"/>
    <x v="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x v="1812"/>
    <x v="1812"/>
    <b v="0"/>
    <n v="0"/>
    <x v="0"/>
    <s v="theater/plays"/>
    <n v="0"/>
    <e v="#DIV/0!"/>
    <x v="2"/>
    <x v="3"/>
  </r>
  <r>
    <n v="3916"/>
    <s v="Final exam"/>
    <s v="We're a small group of University students who need a little help making our final exam production the best product possible."/>
    <n v="2000"/>
    <n v="0"/>
    <x v="1"/>
    <x v="15"/>
    <s v="DKK"/>
    <x v="1813"/>
    <x v="1813"/>
    <b v="0"/>
    <n v="0"/>
    <x v="0"/>
    <s v="theater/plays"/>
    <n v="0"/>
    <e v="#DIV/0!"/>
    <x v="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x v="1814"/>
    <x v="1814"/>
    <b v="0"/>
    <n v="0"/>
    <x v="0"/>
    <s v="theater/plays"/>
    <n v="0"/>
    <e v="#DIV/0!"/>
    <x v="2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8"/>
    <s v="AUD"/>
    <x v="1815"/>
    <x v="1815"/>
    <b v="0"/>
    <n v="0"/>
    <x v="0"/>
    <s v="theater/plays"/>
    <n v="0"/>
    <e v="#DIV/0!"/>
    <x v="2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x v="1816"/>
    <x v="1816"/>
    <b v="0"/>
    <n v="0"/>
    <x v="0"/>
    <s v="theater/plays"/>
    <n v="0"/>
    <e v="#DIV/0!"/>
    <x v="2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x v="1817"/>
    <x v="1817"/>
    <b v="0"/>
    <n v="0"/>
    <x v="0"/>
    <s v="theater/plays"/>
    <n v="0"/>
    <e v="#DIV/0!"/>
    <x v="2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x v="1818"/>
    <x v="1818"/>
    <b v="0"/>
    <n v="0"/>
    <x v="0"/>
    <s v="theater/plays"/>
    <n v="0"/>
    <e v="#DIV/0!"/>
    <x v="2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x v="1819"/>
    <x v="1819"/>
    <b v="0"/>
    <n v="0"/>
    <x v="0"/>
    <s v="theater/plays"/>
    <n v="0"/>
    <e v="#DIV/0!"/>
    <x v="2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8"/>
    <s v="AUD"/>
    <x v="1820"/>
    <x v="1820"/>
    <b v="0"/>
    <n v="0"/>
    <x v="0"/>
    <s v="theater/plays"/>
    <n v="0"/>
    <e v="#DIV/0!"/>
    <x v="2"/>
    <x v="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x v="1821"/>
    <x v="1821"/>
    <b v="0"/>
    <n v="0"/>
    <x v="0"/>
    <s v="theater/plays"/>
    <n v="0"/>
    <e v="#DIV/0!"/>
    <x v="2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x v="6"/>
    <s v="CAD"/>
    <x v="1822"/>
    <x v="1822"/>
    <b v="0"/>
    <n v="0"/>
    <x v="0"/>
    <s v="theater/plays"/>
    <n v="0"/>
    <e v="#DIV/0!"/>
    <x v="2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x v="1823"/>
    <x v="1823"/>
    <b v="0"/>
    <n v="0"/>
    <x v="0"/>
    <s v="theater/plays"/>
    <n v="0"/>
    <e v="#DIV/0!"/>
    <x v="2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6"/>
    <s v="CAD"/>
    <x v="1824"/>
    <x v="1824"/>
    <b v="0"/>
    <n v="0"/>
    <x v="0"/>
    <s v="theater/plays"/>
    <n v="0"/>
    <e v="#DIV/0!"/>
    <x v="2"/>
    <x v="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x v="1825"/>
    <x v="1825"/>
    <b v="0"/>
    <n v="0"/>
    <x v="0"/>
    <s v="theater/plays"/>
    <n v="0"/>
    <e v="#DIV/0!"/>
    <x v="2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x v="1826"/>
    <x v="1826"/>
    <b v="0"/>
    <n v="0"/>
    <x v="0"/>
    <s v="theater/plays"/>
    <n v="0"/>
    <e v="#DIV/0!"/>
    <x v="2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x v="1827"/>
    <x v="1827"/>
    <b v="0"/>
    <n v="0"/>
    <x v="0"/>
    <s v="theater/plays"/>
    <n v="0"/>
    <e v="#DIV/0!"/>
    <x v="2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x v="1828"/>
    <x v="1828"/>
    <b v="0"/>
    <n v="0"/>
    <x v="0"/>
    <s v="theater/plays"/>
    <n v="0"/>
    <e v="#DIV/0!"/>
    <x v="2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x v="1829"/>
    <x v="1829"/>
    <b v="0"/>
    <n v="0"/>
    <x v="0"/>
    <s v="theater/plays"/>
    <n v="0"/>
    <e v="#DIV/0!"/>
    <x v="2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x v="1830"/>
    <x v="1830"/>
    <b v="0"/>
    <n v="0"/>
    <x v="0"/>
    <s v="theater/plays"/>
    <n v="0"/>
    <e v="#DIV/0!"/>
    <x v="2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x v="1831"/>
    <x v="1831"/>
    <b v="0"/>
    <n v="0"/>
    <x v="0"/>
    <s v="theater/plays"/>
    <n v="0"/>
    <e v="#DIV/0!"/>
    <x v="2"/>
    <x v="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x v="1832"/>
    <x v="1832"/>
    <b v="0"/>
    <n v="0"/>
    <x v="0"/>
    <s v="theater/plays"/>
    <n v="0"/>
    <e v="#DIV/0!"/>
    <x v="2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x v="1833"/>
    <x v="1833"/>
    <b v="0"/>
    <n v="0"/>
    <x v="0"/>
    <s v="theater/plays"/>
    <n v="0"/>
    <e v="#DIV/0!"/>
    <x v="2"/>
    <x v="3"/>
  </r>
  <r>
    <n v="4043"/>
    <s v="Not making potato salad here!"/>
    <s v="This could be my last play, need to bring my son out to see it before it's over.  Need to fly him here from BC"/>
    <n v="300"/>
    <n v="0"/>
    <x v="1"/>
    <x v="6"/>
    <s v="CAD"/>
    <x v="1834"/>
    <x v="1834"/>
    <b v="0"/>
    <n v="0"/>
    <x v="0"/>
    <s v="theater/plays"/>
    <n v="0"/>
    <e v="#DIV/0!"/>
    <x v="2"/>
    <x v="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x v="1835"/>
    <x v="1835"/>
    <b v="0"/>
    <n v="0"/>
    <x v="0"/>
    <s v="theater/plays"/>
    <n v="0"/>
    <e v="#DIV/0!"/>
    <x v="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x v="1836"/>
    <x v="1836"/>
    <b v="0"/>
    <n v="0"/>
    <x v="0"/>
    <s v="theater/plays"/>
    <n v="0"/>
    <e v="#DIV/0!"/>
    <x v="2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x v="1837"/>
    <x v="1837"/>
    <b v="0"/>
    <n v="0"/>
    <x v="0"/>
    <s v="theater/plays"/>
    <n v="0"/>
    <e v="#DIV/0!"/>
    <x v="2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4"/>
    <s v="MXN"/>
    <x v="1838"/>
    <x v="1838"/>
    <b v="0"/>
    <n v="0"/>
    <x v="0"/>
    <s v="theater/plays"/>
    <n v="0"/>
    <e v="#DIV/0!"/>
    <x v="2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x v="1839"/>
    <x v="1839"/>
    <b v="0"/>
    <n v="0"/>
    <x v="0"/>
    <s v="theater/plays"/>
    <n v="0"/>
    <e v="#DIV/0!"/>
    <x v="2"/>
    <x v="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x v="1840"/>
    <x v="1840"/>
    <b v="0"/>
    <n v="0"/>
    <x v="0"/>
    <s v="theater/plays"/>
    <n v="0"/>
    <e v="#DIV/0!"/>
    <x v="2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x v="1841"/>
    <x v="1841"/>
    <b v="0"/>
    <n v="0"/>
    <x v="0"/>
    <s v="theater/plays"/>
    <n v="0"/>
    <e v="#DIV/0!"/>
    <x v="2"/>
    <x v="3"/>
  </r>
  <r>
    <n v="4087"/>
    <s v="Stage Production &quot;The Nail Shop&quot;"/>
    <s v="Comedy Stage Play"/>
    <n v="9600"/>
    <n v="0"/>
    <x v="1"/>
    <x v="0"/>
    <s v="USD"/>
    <x v="1842"/>
    <x v="1842"/>
    <b v="0"/>
    <n v="0"/>
    <x v="0"/>
    <s v="theater/plays"/>
    <n v="0"/>
    <e v="#DIV/0!"/>
    <x v="2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x v="1843"/>
    <x v="1843"/>
    <b v="0"/>
    <n v="0"/>
    <x v="0"/>
    <s v="theater/plays"/>
    <n v="0"/>
    <e v="#DIV/0!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x v="1844"/>
    <x v="1844"/>
    <b v="0"/>
    <n v="0"/>
    <x v="0"/>
    <s v="theater/plays"/>
    <n v="0"/>
    <e v="#DIV/0!"/>
    <x v="2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x v="1845"/>
    <x v="1845"/>
    <b v="0"/>
    <n v="0"/>
    <x v="0"/>
    <s v="theater/plays"/>
    <n v="0"/>
    <e v="#DIV/0!"/>
    <x v="2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x v="1846"/>
    <x v="1846"/>
    <b v="0"/>
    <n v="0"/>
    <x v="0"/>
    <s v="theater/plays"/>
    <n v="0"/>
    <e v="#DIV/0!"/>
    <x v="2"/>
    <x v="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x v="1847"/>
    <x v="1847"/>
    <b v="0"/>
    <n v="0"/>
    <x v="0"/>
    <s v="theater/plays"/>
    <n v="0"/>
    <e v="#DIV/0!"/>
    <x v="2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x v="1848"/>
    <x v="1848"/>
    <b v="1"/>
    <n v="70"/>
    <x v="1"/>
    <s v="technology/hardware"/>
    <n v="1"/>
    <n v="160"/>
    <x v="0"/>
    <x v="2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x v="1849"/>
    <x v="1849"/>
    <b v="0"/>
    <n v="145"/>
    <x v="1"/>
    <s v="music/rock"/>
    <n v="1"/>
    <n v="72"/>
    <x v="4"/>
    <x v="30"/>
  </r>
  <r>
    <n v="3047"/>
    <s v="Acting V Senior Showcase"/>
    <s v="Hi! We're the Graduating Seniors Acting V Seniors at Temple University! Welcome to our Kick starter Page!"/>
    <n v="500"/>
    <n v="745"/>
    <x v="3"/>
    <x v="0"/>
    <s v="USD"/>
    <x v="1850"/>
    <x v="1850"/>
    <b v="0"/>
    <n v="20"/>
    <x v="1"/>
    <s v="theater/spaces"/>
    <n v="1"/>
    <n v="37"/>
    <x v="2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x v="1851"/>
    <x v="1851"/>
    <b v="0"/>
    <n v="31"/>
    <x v="1"/>
    <s v="theater/plays"/>
    <n v="1"/>
    <n v="15"/>
    <x v="2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x v="1852"/>
    <x v="1852"/>
    <b v="0"/>
    <n v="1373"/>
    <x v="1"/>
    <s v="technology/hardware"/>
    <n v="1"/>
    <n v="92"/>
    <x v="0"/>
    <x v="2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x v="1853"/>
    <x v="1853"/>
    <b v="0"/>
    <n v="23"/>
    <x v="1"/>
    <s v="film &amp; video/shorts"/>
    <n v="1"/>
    <n v="322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x v="1854"/>
    <x v="1854"/>
    <b v="0"/>
    <n v="35"/>
    <x v="1"/>
    <s v="music/rock"/>
    <n v="1"/>
    <n v="63"/>
    <x v="4"/>
    <x v="3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x v="1855"/>
    <x v="1855"/>
    <b v="0"/>
    <n v="107"/>
    <x v="1"/>
    <s v="photography/photobooks"/>
    <n v="1"/>
    <n v="208"/>
    <x v="1"/>
    <x v="2"/>
  </r>
  <r>
    <n v="2063"/>
    <s v="Up to 4 axis Beaglebone black based CNC control"/>
    <s v="Build a professional grade Linux CNC control with Beaglebone black and our CNC cape."/>
    <n v="4000"/>
    <n v="5922"/>
    <x v="3"/>
    <x v="2"/>
    <s v="EUR"/>
    <x v="1856"/>
    <x v="1856"/>
    <b v="0"/>
    <n v="49"/>
    <x v="1"/>
    <s v="technology/hardware"/>
    <n v="1"/>
    <n v="121"/>
    <x v="0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x v="1857"/>
    <x v="1857"/>
    <b v="0"/>
    <n v="15"/>
    <x v="1"/>
    <s v="publishing/nonfiction"/>
    <n v="1"/>
    <n v="54"/>
    <x v="7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x v="1858"/>
    <x v="1858"/>
    <b v="0"/>
    <n v="15"/>
    <x v="1"/>
    <s v="technology/hardware"/>
    <n v="1"/>
    <n v="493"/>
    <x v="0"/>
    <x v="2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x v="1859"/>
    <x v="1859"/>
    <b v="0"/>
    <n v="35"/>
    <x v="1"/>
    <s v="music/indie rock"/>
    <n v="1"/>
    <n v="51"/>
    <x v="4"/>
    <x v="1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x v="1860"/>
    <x v="1860"/>
    <b v="1"/>
    <n v="25"/>
    <x v="1"/>
    <s v="publishing/radio &amp; podcasts"/>
    <n v="1"/>
    <n v="35"/>
    <x v="7"/>
    <x v="3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x v="1861"/>
    <x v="1861"/>
    <b v="1"/>
    <n v="62"/>
    <x v="1"/>
    <s v="film &amp; video/documentary"/>
    <n v="1"/>
    <n v="95"/>
    <x v="5"/>
    <x v="34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x v="1862"/>
    <x v="1862"/>
    <b v="0"/>
    <n v="149"/>
    <x v="1"/>
    <s v="publishing/nonfiction"/>
    <n v="1"/>
    <n v="48"/>
    <x v="7"/>
    <x v="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8"/>
    <s v="AUD"/>
    <x v="1863"/>
    <x v="1863"/>
    <b v="1"/>
    <n v="1596"/>
    <x v="1"/>
    <s v="film &amp; video/documentary"/>
    <n v="1"/>
    <n v="92"/>
    <x v="5"/>
    <x v="34"/>
  </r>
  <r>
    <n v="2199"/>
    <s v="Decadolo. Flip it!"/>
    <s v="A new strategic board game designed to flip out your opponent."/>
    <n v="9000"/>
    <n v="13228"/>
    <x v="3"/>
    <x v="5"/>
    <s v="EUR"/>
    <x v="1864"/>
    <x v="1864"/>
    <b v="1"/>
    <n v="251"/>
    <x v="1"/>
    <s v="games/tabletop games"/>
    <n v="1"/>
    <n v="53"/>
    <x v="6"/>
    <x v="35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x v="1865"/>
    <x v="1865"/>
    <b v="0"/>
    <n v="274"/>
    <x v="1"/>
    <s v="technology/wearables"/>
    <n v="1"/>
    <n v="43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x v="1866"/>
    <x v="1866"/>
    <b v="0"/>
    <n v="32"/>
    <x v="1"/>
    <s v="music/rock"/>
    <n v="1"/>
    <n v="92"/>
    <x v="4"/>
    <x v="3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x v="1867"/>
    <x v="1867"/>
    <b v="1"/>
    <n v="1095"/>
    <x v="1"/>
    <s v="theater/spaces"/>
    <n v="1"/>
    <n v="155"/>
    <x v="2"/>
    <x v="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x v="1868"/>
    <x v="1868"/>
    <b v="0"/>
    <n v="23"/>
    <x v="1"/>
    <s v="theater/spaces"/>
    <n v="1"/>
    <n v="191"/>
    <x v="2"/>
    <x v="8"/>
  </r>
  <r>
    <n v="2258"/>
    <s v="A Sundered World"/>
    <s v="A Dungeon World campaign setting that takes place after the end of the worlds."/>
    <n v="2200"/>
    <n v="3223"/>
    <x v="3"/>
    <x v="0"/>
    <s v="USD"/>
    <x v="1869"/>
    <x v="1869"/>
    <b v="0"/>
    <n v="205"/>
    <x v="1"/>
    <s v="games/tabletop games"/>
    <n v="1"/>
    <n v="16"/>
    <x v="6"/>
    <x v="3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x v="1870"/>
    <x v="1870"/>
    <b v="0"/>
    <n v="9"/>
    <x v="1"/>
    <s v="theater/plays"/>
    <n v="1"/>
    <n v="293"/>
    <x v="2"/>
    <x v="3"/>
  </r>
  <r>
    <n v="2103"/>
    <s v="Matthew Moon's New Album"/>
    <s v="Indie rocker, Matthew Moon, has something to share with you..."/>
    <n v="7777"/>
    <n v="11364"/>
    <x v="3"/>
    <x v="0"/>
    <s v="USD"/>
    <x v="1871"/>
    <x v="1871"/>
    <b v="0"/>
    <n v="115"/>
    <x v="1"/>
    <s v="music/indie rock"/>
    <n v="1"/>
    <n v="99"/>
    <x v="4"/>
    <x v="1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x v="1872"/>
    <x v="1872"/>
    <b v="0"/>
    <n v="112"/>
    <x v="1"/>
    <s v="music/rock"/>
    <n v="1"/>
    <n v="65"/>
    <x v="4"/>
    <x v="30"/>
  </r>
  <r>
    <n v="3771"/>
    <s v="COME OUT SWINGIN'!"/>
    <s v="I would like to make a demo recording of six songs from COME OUT SWINGIN'!"/>
    <n v="1000"/>
    <n v="1460"/>
    <x v="3"/>
    <x v="0"/>
    <s v="USD"/>
    <x v="1873"/>
    <x v="1873"/>
    <b v="0"/>
    <n v="38"/>
    <x v="1"/>
    <s v="theater/musical"/>
    <n v="1"/>
    <n v="38"/>
    <x v="2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x v="1874"/>
    <x v="1874"/>
    <b v="1"/>
    <n v="465"/>
    <x v="1"/>
    <s v="technology/space exploration"/>
    <n v="1"/>
    <n v="47"/>
    <x v="0"/>
    <x v="20"/>
  </r>
  <r>
    <n v="1617"/>
    <s v="The Coffis Brothers 2nd Album!"/>
    <s v="The Coffis Brothers &amp;The Mountain Men are recording a brand new full length record."/>
    <n v="7000"/>
    <n v="10210"/>
    <x v="3"/>
    <x v="0"/>
    <s v="USD"/>
    <x v="1875"/>
    <x v="1875"/>
    <b v="0"/>
    <n v="158"/>
    <x v="1"/>
    <s v="music/rock"/>
    <n v="1"/>
    <n v="65"/>
    <x v="4"/>
    <x v="30"/>
  </r>
  <r>
    <n v="1216"/>
    <s v="In Training: a book of Bonsai photographs"/>
    <s v="A fine art photography book taking a new look at the art of bonsai."/>
    <n v="14000"/>
    <n v="20398"/>
    <x v="3"/>
    <x v="0"/>
    <s v="USD"/>
    <x v="1876"/>
    <x v="1876"/>
    <b v="0"/>
    <n v="222"/>
    <x v="1"/>
    <s v="photography/photobooks"/>
    <n v="1"/>
    <n v="92"/>
    <x v="1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x v="1877"/>
    <x v="1877"/>
    <b v="0"/>
    <n v="42"/>
    <x v="1"/>
    <s v="theater/plays"/>
    <n v="1"/>
    <n v="104"/>
    <x v="2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x v="1878"/>
    <x v="1878"/>
    <b v="1"/>
    <n v="36"/>
    <x v="1"/>
    <s v="film &amp; video/documentary"/>
    <n v="1"/>
    <n v="40"/>
    <x v="5"/>
    <x v="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x v="1879"/>
    <x v="1879"/>
    <b v="0"/>
    <n v="61"/>
    <x v="1"/>
    <s v="music/rock"/>
    <n v="1"/>
    <n v="48"/>
    <x v="4"/>
    <x v="30"/>
  </r>
  <r>
    <n v="1389"/>
    <s v="Pre-order DANCEHALL's first record!!!"/>
    <s v="Help fund the pressing of DANCEHALL's first record by pre-ordering it in advance!!!"/>
    <n v="500"/>
    <n v="727"/>
    <x v="3"/>
    <x v="1"/>
    <s v="GBP"/>
    <x v="1880"/>
    <x v="1880"/>
    <b v="0"/>
    <n v="34"/>
    <x v="1"/>
    <s v="music/rock"/>
    <n v="1"/>
    <n v="21"/>
    <x v="4"/>
    <x v="3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x v="1881"/>
    <x v="1881"/>
    <b v="0"/>
    <n v="61"/>
    <x v="1"/>
    <s v="music/electronic music"/>
    <n v="1"/>
    <n v="36"/>
    <x v="4"/>
    <x v="36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x v="1882"/>
    <x v="1882"/>
    <b v="0"/>
    <n v="22"/>
    <x v="1"/>
    <s v="film &amp; video/television"/>
    <n v="1"/>
    <n v="56"/>
    <x v="5"/>
    <x v="37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x v="1883"/>
    <x v="1883"/>
    <b v="1"/>
    <n v="740"/>
    <x v="1"/>
    <s v="photography/photobooks"/>
    <n v="1"/>
    <n v="88"/>
    <x v="1"/>
    <x v="2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x v="1884"/>
    <x v="1884"/>
    <b v="0"/>
    <n v="205"/>
    <x v="1"/>
    <s v="music/rock"/>
    <n v="1"/>
    <n v="71"/>
    <x v="4"/>
    <x v="3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x v="1885"/>
    <x v="1885"/>
    <b v="0"/>
    <n v="246"/>
    <x v="1"/>
    <s v="music/indie rock"/>
    <n v="1"/>
    <n v="71"/>
    <x v="4"/>
    <x v="17"/>
  </r>
  <r>
    <n v="2725"/>
    <s v="Digital MPPT and Solar BMS for a Net Zero energy House"/>
    <s v="Best Net Zero energy solution for new or existing house (no more heating or electricity bills)."/>
    <n v="40000"/>
    <n v="57817"/>
    <x v="3"/>
    <x v="6"/>
    <s v="CAD"/>
    <x v="1886"/>
    <x v="1886"/>
    <b v="0"/>
    <n v="113"/>
    <x v="1"/>
    <s v="technology/hardware"/>
    <n v="1"/>
    <n v="512"/>
    <x v="0"/>
    <x v="29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x v="1887"/>
    <x v="1887"/>
    <b v="0"/>
    <n v="21"/>
    <x v="1"/>
    <s v="music/indie rock"/>
    <n v="1"/>
    <n v="69"/>
    <x v="4"/>
    <x v="1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6"/>
    <s v="CAD"/>
    <x v="1888"/>
    <x v="1888"/>
    <b v="0"/>
    <n v="57"/>
    <x v="1"/>
    <s v="theater/plays"/>
    <n v="1"/>
    <n v="127"/>
    <x v="2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x v="1889"/>
    <x v="1889"/>
    <b v="0"/>
    <n v="156"/>
    <x v="1"/>
    <s v="music/rock"/>
    <n v="1"/>
    <n v="93"/>
    <x v="4"/>
    <x v="3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x v="1890"/>
    <x v="1890"/>
    <b v="1"/>
    <n v="283"/>
    <x v="1"/>
    <s v="food/small batch"/>
    <n v="1"/>
    <n v="4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1"/>
    <s v="EUR"/>
    <x v="1891"/>
    <x v="1891"/>
    <b v="0"/>
    <n v="2"/>
    <x v="1"/>
    <s v="technology/wearables"/>
    <n v="1"/>
    <n v="51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x v="1892"/>
    <x v="1892"/>
    <b v="0"/>
    <n v="47"/>
    <x v="1"/>
    <s v="theater/plays"/>
    <n v="1"/>
    <n v="46"/>
    <x v="2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x v="1893"/>
    <x v="1893"/>
    <b v="0"/>
    <n v="76"/>
    <x v="1"/>
    <s v="music/metal"/>
    <n v="1"/>
    <n v="23"/>
    <x v="4"/>
    <x v="38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x v="1894"/>
    <x v="1894"/>
    <b v="0"/>
    <n v="22"/>
    <x v="1"/>
    <s v="theater/plays"/>
    <n v="1"/>
    <n v="23"/>
    <x v="2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x v="1895"/>
    <x v="1895"/>
    <b v="0"/>
    <n v="41"/>
    <x v="1"/>
    <s v="publishing/nonfiction"/>
    <n v="1"/>
    <n v="67"/>
    <x v="7"/>
    <x v="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8"/>
    <s v="AUD"/>
    <x v="1896"/>
    <x v="1896"/>
    <b v="1"/>
    <n v="1251"/>
    <x v="1"/>
    <s v="technology/space exploration"/>
    <n v="1"/>
    <n v="75"/>
    <x v="0"/>
    <x v="2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x v="1897"/>
    <x v="1897"/>
    <b v="0"/>
    <n v="375"/>
    <x v="1"/>
    <s v="technology/hardware"/>
    <n v="1"/>
    <n v="115"/>
    <x v="0"/>
    <x v="2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x v="1898"/>
    <x v="1898"/>
    <b v="0"/>
    <n v="25"/>
    <x v="1"/>
    <s v="theater/spaces"/>
    <n v="1"/>
    <n v="52"/>
    <x v="2"/>
    <x v="8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x v="1899"/>
    <x v="1899"/>
    <b v="0"/>
    <n v="20"/>
    <x v="1"/>
    <s v="theater/plays"/>
    <n v="1"/>
    <n v="22"/>
    <x v="2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x v="1900"/>
    <x v="1900"/>
    <b v="0"/>
    <n v="59"/>
    <x v="1"/>
    <s v="theater/musical"/>
    <n v="1"/>
    <n v="49"/>
    <x v="2"/>
    <x v="7"/>
  </r>
  <r>
    <n v="1655"/>
    <s v="Meg Porter Debut EP!"/>
    <s v="Berklee College of Music student, Meg Porter needs YOUR help to fund her very first EP!"/>
    <n v="1500"/>
    <n v="2143"/>
    <x v="3"/>
    <x v="0"/>
    <s v="USD"/>
    <x v="1901"/>
    <x v="1901"/>
    <b v="0"/>
    <n v="48"/>
    <x v="1"/>
    <s v="music/pop"/>
    <n v="1"/>
    <n v="45"/>
    <x v="4"/>
    <x v="39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x v="1902"/>
    <x v="1902"/>
    <b v="0"/>
    <n v="20"/>
    <x v="1"/>
    <s v="music/rock"/>
    <n v="1"/>
    <n v="25"/>
    <x v="4"/>
    <x v="3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x v="1903"/>
    <x v="1903"/>
    <b v="0"/>
    <n v="44"/>
    <x v="1"/>
    <s v="music/rock"/>
    <n v="1"/>
    <n v="162"/>
    <x v="4"/>
    <x v="3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x v="1904"/>
    <x v="1904"/>
    <b v="0"/>
    <n v="13"/>
    <x v="1"/>
    <s v="theater/plays"/>
    <n v="1"/>
    <n v="165"/>
    <x v="2"/>
    <x v="3"/>
  </r>
  <r>
    <n v="1"/>
    <s v="FannibalFest Fan Convention"/>
    <s v="A Hannibal TV Show Fan Convention and Art Collective"/>
    <n v="10275"/>
    <n v="14653"/>
    <x v="3"/>
    <x v="0"/>
    <s v="USD"/>
    <x v="1905"/>
    <x v="1905"/>
    <b v="0"/>
    <n v="79"/>
    <x v="1"/>
    <s v="film &amp; video/television"/>
    <n v="1"/>
    <n v="185"/>
    <x v="5"/>
    <x v="37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x v="1906"/>
    <x v="1906"/>
    <b v="0"/>
    <n v="27"/>
    <x v="1"/>
    <s v="theater/plays"/>
    <n v="1"/>
    <n v="29"/>
    <x v="2"/>
    <x v="3"/>
  </r>
  <r>
    <n v="36"/>
    <s v="THE LISTENING BOX"/>
    <s v="A modern day priest makes an unusual discovery, setting off a chain of events."/>
    <n v="6000"/>
    <n v="8529"/>
    <x v="3"/>
    <x v="0"/>
    <s v="USD"/>
    <x v="1907"/>
    <x v="1907"/>
    <b v="0"/>
    <n v="44"/>
    <x v="1"/>
    <s v="film &amp; video/television"/>
    <n v="1"/>
    <n v="194"/>
    <x v="5"/>
    <x v="37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x v="1908"/>
    <x v="1908"/>
    <b v="0"/>
    <n v="169"/>
    <x v="1"/>
    <s v="film &amp; video/television"/>
    <n v="1"/>
    <n v="118"/>
    <x v="5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x v="1909"/>
    <x v="1909"/>
    <b v="0"/>
    <n v="43"/>
    <x v="1"/>
    <s v="film &amp; video/documentary"/>
    <n v="1"/>
    <n v="66"/>
    <x v="5"/>
    <x v="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x v="1910"/>
    <x v="1910"/>
    <b v="0"/>
    <n v="169"/>
    <x v="1"/>
    <s v="theater/plays"/>
    <n v="1"/>
    <n v="25"/>
    <x v="2"/>
    <x v="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x v="1911"/>
    <x v="1911"/>
    <b v="0"/>
    <n v="32"/>
    <x v="1"/>
    <s v="music/pop"/>
    <n v="1"/>
    <n v="88"/>
    <x v="4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x v="1912"/>
    <x v="1912"/>
    <b v="0"/>
    <n v="49"/>
    <x v="1"/>
    <s v="film &amp; video/documentary"/>
    <n v="1"/>
    <n v="116"/>
    <x v="5"/>
    <x v="3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x v="1913"/>
    <x v="1913"/>
    <b v="0"/>
    <n v="1107"/>
    <x v="1"/>
    <s v="technology/wearables"/>
    <n v="1"/>
    <n v="96"/>
    <x v="0"/>
    <x v="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x v="1914"/>
    <x v="1914"/>
    <b v="1"/>
    <n v="577"/>
    <x v="1"/>
    <s v="technology/space exploration"/>
    <n v="1"/>
    <n v="56"/>
    <x v="0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x v="1915"/>
    <x v="1915"/>
    <b v="0"/>
    <n v="23"/>
    <x v="1"/>
    <s v="theater/plays"/>
    <n v="1"/>
    <n v="52"/>
    <x v="2"/>
    <x v="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x v="1916"/>
    <x v="1916"/>
    <b v="0"/>
    <n v="27"/>
    <x v="1"/>
    <s v="theater/plays"/>
    <n v="1"/>
    <n v="6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x v="1917"/>
    <x v="1917"/>
    <b v="0"/>
    <n v="207"/>
    <x v="1"/>
    <s v="games/tabletop games"/>
    <n v="1"/>
    <n v="58"/>
    <x v="6"/>
    <x v="35"/>
  </r>
  <r>
    <n v="113"/>
    <s v="&quot;The First Day&quot; by Julia Othmer- Music Video"/>
    <s v="A living memorial for all those dealing with trauma, grief and loss."/>
    <n v="5000"/>
    <n v="7050"/>
    <x v="3"/>
    <x v="0"/>
    <s v="USD"/>
    <x v="1918"/>
    <x v="1918"/>
    <b v="0"/>
    <n v="78"/>
    <x v="1"/>
    <s v="film &amp; video/shorts"/>
    <n v="1"/>
    <n v="90"/>
    <x v="5"/>
    <x v="31"/>
  </r>
  <r>
    <n v="115"/>
    <s v="The World's Greatest Lover"/>
    <s v="Never judge a book (or a lover) by their cover."/>
    <n v="450"/>
    <n v="632"/>
    <x v="3"/>
    <x v="0"/>
    <s v="USD"/>
    <x v="1919"/>
    <x v="1919"/>
    <b v="0"/>
    <n v="22"/>
    <x v="1"/>
    <s v="film &amp; video/shorts"/>
    <n v="1"/>
    <n v="29"/>
    <x v="5"/>
    <x v="31"/>
  </r>
  <r>
    <n v="3457"/>
    <s v="The Impossible Adventures Of Supernova Jones"/>
    <s v="Robots, Space Battles, Mystery, and Intrigue. Nothing is Impossible..."/>
    <n v="2000"/>
    <n v="2804"/>
    <x v="3"/>
    <x v="0"/>
    <s v="USD"/>
    <x v="1920"/>
    <x v="1920"/>
    <b v="0"/>
    <n v="55"/>
    <x v="1"/>
    <s v="theater/plays"/>
    <n v="1"/>
    <n v="51"/>
    <x v="2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x v="1921"/>
    <x v="1921"/>
    <b v="0"/>
    <n v="34"/>
    <x v="1"/>
    <s v="theater/plays"/>
    <n v="1"/>
    <n v="62"/>
    <x v="2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x v="1922"/>
    <x v="1922"/>
    <b v="0"/>
    <n v="176"/>
    <x v="1"/>
    <s v="technology/hardware"/>
    <n v="1"/>
    <n v="95"/>
    <x v="0"/>
    <x v="29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x v="1923"/>
    <x v="1923"/>
    <b v="0"/>
    <n v="10"/>
    <x v="1"/>
    <s v="theater/plays"/>
    <n v="1"/>
    <n v="35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x v="1924"/>
    <x v="1924"/>
    <b v="0"/>
    <n v="3"/>
    <x v="1"/>
    <s v="theater/plays"/>
    <n v="1"/>
    <n v="23"/>
    <x v="2"/>
    <x v="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x v="1925"/>
    <x v="1925"/>
    <b v="0"/>
    <n v="82"/>
    <x v="1"/>
    <s v="technology/wearables"/>
    <n v="1"/>
    <n v="43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x v="1926"/>
    <x v="1926"/>
    <b v="0"/>
    <n v="52"/>
    <x v="1"/>
    <s v="music/pop"/>
    <n v="1"/>
    <n v="54"/>
    <x v="4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x v="1927"/>
    <x v="1927"/>
    <b v="0"/>
    <n v="67"/>
    <x v="1"/>
    <s v="theater/plays"/>
    <n v="1"/>
    <n v="62"/>
    <x v="2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x v="1928"/>
    <x v="1928"/>
    <b v="1"/>
    <n v="275"/>
    <x v="1"/>
    <s v="film &amp; video/documentary"/>
    <n v="1"/>
    <n v="66"/>
    <x v="5"/>
    <x v="3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x v="1929"/>
    <x v="1929"/>
    <b v="0"/>
    <n v="23"/>
    <x v="1"/>
    <s v="theater/plays"/>
    <n v="1"/>
    <n v="45"/>
    <x v="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x v="1930"/>
    <x v="1930"/>
    <b v="0"/>
    <n v="12"/>
    <x v="1"/>
    <s v="theater/plays"/>
    <n v="1"/>
    <n v="58"/>
    <x v="2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x v="1931"/>
    <x v="1931"/>
    <b v="1"/>
    <n v="452"/>
    <x v="1"/>
    <s v="photography/photobooks"/>
    <n v="1"/>
    <n v="134"/>
    <x v="1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x v="1932"/>
    <x v="1932"/>
    <b v="1"/>
    <n v="336"/>
    <x v="1"/>
    <s v="publishing/radio &amp; podcasts"/>
    <n v="1"/>
    <n v="103"/>
    <x v="7"/>
    <x v="3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1"/>
    <s v="EUR"/>
    <x v="1933"/>
    <x v="1933"/>
    <b v="0"/>
    <n v="117"/>
    <x v="1"/>
    <s v="music/rock"/>
    <n v="1"/>
    <n v="30"/>
    <x v="4"/>
    <x v="3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x v="1934"/>
    <x v="1934"/>
    <b v="0"/>
    <n v="859"/>
    <x v="1"/>
    <s v="music/rock"/>
    <n v="1"/>
    <n v="40"/>
    <x v="4"/>
    <x v="30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x v="1935"/>
    <x v="1935"/>
    <b v="0"/>
    <n v="46"/>
    <x v="1"/>
    <s v="theater/plays"/>
    <n v="1"/>
    <n v="117"/>
    <x v="2"/>
    <x v="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x v="1936"/>
    <x v="1936"/>
    <b v="0"/>
    <n v="9"/>
    <x v="1"/>
    <s v="theater/plays"/>
    <n v="1"/>
    <n v="31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x v="1937"/>
    <x v="1937"/>
    <b v="1"/>
    <n v="95"/>
    <x v="1"/>
    <s v="technology/hardware"/>
    <n v="1"/>
    <n v="87"/>
    <x v="0"/>
    <x v="29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x v="1938"/>
    <x v="1938"/>
    <b v="0"/>
    <n v="80"/>
    <x v="1"/>
    <s v="theater/plays"/>
    <n v="1"/>
    <n v="52"/>
    <x v="2"/>
    <x v="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x v="1939"/>
    <x v="1939"/>
    <b v="0"/>
    <n v="17"/>
    <x v="1"/>
    <s v="theater/plays"/>
    <n v="1"/>
    <n v="81"/>
    <x v="2"/>
    <x v="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x v="1940"/>
    <x v="1940"/>
    <b v="0"/>
    <n v="38"/>
    <x v="1"/>
    <s v="theater/plays"/>
    <n v="1"/>
    <n v="109"/>
    <x v="2"/>
    <x v="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x v="1941"/>
    <x v="1941"/>
    <b v="0"/>
    <n v="34"/>
    <x v="1"/>
    <s v="theater/plays"/>
    <n v="1"/>
    <n v="28"/>
    <x v="2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x v="1942"/>
    <x v="1942"/>
    <b v="0"/>
    <n v="209"/>
    <x v="1"/>
    <s v="music/rock"/>
    <n v="1"/>
    <n v="99"/>
    <x v="4"/>
    <x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x v="1943"/>
    <x v="1943"/>
    <b v="1"/>
    <n v="141"/>
    <x v="1"/>
    <s v="music/rock"/>
    <n v="1"/>
    <n v="34"/>
    <x v="4"/>
    <x v="3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x v="1944"/>
    <x v="1944"/>
    <b v="0"/>
    <n v="17"/>
    <x v="1"/>
    <s v="theater/plays"/>
    <n v="1"/>
    <n v="28"/>
    <x v="2"/>
    <x v="3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x v="1945"/>
    <x v="1945"/>
    <b v="1"/>
    <n v="82"/>
    <x v="1"/>
    <s v="film &amp; video/documentary"/>
    <n v="1"/>
    <n v="50"/>
    <x v="5"/>
    <x v="34"/>
  </r>
  <r>
    <n v="1675"/>
    <s v="The Great Party's Debut Album!"/>
    <s v="The Great Party is releasing their debut album. Here's your chance to be a part of it!"/>
    <n v="1000"/>
    <n v="1374.16"/>
    <x v="3"/>
    <x v="0"/>
    <s v="USD"/>
    <x v="1946"/>
    <x v="1946"/>
    <b v="0"/>
    <n v="34"/>
    <x v="1"/>
    <s v="music/pop"/>
    <n v="1"/>
    <n v="40"/>
    <x v="4"/>
    <x v="39"/>
  </r>
  <r>
    <n v="2238"/>
    <s v="28mm Fantasy Miniature range Feral Orcs!"/>
    <s v="28mm Fantasy Miniature Range in leadfree white metal: Orcs, wolves and more."/>
    <n v="4000"/>
    <n v="5496"/>
    <x v="3"/>
    <x v="2"/>
    <s v="EUR"/>
    <x v="1947"/>
    <x v="1947"/>
    <b v="0"/>
    <n v="79"/>
    <x v="1"/>
    <s v="games/tabletop games"/>
    <n v="1"/>
    <n v="70"/>
    <x v="6"/>
    <x v="3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x v="1948"/>
    <x v="1948"/>
    <b v="1"/>
    <n v="71"/>
    <x v="1"/>
    <s v="publishing/radio &amp; podcasts"/>
    <n v="1"/>
    <n v="31"/>
    <x v="7"/>
    <x v="3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x v="1949"/>
    <x v="1949"/>
    <b v="0"/>
    <n v="23"/>
    <x v="1"/>
    <s v="music/rock"/>
    <n v="1"/>
    <n v="89"/>
    <x v="4"/>
    <x v="30"/>
  </r>
  <r>
    <n v="2632"/>
    <s v="University Rocket Science"/>
    <s v="Students from 3 universities are designing a dual stage rocket to test experimental rocket technology."/>
    <n v="1070"/>
    <n v="1466"/>
    <x v="3"/>
    <x v="0"/>
    <s v="USD"/>
    <x v="1950"/>
    <x v="1950"/>
    <b v="0"/>
    <n v="42"/>
    <x v="1"/>
    <s v="technology/space exploration"/>
    <n v="1"/>
    <n v="35"/>
    <x v="0"/>
    <x v="2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x v="1951"/>
    <x v="1951"/>
    <b v="0"/>
    <n v="182"/>
    <x v="1"/>
    <s v="film &amp; video/television"/>
    <n v="1"/>
    <n v="64"/>
    <x v="5"/>
    <x v="3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x v="1952"/>
    <x v="1952"/>
    <b v="0"/>
    <n v="15"/>
    <x v="1"/>
    <s v="film &amp; video/documentary"/>
    <n v="1"/>
    <n v="46"/>
    <x v="5"/>
    <x v="34"/>
  </r>
  <r>
    <n v="1921"/>
    <s v="The Fine Spirits are making an album!"/>
    <s v="The Fine Spirits are making an album, but we need your help!"/>
    <n v="1500"/>
    <n v="2052"/>
    <x v="3"/>
    <x v="0"/>
    <s v="USD"/>
    <x v="1953"/>
    <x v="1953"/>
    <b v="0"/>
    <n v="38"/>
    <x v="1"/>
    <s v="music/indie rock"/>
    <n v="1"/>
    <n v="54"/>
    <x v="4"/>
    <x v="1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x v="1954"/>
    <x v="1954"/>
    <b v="0"/>
    <n v="27"/>
    <x v="1"/>
    <s v="music/indie rock"/>
    <n v="1"/>
    <n v="30"/>
    <x v="4"/>
    <x v="1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x v="1955"/>
    <x v="1955"/>
    <b v="0"/>
    <n v="78"/>
    <x v="1"/>
    <s v="music/rock"/>
    <n v="1"/>
    <n v="70"/>
    <x v="4"/>
    <x v="30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x v="1956"/>
    <x v="1956"/>
    <b v="0"/>
    <n v="26"/>
    <x v="1"/>
    <s v="music/indie rock"/>
    <n v="1"/>
    <n v="26"/>
    <x v="4"/>
    <x v="17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x v="1957"/>
    <x v="1957"/>
    <b v="1"/>
    <n v="34"/>
    <x v="1"/>
    <s v="film &amp; video/documentary"/>
    <n v="1"/>
    <n v="160"/>
    <x v="5"/>
    <x v="3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x v="1958"/>
    <x v="1958"/>
    <b v="0"/>
    <n v="27"/>
    <x v="1"/>
    <s v="theater/plays"/>
    <n v="1"/>
    <n v="15"/>
    <x v="2"/>
    <x v="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x v="1959"/>
    <x v="1959"/>
    <b v="1"/>
    <n v="379"/>
    <x v="1"/>
    <s v="technology/hardware"/>
    <n v="1"/>
    <n v="449"/>
    <x v="0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x v="1960"/>
    <x v="1960"/>
    <b v="0"/>
    <n v="88"/>
    <x v="1"/>
    <s v="theater/plays"/>
    <n v="1"/>
    <n v="46"/>
    <x v="2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x v="1961"/>
    <x v="1961"/>
    <b v="0"/>
    <n v="227"/>
    <x v="1"/>
    <s v="publishing/nonfiction"/>
    <n v="1"/>
    <n v="60"/>
    <x v="7"/>
    <x v="32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x v="1962"/>
    <x v="1962"/>
    <b v="0"/>
    <n v="38"/>
    <x v="1"/>
    <s v="music/indie rock"/>
    <n v="1"/>
    <n v="36"/>
    <x v="4"/>
    <x v="1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x v="1963"/>
    <x v="1963"/>
    <b v="0"/>
    <n v="20"/>
    <x v="1"/>
    <s v="theater/plays"/>
    <n v="1"/>
    <n v="14"/>
    <x v="2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x v="1964"/>
    <x v="1964"/>
    <b v="0"/>
    <n v="51"/>
    <x v="1"/>
    <s v="theater/plays"/>
    <n v="1"/>
    <n v="67"/>
    <x v="2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x v="1965"/>
    <x v="1965"/>
    <b v="0"/>
    <n v="284"/>
    <x v="1"/>
    <s v="photography/photobooks"/>
    <n v="1"/>
    <n v="96"/>
    <x v="1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x v="1966"/>
    <x v="1966"/>
    <b v="0"/>
    <n v="104"/>
    <x v="1"/>
    <s v="music/indie rock"/>
    <n v="1"/>
    <n v="98"/>
    <x v="4"/>
    <x v="1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x v="1967"/>
    <x v="1967"/>
    <b v="0"/>
    <n v="26"/>
    <x v="1"/>
    <s v="music/indie rock"/>
    <n v="1"/>
    <n v="52"/>
    <x v="4"/>
    <x v="1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x v="1968"/>
    <x v="1968"/>
    <b v="0"/>
    <n v="13"/>
    <x v="1"/>
    <s v="photography/photobooks"/>
    <n v="1"/>
    <n v="52"/>
    <x v="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x v="1969"/>
    <x v="1969"/>
    <b v="0"/>
    <n v="170"/>
    <x v="1"/>
    <s v="photography/photobooks"/>
    <n v="1"/>
    <n v="79"/>
    <x v="1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x v="1970"/>
    <x v="1970"/>
    <b v="0"/>
    <n v="24"/>
    <x v="1"/>
    <s v="theater/plays"/>
    <n v="1"/>
    <n v="169"/>
    <x v="2"/>
    <x v="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x v="1971"/>
    <x v="1971"/>
    <b v="0"/>
    <n v="57"/>
    <x v="1"/>
    <s v="music/rock"/>
    <n v="1"/>
    <n v="59"/>
    <x v="4"/>
    <x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x v="1972"/>
    <x v="1972"/>
    <b v="1"/>
    <n v="874"/>
    <x v="1"/>
    <s v="photography/photobooks"/>
    <n v="1"/>
    <n v="54"/>
    <x v="1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x v="1973"/>
    <x v="1973"/>
    <b v="0"/>
    <n v="112"/>
    <x v="1"/>
    <s v="music/rock"/>
    <n v="1"/>
    <n v="60"/>
    <x v="4"/>
    <x v="30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x v="1974"/>
    <x v="1974"/>
    <b v="0"/>
    <n v="18"/>
    <x v="1"/>
    <s v="theater/plays"/>
    <n v="1"/>
    <n v="90"/>
    <x v="2"/>
    <x v="3"/>
  </r>
  <r>
    <n v="2118"/>
    <s v="PORCHES. vs. THE U.S.A."/>
    <s v="PORCHES.  and Documentarians tour from New York to San Francisco and back."/>
    <n v="1000"/>
    <n v="1346.11"/>
    <x v="3"/>
    <x v="0"/>
    <s v="USD"/>
    <x v="1975"/>
    <x v="1975"/>
    <b v="0"/>
    <n v="17"/>
    <x v="1"/>
    <s v="music/indie rock"/>
    <n v="1"/>
    <n v="79"/>
    <x v="4"/>
    <x v="17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x v="1976"/>
    <x v="1976"/>
    <b v="0"/>
    <n v="480"/>
    <x v="1"/>
    <s v="games/tabletop games"/>
    <n v="1"/>
    <n v="24"/>
    <x v="6"/>
    <x v="3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x v="1977"/>
    <x v="1977"/>
    <b v="0"/>
    <n v="54"/>
    <x v="1"/>
    <s v="music/rock"/>
    <n v="1"/>
    <n v="40"/>
    <x v="4"/>
    <x v="3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x v="1978"/>
    <x v="1978"/>
    <b v="1"/>
    <n v="62"/>
    <x v="1"/>
    <s v="film &amp; video/documentary"/>
    <n v="1"/>
    <n v="108"/>
    <x v="5"/>
    <x v="34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x v="1979"/>
    <x v="1979"/>
    <b v="0"/>
    <n v="38"/>
    <x v="1"/>
    <s v="music/rock"/>
    <n v="1"/>
    <n v="71"/>
    <x v="4"/>
    <x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x v="1980"/>
    <x v="1980"/>
    <b v="0"/>
    <n v="75"/>
    <x v="1"/>
    <s v="music/indie rock"/>
    <n v="1"/>
    <n v="62"/>
    <x v="4"/>
    <x v="17"/>
  </r>
  <r>
    <n v="2301"/>
    <s v="Time Crash"/>
    <s v="We are America's first trock band, and we're ready to bring you our first album!"/>
    <n v="5000"/>
    <n v="6680.22"/>
    <x v="3"/>
    <x v="0"/>
    <s v="USD"/>
    <x v="1981"/>
    <x v="1981"/>
    <b v="1"/>
    <n v="211"/>
    <x v="1"/>
    <s v="music/indie rock"/>
    <n v="1"/>
    <n v="32"/>
    <x v="4"/>
    <x v="17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x v="1982"/>
    <x v="1982"/>
    <b v="0"/>
    <n v="42"/>
    <x v="1"/>
    <s v="publishing/nonfiction"/>
    <n v="1"/>
    <n v="32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x v="1983"/>
    <x v="1983"/>
    <b v="0"/>
    <n v="15"/>
    <x v="1"/>
    <s v="food/small batch"/>
    <n v="1"/>
    <n v="53"/>
    <x v="3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x v="1984"/>
    <x v="1984"/>
    <b v="1"/>
    <n v="454"/>
    <x v="1"/>
    <s v="technology/hardware"/>
    <n v="1"/>
    <n v="74"/>
    <x v="0"/>
    <x v="29"/>
  </r>
  <r>
    <n v="3159"/>
    <s v="Waxwing: A New Play"/>
    <s v="WAXWING is an exciting new world premiere of mythic (perhaps even apocalyptic!) proportions."/>
    <n v="1500"/>
    <n v="2002.22"/>
    <x v="3"/>
    <x v="0"/>
    <s v="USD"/>
    <x v="1985"/>
    <x v="1985"/>
    <b v="1"/>
    <n v="52"/>
    <x v="1"/>
    <s v="theater/plays"/>
    <n v="1"/>
    <n v="39"/>
    <x v="2"/>
    <x v="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x v="1986"/>
    <x v="1986"/>
    <b v="0"/>
    <n v="19"/>
    <x v="1"/>
    <s v="music/rock"/>
    <n v="1"/>
    <n v="53"/>
    <x v="4"/>
    <x v="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x v="1987"/>
    <x v="1987"/>
    <b v="0"/>
    <n v="70"/>
    <x v="1"/>
    <s v="theater/plays"/>
    <n v="1"/>
    <n v="57"/>
    <x v="2"/>
    <x v="3"/>
  </r>
  <r>
    <n v="2479"/>
    <s v="FUEL FAKE NATIVES"/>
    <s v="Fake Natives is headed on tour this summer. Help them fill their tank with fossil fuels."/>
    <n v="300"/>
    <n v="400.33"/>
    <x v="3"/>
    <x v="0"/>
    <s v="USD"/>
    <x v="1988"/>
    <x v="1988"/>
    <b v="0"/>
    <n v="16"/>
    <x v="1"/>
    <s v="music/indie rock"/>
    <n v="1"/>
    <n v="25"/>
    <x v="4"/>
    <x v="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x v="1989"/>
    <x v="1989"/>
    <b v="0"/>
    <n v="14"/>
    <x v="1"/>
    <s v="film &amp; video/television"/>
    <n v="1"/>
    <n v="57"/>
    <x v="5"/>
    <x v="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x v="1990"/>
    <x v="1990"/>
    <b v="0"/>
    <n v="23"/>
    <x v="1"/>
    <s v="music/rock"/>
    <n v="1"/>
    <n v="87"/>
    <x v="4"/>
    <x v="3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x v="1991"/>
    <x v="1991"/>
    <b v="0"/>
    <n v="42"/>
    <x v="1"/>
    <s v="music/indie rock"/>
    <n v="1"/>
    <n v="29"/>
    <x v="4"/>
    <x v="17"/>
  </r>
  <r>
    <n v="2937"/>
    <s v="UCAS"/>
    <s v="UCAS is a new British musical premiering at the Edinburgh Fringe Festival 2014."/>
    <n v="1500"/>
    <n v="2000"/>
    <x v="3"/>
    <x v="1"/>
    <s v="GBP"/>
    <x v="1992"/>
    <x v="1992"/>
    <b v="0"/>
    <n v="55"/>
    <x v="1"/>
    <s v="theater/musical"/>
    <n v="1"/>
    <n v="36"/>
    <x v="2"/>
    <x v="7"/>
  </r>
  <r>
    <n v="2801"/>
    <s v="A Dream Play"/>
    <s v="Arise Theatre Company's production of August Strindberg's expressionist masterpiece 'A Dream Play'."/>
    <n v="500"/>
    <n v="666"/>
    <x v="3"/>
    <x v="8"/>
    <s v="AUD"/>
    <x v="1993"/>
    <x v="1993"/>
    <b v="0"/>
    <n v="13"/>
    <x v="1"/>
    <s v="theater/plays"/>
    <n v="1"/>
    <n v="51"/>
    <x v="2"/>
    <x v="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x v="1994"/>
    <x v="1994"/>
    <b v="0"/>
    <n v="25"/>
    <x v="1"/>
    <s v="music/rock"/>
    <n v="1"/>
    <n v="43"/>
    <x v="4"/>
    <x v="3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x v="1995"/>
    <x v="1995"/>
    <b v="1"/>
    <n v="665"/>
    <x v="1"/>
    <s v="film &amp; video/documentary"/>
    <n v="1"/>
    <n v="100"/>
    <x v="5"/>
    <x v="3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x v="1996"/>
    <x v="1996"/>
    <b v="0"/>
    <n v="25"/>
    <x v="1"/>
    <s v="theater/plays"/>
    <n v="1"/>
    <n v="27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x v="1997"/>
    <x v="1997"/>
    <b v="0"/>
    <n v="31"/>
    <x v="1"/>
    <s v="theater/plays"/>
    <n v="1"/>
    <n v="43"/>
    <x v="2"/>
    <x v="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x v="1998"/>
    <x v="1998"/>
    <b v="0"/>
    <n v="651"/>
    <x v="1"/>
    <s v="games/tabletop games"/>
    <n v="1"/>
    <n v="82"/>
    <x v="6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x v="1999"/>
    <x v="1999"/>
    <b v="0"/>
    <n v="73"/>
    <x v="1"/>
    <s v="music/electronic music"/>
    <n v="1"/>
    <n v="27"/>
    <x v="4"/>
    <x v="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x v="2000"/>
    <x v="2000"/>
    <b v="0"/>
    <n v="64"/>
    <x v="1"/>
    <s v="theater/spaces"/>
    <n v="1"/>
    <n v="83"/>
    <x v="2"/>
    <x v="8"/>
  </r>
  <r>
    <n v="3751"/>
    <s v="GGC Productions 2016"/>
    <s v="I will be performing in TWO productions to kick off the 2016 season. NEED HELP TO FUND THESE GREAT SHOWS!"/>
    <n v="1000"/>
    <n v="1326"/>
    <x v="3"/>
    <x v="0"/>
    <s v="USD"/>
    <x v="2001"/>
    <x v="2001"/>
    <b v="0"/>
    <n v="11"/>
    <x v="1"/>
    <s v="theater/musical"/>
    <n v="1"/>
    <n v="121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x v="2002"/>
    <x v="2002"/>
    <b v="1"/>
    <n v="110"/>
    <x v="1"/>
    <s v="photography/photobooks"/>
    <n v="1"/>
    <n v="48"/>
    <x v="1"/>
    <x v="2"/>
  </r>
  <r>
    <n v="2099"/>
    <s v="Roosevelt Died."/>
    <s v="Our tour van died, we need help!"/>
    <n v="3000"/>
    <n v="3971"/>
    <x v="3"/>
    <x v="0"/>
    <s v="USD"/>
    <x v="2003"/>
    <x v="2003"/>
    <b v="0"/>
    <n v="63"/>
    <x v="1"/>
    <s v="music/indie rock"/>
    <n v="1"/>
    <n v="63"/>
    <x v="4"/>
    <x v="1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x v="2004"/>
    <x v="2004"/>
    <b v="0"/>
    <n v="107"/>
    <x v="1"/>
    <s v="music/pop"/>
    <n v="1"/>
    <n v="74"/>
    <x v="4"/>
    <x v="39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x v="2005"/>
    <x v="2005"/>
    <b v="0"/>
    <n v="44"/>
    <x v="1"/>
    <s v="music/rock"/>
    <n v="1"/>
    <n v="75"/>
    <x v="4"/>
    <x v="30"/>
  </r>
  <r>
    <n v="730"/>
    <s v="Encyclopedia of Surfing"/>
    <s v="A Massive but Cheerful Online Digital Archive of Surfing"/>
    <n v="20000"/>
    <n v="26438"/>
    <x v="3"/>
    <x v="0"/>
    <s v="USD"/>
    <x v="2006"/>
    <x v="2006"/>
    <b v="0"/>
    <n v="265"/>
    <x v="1"/>
    <s v="publishing/nonfiction"/>
    <n v="1"/>
    <n v="100"/>
    <x v="7"/>
    <x v="3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x v="2007"/>
    <x v="2007"/>
    <b v="0"/>
    <n v="153"/>
    <x v="1"/>
    <s v="publishing/nonfiction"/>
    <n v="1"/>
    <n v="216"/>
    <x v="7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x v="2008"/>
    <x v="2008"/>
    <b v="0"/>
    <n v="18"/>
    <x v="1"/>
    <s v="theater/plays"/>
    <n v="1"/>
    <n v="37"/>
    <x v="2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x v="2009"/>
    <x v="2009"/>
    <b v="1"/>
    <n v="942"/>
    <x v="1"/>
    <s v="film &amp; video/documentary"/>
    <n v="1"/>
    <n v="105"/>
    <x v="5"/>
    <x v="3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x v="2010"/>
    <x v="2010"/>
    <b v="0"/>
    <n v="27"/>
    <x v="1"/>
    <s v="technology/wearables"/>
    <n v="1"/>
    <n v="39"/>
    <x v="0"/>
    <x v="0"/>
  </r>
  <r>
    <n v="1859"/>
    <s v="Queen Kwong Tour to London and Paris"/>
    <s v="Queen Kwong is going ON TOUR to London and Paris!"/>
    <n v="3000"/>
    <n v="3955"/>
    <x v="3"/>
    <x v="0"/>
    <s v="USD"/>
    <x v="2011"/>
    <x v="2011"/>
    <b v="0"/>
    <n v="56"/>
    <x v="1"/>
    <s v="music/rock"/>
    <n v="1"/>
    <n v="71"/>
    <x v="4"/>
    <x v="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x v="2012"/>
    <x v="2012"/>
    <b v="0"/>
    <n v="25"/>
    <x v="1"/>
    <s v="photography/photobooks"/>
    <n v="1"/>
    <n v="105"/>
    <x v="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x v="2013"/>
    <x v="2013"/>
    <b v="1"/>
    <n v="848"/>
    <x v="1"/>
    <s v="technology/hardware"/>
    <n v="1"/>
    <n v="47"/>
    <x v="0"/>
    <x v="29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x v="2014"/>
    <x v="2014"/>
    <b v="1"/>
    <n v="165"/>
    <x v="1"/>
    <s v="film &amp; video/documentary"/>
    <n v="1"/>
    <n v="79"/>
    <x v="5"/>
    <x v="3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x v="2015"/>
    <x v="2015"/>
    <b v="0"/>
    <n v="320"/>
    <x v="1"/>
    <s v="theater/spaces"/>
    <n v="1"/>
    <n v="164"/>
    <x v="2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x v="2016"/>
    <x v="2016"/>
    <b v="0"/>
    <n v="21"/>
    <x v="1"/>
    <s v="film &amp; video/shorts"/>
    <n v="1"/>
    <n v="22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x v="2017"/>
    <x v="2017"/>
    <b v="1"/>
    <n v="143"/>
    <x v="1"/>
    <s v="theater/spaces"/>
    <n v="1"/>
    <n v="51"/>
    <x v="2"/>
    <x v="8"/>
  </r>
  <r>
    <n v="3266"/>
    <s v="Macbeth"/>
    <s v="An original version of Shakespeare's masterpiece that emphasizes family and explores the destruction of blood ties"/>
    <n v="6000"/>
    <n v="7877"/>
    <x v="3"/>
    <x v="0"/>
    <s v="USD"/>
    <x v="2018"/>
    <x v="2018"/>
    <b v="1"/>
    <n v="163"/>
    <x v="1"/>
    <s v="theater/plays"/>
    <n v="1"/>
    <n v="48"/>
    <x v="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9"/>
    <s v="EUR"/>
    <x v="2019"/>
    <x v="2019"/>
    <b v="0"/>
    <n v="48"/>
    <x v="1"/>
    <s v="technology/hardware"/>
    <n v="1"/>
    <n v="547"/>
    <x v="0"/>
    <x v="29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x v="2020"/>
    <x v="2020"/>
    <b v="1"/>
    <n v="26"/>
    <x v="1"/>
    <s v="theater/plays"/>
    <n v="1"/>
    <n v="50"/>
    <x v="2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x v="2021"/>
    <x v="2021"/>
    <b v="0"/>
    <n v="74"/>
    <x v="1"/>
    <s v="technology/space exploration"/>
    <n v="1"/>
    <n v="27"/>
    <x v="0"/>
    <x v="20"/>
  </r>
  <r>
    <n v="3148"/>
    <s v="The Aurora Project: A Sci-Fi Epic by Bella Poynton"/>
    <s v="Help fund The Aurora Project, an immersive science fiction epic."/>
    <n v="1800"/>
    <n v="2361"/>
    <x v="3"/>
    <x v="0"/>
    <s v="USD"/>
    <x v="2022"/>
    <x v="2022"/>
    <b v="1"/>
    <n v="57"/>
    <x v="1"/>
    <s v="theater/plays"/>
    <n v="1"/>
    <n v="41"/>
    <x v="2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x v="2023"/>
    <x v="2023"/>
    <b v="0"/>
    <n v="75"/>
    <x v="1"/>
    <s v="music/rock"/>
    <n v="1"/>
    <n v="96"/>
    <x v="4"/>
    <x v="30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x v="2024"/>
    <x v="2024"/>
    <b v="0"/>
    <n v="217"/>
    <x v="1"/>
    <s v="film &amp; video/television"/>
    <n v="1"/>
    <n v="151"/>
    <x v="5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x v="2025"/>
    <x v="2025"/>
    <b v="0"/>
    <n v="21"/>
    <x v="1"/>
    <s v="theater/musical"/>
    <n v="1"/>
    <n v="112"/>
    <x v="2"/>
    <x v="7"/>
  </r>
  <r>
    <n v="110"/>
    <s v="Earlids"/>
    <s v="Lee, an awkward teenager with sound-blocking earlids, must confront his self-isolation after a girl moves in next door."/>
    <n v="1300"/>
    <n v="1700"/>
    <x v="3"/>
    <x v="0"/>
    <s v="USD"/>
    <x v="2026"/>
    <x v="2026"/>
    <b v="0"/>
    <n v="26"/>
    <x v="1"/>
    <s v="film &amp; video/shorts"/>
    <n v="1"/>
    <n v="65"/>
    <x v="5"/>
    <x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x v="2027"/>
    <x v="2027"/>
    <b v="0"/>
    <n v="174"/>
    <x v="1"/>
    <s v="film &amp; video/documentary"/>
    <n v="1"/>
    <n v="45"/>
    <x v="5"/>
    <x v="3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x v="2028"/>
    <x v="2028"/>
    <b v="0"/>
    <n v="120"/>
    <x v="1"/>
    <s v="publishing/nonfiction"/>
    <n v="1"/>
    <n v="44"/>
    <x v="7"/>
    <x v="3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x v="2029"/>
    <x v="2029"/>
    <b v="0"/>
    <n v="12"/>
    <x v="1"/>
    <s v="theater/plays"/>
    <n v="1"/>
    <n v="98"/>
    <x v="2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x v="2030"/>
    <x v="2030"/>
    <b v="0"/>
    <n v="68"/>
    <x v="1"/>
    <s v="film &amp; video/television"/>
    <n v="1"/>
    <n v="50"/>
    <x v="5"/>
    <x v="37"/>
  </r>
  <r>
    <n v="851"/>
    <s v="M.F.Crew, 1er Album &quot;First Ride&quot;"/>
    <s v="Salut, nous c'est M.F.Crew, on a besoin de vous pour produire notre premier album &quot;First Ride&quot; ! :)"/>
    <n v="2000"/>
    <n v="2609"/>
    <x v="3"/>
    <x v="11"/>
    <s v="EUR"/>
    <x v="2031"/>
    <x v="2031"/>
    <b v="0"/>
    <n v="70"/>
    <x v="1"/>
    <s v="music/metal"/>
    <n v="1"/>
    <n v="37"/>
    <x v="4"/>
    <x v="3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6"/>
    <s v="CAD"/>
    <x v="2032"/>
    <x v="2032"/>
    <b v="0"/>
    <n v="18"/>
    <x v="1"/>
    <s v="theater/plays"/>
    <n v="1"/>
    <n v="87"/>
    <x v="2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x v="2033"/>
    <x v="2033"/>
    <b v="0"/>
    <n v="242"/>
    <x v="1"/>
    <s v="technology/hardware"/>
    <n v="1"/>
    <n v="43"/>
    <x v="0"/>
    <x v="29"/>
  </r>
  <r>
    <n v="305"/>
    <s v="My Friend Mott-ly"/>
    <s v="A documentary that I am making about the difficult, but inspiring, life of a late friend of mine."/>
    <n v="7500"/>
    <n v="9775"/>
    <x v="3"/>
    <x v="0"/>
    <s v="USD"/>
    <x v="2034"/>
    <x v="2034"/>
    <b v="1"/>
    <n v="189"/>
    <x v="1"/>
    <s v="film &amp; video/documentary"/>
    <n v="1"/>
    <n v="52"/>
    <x v="5"/>
    <x v="3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x v="2035"/>
    <x v="2035"/>
    <b v="0"/>
    <n v="64"/>
    <x v="1"/>
    <s v="theater/plays"/>
    <n v="1"/>
    <n v="61"/>
    <x v="2"/>
    <x v="3"/>
  </r>
  <r>
    <n v="1303"/>
    <s v="Forward Arena Theatre Company: Summer Season"/>
    <s v="Groundbreaking queer theatre."/>
    <n v="3500"/>
    <n v="4559.13"/>
    <x v="3"/>
    <x v="1"/>
    <s v="GBP"/>
    <x v="2036"/>
    <x v="2036"/>
    <b v="0"/>
    <n v="108"/>
    <x v="1"/>
    <s v="theater/plays"/>
    <n v="1"/>
    <n v="42"/>
    <x v="2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x v="2037"/>
    <x v="2037"/>
    <b v="0"/>
    <n v="64"/>
    <x v="1"/>
    <s v="publishing/nonfiction"/>
    <n v="1"/>
    <n v="24"/>
    <x v="7"/>
    <x v="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x v="2038"/>
    <x v="2038"/>
    <b v="0"/>
    <n v="166"/>
    <x v="1"/>
    <s v="music/electronic music"/>
    <n v="1"/>
    <n v="39"/>
    <x v="4"/>
    <x v="36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x v="2039"/>
    <x v="2039"/>
    <b v="0"/>
    <n v="33"/>
    <x v="1"/>
    <s v="theater/plays"/>
    <n v="1"/>
    <n v="24"/>
    <x v="2"/>
    <x v="3"/>
  </r>
  <r>
    <n v="3271"/>
    <s v="Saxon Court at Southwark Playhouse"/>
    <s v="A razor sharp satire to darken your Christmas."/>
    <n v="1500"/>
    <n v="1950"/>
    <x v="3"/>
    <x v="1"/>
    <s v="GBP"/>
    <x v="2040"/>
    <x v="2040"/>
    <b v="1"/>
    <n v="51"/>
    <x v="1"/>
    <s v="theater/plays"/>
    <n v="1"/>
    <n v="38"/>
    <x v="2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x v="2041"/>
    <x v="2041"/>
    <b v="0"/>
    <n v="13"/>
    <x v="1"/>
    <s v="theater/plays"/>
    <n v="1"/>
    <n v="50"/>
    <x v="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x v="2042"/>
    <x v="2042"/>
    <b v="0"/>
    <n v="14"/>
    <x v="1"/>
    <s v="theater/plays"/>
    <n v="1"/>
    <n v="46"/>
    <x v="2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x v="2043"/>
    <x v="2043"/>
    <b v="0"/>
    <n v="12"/>
    <x v="1"/>
    <s v="theater/plays"/>
    <n v="1"/>
    <n v="16"/>
    <x v="2"/>
    <x v="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x v="2044"/>
    <x v="2044"/>
    <b v="0"/>
    <n v="27"/>
    <x v="1"/>
    <s v="theater/plays"/>
    <n v="1"/>
    <n v="29"/>
    <x v="2"/>
    <x v="3"/>
  </r>
  <r>
    <n v="3600"/>
    <s v="Pariah"/>
    <s v="The First Play From The Man Who Brought You The Black James Bond!"/>
    <n v="10"/>
    <n v="13"/>
    <x v="3"/>
    <x v="0"/>
    <s v="USD"/>
    <x v="2045"/>
    <x v="2045"/>
    <b v="0"/>
    <n v="4"/>
    <x v="1"/>
    <s v="theater/plays"/>
    <n v="1"/>
    <n v="3"/>
    <x v="2"/>
    <x v="3"/>
  </r>
  <r>
    <n v="1748"/>
    <s v="So It Is: Vancouver"/>
    <s v="Telling the story of the city through remarkable people who live in Vancouver today."/>
    <n v="50000"/>
    <n v="64974"/>
    <x v="3"/>
    <x v="6"/>
    <s v="CAD"/>
    <x v="2046"/>
    <x v="2046"/>
    <b v="0"/>
    <n v="181"/>
    <x v="1"/>
    <s v="photography/photobooks"/>
    <n v="1"/>
    <n v="359"/>
    <x v="1"/>
    <x v="2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x v="2047"/>
    <x v="2047"/>
    <b v="0"/>
    <n v="28"/>
    <x v="1"/>
    <s v="theater/musical"/>
    <n v="1"/>
    <n v="25"/>
    <x v="2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x v="2048"/>
    <x v="2048"/>
    <b v="0"/>
    <n v="37"/>
    <x v="1"/>
    <s v="music/indie rock"/>
    <n v="1"/>
    <n v="28"/>
    <x v="4"/>
    <x v="1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x v="2049"/>
    <x v="2049"/>
    <b v="0"/>
    <n v="16"/>
    <x v="1"/>
    <s v="theater/plays"/>
    <n v="1"/>
    <n v="61"/>
    <x v="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x v="2050"/>
    <x v="2050"/>
    <b v="0"/>
    <n v="14"/>
    <x v="1"/>
    <s v="theater/plays"/>
    <n v="1"/>
    <n v="31"/>
    <x v="2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x v="2051"/>
    <x v="2051"/>
    <b v="0"/>
    <n v="83"/>
    <x v="1"/>
    <s v="photography/photobooks"/>
    <n v="1"/>
    <n v="39"/>
    <x v="1"/>
    <x v="2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x v="2052"/>
    <x v="2052"/>
    <b v="0"/>
    <n v="3"/>
    <x v="1"/>
    <s v="theater/musical"/>
    <n v="1"/>
    <n v="43"/>
    <x v="2"/>
    <x v="7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x v="2053"/>
    <x v="2053"/>
    <b v="0"/>
    <n v="86"/>
    <x v="1"/>
    <s v="film &amp; video/television"/>
    <n v="1"/>
    <n v="129"/>
    <x v="5"/>
    <x v="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5"/>
    <s v="EUR"/>
    <x v="2054"/>
    <x v="2054"/>
    <b v="1"/>
    <n v="97"/>
    <x v="1"/>
    <s v="theater/spaces"/>
    <n v="1"/>
    <n v="53"/>
    <x v="2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x v="2055"/>
    <x v="2055"/>
    <b v="0"/>
    <n v="24"/>
    <x v="1"/>
    <s v="theater/musical"/>
    <n v="1"/>
    <n v="64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x v="2056"/>
    <x v="2056"/>
    <b v="0"/>
    <n v="16"/>
    <x v="1"/>
    <s v="theater/plays"/>
    <n v="1"/>
    <n v="64"/>
    <x v="2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x v="2057"/>
    <x v="2057"/>
    <b v="0"/>
    <n v="259"/>
    <x v="1"/>
    <s v="music/indie rock"/>
    <n v="1"/>
    <n v="99"/>
    <x v="4"/>
    <x v="1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x v="2058"/>
    <x v="2058"/>
    <b v="0"/>
    <n v="83"/>
    <x v="1"/>
    <s v="theater/plays"/>
    <n v="1"/>
    <n v="31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x v="2059"/>
    <x v="2059"/>
    <b v="0"/>
    <n v="263"/>
    <x v="1"/>
    <s v="technology/hardware"/>
    <n v="1"/>
    <n v="244"/>
    <x v="0"/>
    <x v="2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x v="2060"/>
    <x v="2060"/>
    <b v="0"/>
    <n v="14"/>
    <x v="1"/>
    <s v="theater/plays"/>
    <n v="1"/>
    <n v="28"/>
    <x v="2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6"/>
    <s v="CAD"/>
    <x v="2061"/>
    <x v="2061"/>
    <b v="0"/>
    <n v="7"/>
    <x v="1"/>
    <s v="film &amp; video/documentary"/>
    <n v="1"/>
    <n v="183"/>
    <x v="5"/>
    <x v="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x v="2062"/>
    <x v="2062"/>
    <b v="0"/>
    <n v="30"/>
    <x v="1"/>
    <s v="music/electronic music"/>
    <n v="1"/>
    <n v="21"/>
    <x v="4"/>
    <x v="3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x v="2063"/>
    <x v="2063"/>
    <b v="0"/>
    <n v="59"/>
    <x v="1"/>
    <s v="music/pop"/>
    <n v="1"/>
    <n v="46"/>
    <x v="4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x v="2064"/>
    <x v="2064"/>
    <b v="1"/>
    <n v="176"/>
    <x v="1"/>
    <s v="theater/plays"/>
    <n v="1"/>
    <n v="73"/>
    <x v="2"/>
    <x v="3"/>
  </r>
  <r>
    <n v="2239"/>
    <s v="Pro Tabletop Gaming Audio Collection"/>
    <s v="Next stretch goal unlocks at $33,000 and/or 500 backers unlocks 2 bonus stretch goals."/>
    <n v="25000"/>
    <n v="32006.67"/>
    <x v="3"/>
    <x v="0"/>
    <s v="USD"/>
    <x v="2065"/>
    <x v="2065"/>
    <b v="0"/>
    <n v="426"/>
    <x v="1"/>
    <s v="games/tabletop games"/>
    <n v="1"/>
    <n v="75"/>
    <x v="6"/>
    <x v="35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x v="2066"/>
    <x v="2066"/>
    <b v="0"/>
    <n v="119"/>
    <x v="1"/>
    <s v="film &amp; video/television"/>
    <n v="1"/>
    <n v="118"/>
    <x v="5"/>
    <x v="3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x v="2067"/>
    <x v="2067"/>
    <b v="0"/>
    <n v="26"/>
    <x v="1"/>
    <s v="publishing/nonfiction"/>
    <n v="1"/>
    <n v="492"/>
    <x v="7"/>
    <x v="3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x v="2068"/>
    <x v="2068"/>
    <b v="0"/>
    <n v="17"/>
    <x v="1"/>
    <s v="music/indie rock"/>
    <n v="1"/>
    <n v="38"/>
    <x v="4"/>
    <x v="1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x v="2069"/>
    <x v="2069"/>
    <b v="0"/>
    <n v="34"/>
    <x v="1"/>
    <s v="theater/musical"/>
    <n v="1"/>
    <n v="38"/>
    <x v="2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x v="2070"/>
    <x v="2070"/>
    <b v="0"/>
    <n v="37"/>
    <x v="1"/>
    <s v="theater/spaces"/>
    <n v="1"/>
    <n v="52"/>
    <x v="2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x v="2071"/>
    <x v="2071"/>
    <b v="1"/>
    <n v="42"/>
    <x v="1"/>
    <s v="theater/plays"/>
    <n v="1"/>
    <n v="61"/>
    <x v="2"/>
    <x v="3"/>
  </r>
  <r>
    <n v="3531"/>
    <s v="The Reinvention of Lily Johnson"/>
    <s v="A political comedy for a crazy election year"/>
    <n v="1000"/>
    <n v="1280"/>
    <x v="3"/>
    <x v="0"/>
    <s v="USD"/>
    <x v="2072"/>
    <x v="2072"/>
    <b v="0"/>
    <n v="26"/>
    <x v="1"/>
    <s v="theater/plays"/>
    <n v="1"/>
    <n v="49"/>
    <x v="2"/>
    <x v="3"/>
  </r>
  <r>
    <n v="3691"/>
    <s v="Most Dangerous Man in America (WEB DuBois) by Amiri  Baraka"/>
    <s v="World Premiere of last play written by Amiri Baraka"/>
    <n v="40000"/>
    <n v="51184"/>
    <x v="3"/>
    <x v="0"/>
    <s v="USD"/>
    <x v="2073"/>
    <x v="2073"/>
    <b v="0"/>
    <n v="274"/>
    <x v="1"/>
    <s v="theater/plays"/>
    <n v="1"/>
    <n v="187"/>
    <x v="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x v="2074"/>
    <x v="2074"/>
    <b v="0"/>
    <n v="141"/>
    <x v="1"/>
    <s v="theater/plays"/>
    <n v="1"/>
    <n v="91"/>
    <x v="2"/>
    <x v="3"/>
  </r>
  <r>
    <n v="3479"/>
    <s v="Civil Rogues"/>
    <s v="A new comedy about what happened to a band of foolhardy actors when the Puritans closed the theatres in the 1640s."/>
    <n v="1500"/>
    <n v="1918"/>
    <x v="3"/>
    <x v="1"/>
    <s v="GBP"/>
    <x v="2075"/>
    <x v="2075"/>
    <b v="0"/>
    <n v="56"/>
    <x v="1"/>
    <s v="theater/plays"/>
    <n v="1"/>
    <n v="34"/>
    <x v="2"/>
    <x v="3"/>
  </r>
  <r>
    <n v="3252"/>
    <s v="Modern Love"/>
    <s v="How do we navigate the boundaries between friendship, sexual intimacy and obsessive desire?"/>
    <n v="2250"/>
    <n v="2876"/>
    <x v="3"/>
    <x v="1"/>
    <s v="GBP"/>
    <x v="2076"/>
    <x v="2076"/>
    <b v="1"/>
    <n v="50"/>
    <x v="1"/>
    <s v="theater/plays"/>
    <n v="1"/>
    <n v="58"/>
    <x v="2"/>
    <x v="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x v="2077"/>
    <x v="2077"/>
    <b v="0"/>
    <n v="22"/>
    <x v="0"/>
    <s v="theater/plays"/>
    <n v="1"/>
    <n v="29"/>
    <x v="2"/>
    <x v="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x v="2078"/>
    <x v="2078"/>
    <b v="0"/>
    <n v="65"/>
    <x v="1"/>
    <s v="film &amp; video/shorts"/>
    <n v="1"/>
    <n v="118"/>
    <x v="5"/>
    <x v="31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x v="2079"/>
    <x v="2079"/>
    <b v="0"/>
    <n v="66"/>
    <x v="1"/>
    <s v="theater/plays"/>
    <n v="1"/>
    <n v="39"/>
    <x v="2"/>
    <x v="3"/>
  </r>
  <r>
    <n v="2629"/>
    <s v="Project Dragonfly - Sail to the Stars"/>
    <s v="The first international contest to let students shape the future of interstellar travel."/>
    <n v="5000"/>
    <n v="6387"/>
    <x v="3"/>
    <x v="1"/>
    <s v="GBP"/>
    <x v="2080"/>
    <x v="2080"/>
    <b v="0"/>
    <n v="100"/>
    <x v="1"/>
    <s v="technology/space exploration"/>
    <n v="1"/>
    <n v="64"/>
    <x v="0"/>
    <x v="2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x v="2081"/>
    <x v="2081"/>
    <b v="0"/>
    <n v="96"/>
    <x v="1"/>
    <s v="theater/plays"/>
    <n v="1"/>
    <n v="37"/>
    <x v="2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x v="2082"/>
    <x v="2082"/>
    <b v="0"/>
    <n v="42"/>
    <x v="1"/>
    <s v="music/indie rock"/>
    <n v="1"/>
    <n v="46"/>
    <x v="4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x v="2083"/>
    <x v="2083"/>
    <b v="0"/>
    <n v="79"/>
    <x v="1"/>
    <s v="music/indie rock"/>
    <n v="1"/>
    <n v="129"/>
    <x v="4"/>
    <x v="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x v="2084"/>
    <x v="2084"/>
    <b v="0"/>
    <n v="27"/>
    <x v="1"/>
    <s v="theater/plays"/>
    <n v="1"/>
    <n v="47"/>
    <x v="2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x v="2085"/>
    <x v="2085"/>
    <b v="0"/>
    <n v="62"/>
    <x v="1"/>
    <s v="theater/plays"/>
    <n v="1"/>
    <n v="82"/>
    <x v="2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9"/>
    <s v="EUR"/>
    <x v="2086"/>
    <x v="2086"/>
    <b v="1"/>
    <n v="964"/>
    <x v="1"/>
    <s v="film &amp; video/documentary"/>
    <n v="1"/>
    <n v="45"/>
    <x v="5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x v="2087"/>
    <x v="2087"/>
    <b v="1"/>
    <n v="183"/>
    <x v="1"/>
    <s v="theater/plays"/>
    <n v="1"/>
    <n v="70"/>
    <x v="2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x v="2088"/>
    <x v="2088"/>
    <b v="0"/>
    <n v="28"/>
    <x v="1"/>
    <s v="music/rock"/>
    <n v="1"/>
    <n v="45"/>
    <x v="4"/>
    <x v="30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x v="2089"/>
    <x v="2089"/>
    <b v="0"/>
    <n v="35"/>
    <x v="1"/>
    <s v="theater/plays"/>
    <n v="1"/>
    <n v="73"/>
    <x v="2"/>
    <x v="3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x v="2090"/>
    <x v="2090"/>
    <b v="0"/>
    <n v="17"/>
    <x v="1"/>
    <s v="film &amp; video/shorts"/>
    <n v="1"/>
    <n v="37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x v="2091"/>
    <x v="2091"/>
    <b v="0"/>
    <n v="25"/>
    <x v="1"/>
    <s v="theater/spaces"/>
    <n v="1"/>
    <n v="51"/>
    <x v="2"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x v="2092"/>
    <x v="2092"/>
    <b v="0"/>
    <n v="36"/>
    <x v="1"/>
    <s v="film &amp; video/shorts"/>
    <n v="1"/>
    <n v="21"/>
    <x v="5"/>
    <x v="31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x v="2093"/>
    <x v="2093"/>
    <b v="1"/>
    <n v="63"/>
    <x v="1"/>
    <s v="theater/plays"/>
    <n v="1"/>
    <n v="81"/>
    <x v="2"/>
    <x v="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x v="2094"/>
    <x v="2094"/>
    <b v="0"/>
    <n v="61"/>
    <x v="1"/>
    <s v="theater/plays"/>
    <n v="1"/>
    <n v="73"/>
    <x v="2"/>
    <x v="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x v="2095"/>
    <x v="2095"/>
    <b v="0"/>
    <n v="41"/>
    <x v="1"/>
    <s v="film &amp; video/shorts"/>
    <n v="1"/>
    <n v="40"/>
    <x v="5"/>
    <x v="31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x v="2096"/>
    <x v="2096"/>
    <b v="0"/>
    <n v="26"/>
    <x v="1"/>
    <s v="music/indie rock"/>
    <n v="1"/>
    <n v="49"/>
    <x v="4"/>
    <x v="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x v="2097"/>
    <x v="2097"/>
    <b v="0"/>
    <n v="15"/>
    <x v="1"/>
    <s v="theater/plays"/>
    <n v="1"/>
    <n v="25"/>
    <x v="2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x v="2098"/>
    <x v="2098"/>
    <b v="0"/>
    <n v="90"/>
    <x v="1"/>
    <s v="music/rock"/>
    <n v="1"/>
    <n v="59"/>
    <x v="4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x v="2099"/>
    <x v="2099"/>
    <b v="1"/>
    <n v="205"/>
    <x v="1"/>
    <s v="technology/hardware"/>
    <n v="1"/>
    <n v="118"/>
    <x v="0"/>
    <x v="29"/>
  </r>
  <r>
    <n v="2067"/>
    <s v="Luminite (LED lighting)"/>
    <s v="The next generation of premium quality LED lighting. Extreme power efficiency in a small package."/>
    <n v="495"/>
    <n v="628"/>
    <x v="3"/>
    <x v="1"/>
    <s v="GBP"/>
    <x v="2100"/>
    <x v="2100"/>
    <b v="0"/>
    <n v="10"/>
    <x v="1"/>
    <s v="technology/hardware"/>
    <n v="1"/>
    <n v="63"/>
    <x v="0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x v="2101"/>
    <x v="2101"/>
    <b v="0"/>
    <n v="82"/>
    <x v="1"/>
    <s v="music/pop"/>
    <n v="1"/>
    <n v="53"/>
    <x v="4"/>
    <x v="39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x v="2102"/>
    <x v="2102"/>
    <b v="0"/>
    <n v="55"/>
    <x v="1"/>
    <s v="film &amp; video/documentary"/>
    <n v="1"/>
    <n v="58"/>
    <x v="5"/>
    <x v="34"/>
  </r>
  <r>
    <n v="648"/>
    <s v="Audio Jacket"/>
    <s v="Get ready for the next product that you canâ€™t live without"/>
    <n v="35000"/>
    <n v="44388"/>
    <x v="3"/>
    <x v="0"/>
    <s v="USD"/>
    <x v="2103"/>
    <x v="2103"/>
    <b v="0"/>
    <n v="27"/>
    <x v="1"/>
    <s v="technology/wearables"/>
    <n v="1"/>
    <n v="1644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x v="2104"/>
    <x v="2104"/>
    <b v="0"/>
    <n v="329"/>
    <x v="1"/>
    <s v="theater/spaces"/>
    <n v="1"/>
    <n v="96"/>
    <x v="2"/>
    <x v="8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x v="2105"/>
    <x v="2105"/>
    <b v="0"/>
    <n v="28"/>
    <x v="1"/>
    <s v="theater/plays"/>
    <n v="1"/>
    <n v="23"/>
    <x v="2"/>
    <x v="3"/>
  </r>
  <r>
    <n v="1366"/>
    <s v="Kick It! A Tribute to the A.K.s"/>
    <s v="A musical memorial for Alexi Petersen."/>
    <n v="7500"/>
    <n v="9486.69"/>
    <x v="3"/>
    <x v="0"/>
    <s v="USD"/>
    <x v="2106"/>
    <x v="2106"/>
    <b v="0"/>
    <n v="147"/>
    <x v="1"/>
    <s v="music/rock"/>
    <n v="1"/>
    <n v="65"/>
    <x v="4"/>
    <x v="30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x v="2107"/>
    <x v="2107"/>
    <b v="0"/>
    <n v="15"/>
    <x v="1"/>
    <s v="theater/plays"/>
    <n v="1"/>
    <n v="147"/>
    <x v="2"/>
    <x v="3"/>
  </r>
  <r>
    <n v="3212"/>
    <s v="Campo Maldito"/>
    <s v="Help us bring our production of Campo Maldito to New York AND San Francisco!"/>
    <n v="4000"/>
    <n v="5050"/>
    <x v="3"/>
    <x v="0"/>
    <s v="USD"/>
    <x v="2108"/>
    <x v="2108"/>
    <b v="1"/>
    <n v="94"/>
    <x v="1"/>
    <s v="theater/plays"/>
    <n v="1"/>
    <n v="54"/>
    <x v="2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x v="2109"/>
    <x v="2109"/>
    <b v="0"/>
    <n v="36"/>
    <x v="1"/>
    <s v="theater/plays"/>
    <n v="1"/>
    <n v="18"/>
    <x v="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x v="2110"/>
    <x v="2110"/>
    <b v="0"/>
    <n v="8"/>
    <x v="1"/>
    <s v="theater/plays"/>
    <n v="1"/>
    <n v="79"/>
    <x v="2"/>
    <x v="3"/>
  </r>
  <r>
    <n v="2028"/>
    <s v="Building the Open Source Bussard Fusion Reactor "/>
    <s v="Building an open source Bussard fusion reactor, aka the Polywell."/>
    <n v="3000"/>
    <n v="3785"/>
    <x v="3"/>
    <x v="0"/>
    <s v="USD"/>
    <x v="2111"/>
    <x v="2111"/>
    <b v="1"/>
    <n v="79"/>
    <x v="1"/>
    <s v="technology/hardware"/>
    <n v="1"/>
    <n v="48"/>
    <x v="0"/>
    <x v="29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x v="2112"/>
    <x v="2112"/>
    <b v="0"/>
    <n v="71"/>
    <x v="1"/>
    <s v="film &amp; video/documentary"/>
    <n v="1"/>
    <n v="89"/>
    <x v="5"/>
    <x v="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x v="2113"/>
    <x v="2113"/>
    <b v="0"/>
    <n v="184"/>
    <x v="1"/>
    <s v="music/rock"/>
    <n v="1"/>
    <n v="62"/>
    <x v="4"/>
    <x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x v="2114"/>
    <x v="2114"/>
    <b v="0"/>
    <n v="60"/>
    <x v="1"/>
    <s v="music/classical music"/>
    <n v="1"/>
    <n v="84"/>
    <x v="4"/>
    <x v="4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x v="2115"/>
    <x v="2115"/>
    <b v="1"/>
    <n v="4883"/>
    <x v="1"/>
    <s v="technology/hardware"/>
    <n v="1"/>
    <n v="65"/>
    <x v="0"/>
    <x v="2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x v="2116"/>
    <x v="2116"/>
    <b v="0"/>
    <n v="71"/>
    <x v="1"/>
    <s v="music/rock"/>
    <n v="1"/>
    <n v="89"/>
    <x v="4"/>
    <x v="30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x v="2117"/>
    <x v="2117"/>
    <b v="0"/>
    <n v="71"/>
    <x v="1"/>
    <s v="publishing/nonfiction"/>
    <n v="1"/>
    <n v="89"/>
    <x v="7"/>
    <x v="32"/>
  </r>
  <r>
    <n v="2807"/>
    <s v="The Commission Theatre Co."/>
    <s v="Bringing Shakespeare back to the Playwrights"/>
    <n v="5000"/>
    <n v="6300"/>
    <x v="3"/>
    <x v="0"/>
    <s v="USD"/>
    <x v="2118"/>
    <x v="2118"/>
    <b v="0"/>
    <n v="93"/>
    <x v="1"/>
    <s v="theater/plays"/>
    <n v="1"/>
    <n v="68"/>
    <x v="2"/>
    <x v="3"/>
  </r>
  <r>
    <n v="3692"/>
    <s v="An Evening With Durang"/>
    <s v="Help us independently produce two great comedies by Christopher Durang."/>
    <n v="1000"/>
    <n v="1260"/>
    <x v="3"/>
    <x v="0"/>
    <s v="USD"/>
    <x v="2119"/>
    <x v="2119"/>
    <b v="0"/>
    <n v="17"/>
    <x v="1"/>
    <s v="theater/plays"/>
    <n v="1"/>
    <n v="74"/>
    <x v="2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x v="2120"/>
    <x v="2120"/>
    <b v="0"/>
    <n v="20"/>
    <x v="1"/>
    <s v="film &amp; video/television"/>
    <n v="1"/>
    <n v="31"/>
    <x v="5"/>
    <x v="3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x v="2121"/>
    <x v="2121"/>
    <b v="0"/>
    <n v="264"/>
    <x v="1"/>
    <s v="publishing/nonfiction"/>
    <n v="1"/>
    <n v="29"/>
    <x v="7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x v="2122"/>
    <x v="2122"/>
    <b v="0"/>
    <n v="498"/>
    <x v="1"/>
    <s v="games/tabletop games"/>
    <n v="1"/>
    <n v="21"/>
    <x v="6"/>
    <x v="35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x v="2123"/>
    <x v="2123"/>
    <b v="0"/>
    <n v="372"/>
    <x v="1"/>
    <s v="food/small batch"/>
    <n v="1"/>
    <n v="8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x v="2124"/>
    <x v="2124"/>
    <b v="0"/>
    <n v="36"/>
    <x v="1"/>
    <s v="theater/plays"/>
    <n v="1"/>
    <n v="56"/>
    <x v="2"/>
    <x v="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x v="2125"/>
    <x v="2125"/>
    <b v="0"/>
    <n v="49"/>
    <x v="1"/>
    <s v="theater/plays"/>
    <n v="1"/>
    <n v="26"/>
    <x v="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x v="2126"/>
    <x v="2126"/>
    <b v="1"/>
    <n v="60"/>
    <x v="1"/>
    <s v="theater/plays"/>
    <n v="1"/>
    <n v="63"/>
    <x v="2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x v="2127"/>
    <x v="2127"/>
    <b v="0"/>
    <n v="99"/>
    <x v="1"/>
    <s v="technology/wearables"/>
    <n v="1"/>
    <n v="190"/>
    <x v="0"/>
    <x v="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x v="2128"/>
    <x v="2128"/>
    <b v="0"/>
    <n v="103"/>
    <x v="1"/>
    <s v="photography/photobooks"/>
    <n v="1"/>
    <n v="59"/>
    <x v="1"/>
    <x v="2"/>
  </r>
  <r>
    <n v="3318"/>
    <s v="ROOMIES - Atlantic Canada Tour 2016-17"/>
    <s v="Help us strengthen and inspire disability arts in Atlantic Canada"/>
    <n v="2000"/>
    <n v="2512"/>
    <x v="3"/>
    <x v="6"/>
    <s v="CAD"/>
    <x v="2129"/>
    <x v="2129"/>
    <b v="0"/>
    <n v="32"/>
    <x v="1"/>
    <s v="theater/plays"/>
    <n v="1"/>
    <n v="79"/>
    <x v="2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x v="2130"/>
    <x v="2130"/>
    <b v="1"/>
    <n v="77"/>
    <x v="1"/>
    <s v="film &amp; video/documentary"/>
    <n v="1"/>
    <n v="57"/>
    <x v="5"/>
    <x v="34"/>
  </r>
  <r>
    <n v="734"/>
    <s v="Sideswiped"/>
    <s v="Sideswiped is my story of growing in and trusting God through the mess and mysteries of life."/>
    <n v="8500"/>
    <n v="10670"/>
    <x v="3"/>
    <x v="6"/>
    <s v="CAD"/>
    <x v="2131"/>
    <x v="2131"/>
    <b v="0"/>
    <n v="57"/>
    <x v="1"/>
    <s v="publishing/nonfiction"/>
    <n v="1"/>
    <n v="187"/>
    <x v="7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x v="2132"/>
    <x v="2132"/>
    <b v="0"/>
    <n v="21"/>
    <x v="1"/>
    <s v="film &amp; video/shorts"/>
    <n v="1"/>
    <n v="72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6"/>
    <s v="CAD"/>
    <x v="2133"/>
    <x v="2133"/>
    <b v="1"/>
    <n v="105"/>
    <x v="1"/>
    <s v="music/rock"/>
    <n v="1"/>
    <n v="78"/>
    <x v="4"/>
    <x v="30"/>
  </r>
  <r>
    <n v="372"/>
    <s v="Wild Equus"/>
    <s v="A short documentary exploring the uses of 'Natural Horsemanship' across Europe"/>
    <n v="300"/>
    <n v="376"/>
    <x v="3"/>
    <x v="1"/>
    <s v="GBP"/>
    <x v="2134"/>
    <x v="2134"/>
    <b v="0"/>
    <n v="9"/>
    <x v="1"/>
    <s v="film &amp; video/documentary"/>
    <n v="1"/>
    <n v="42"/>
    <x v="5"/>
    <x v="3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x v="2135"/>
    <x v="2135"/>
    <b v="0"/>
    <n v="65"/>
    <x v="1"/>
    <s v="publishing/nonfiction"/>
    <n v="1"/>
    <n v="39"/>
    <x v="7"/>
    <x v="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x v="2136"/>
    <x v="2136"/>
    <b v="0"/>
    <n v="37"/>
    <x v="1"/>
    <s v="music/rock"/>
    <n v="1"/>
    <n v="68"/>
    <x v="4"/>
    <x v="30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x v="2137"/>
    <x v="2137"/>
    <b v="0"/>
    <n v="90"/>
    <x v="1"/>
    <s v="music/pop"/>
    <n v="1"/>
    <n v="32"/>
    <x v="4"/>
    <x v="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x v="2138"/>
    <x v="2138"/>
    <b v="0"/>
    <n v="21"/>
    <x v="1"/>
    <s v="music/rock"/>
    <n v="1"/>
    <n v="119"/>
    <x v="4"/>
    <x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x v="2139"/>
    <x v="2139"/>
    <b v="0"/>
    <n v="34"/>
    <x v="1"/>
    <s v="music/rock"/>
    <n v="1"/>
    <n v="44"/>
    <x v="4"/>
    <x v="3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x v="2140"/>
    <x v="2140"/>
    <b v="1"/>
    <n v="266"/>
    <x v="1"/>
    <s v="film &amp; video/documentary"/>
    <n v="1"/>
    <n v="188"/>
    <x v="5"/>
    <x v="3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x v="2141"/>
    <x v="2141"/>
    <b v="0"/>
    <n v="67"/>
    <x v="1"/>
    <s v="film &amp; video/documentary"/>
    <n v="1"/>
    <n v="140"/>
    <x v="5"/>
    <x v="3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x v="2142"/>
    <x v="2142"/>
    <b v="1"/>
    <n v="325"/>
    <x v="1"/>
    <s v="technology/hardware"/>
    <n v="1"/>
    <n v="385"/>
    <x v="0"/>
    <x v="2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x v="2143"/>
    <x v="2143"/>
    <b v="1"/>
    <n v="81"/>
    <x v="1"/>
    <s v="publishing/radio &amp; podcasts"/>
    <n v="1"/>
    <n v="23"/>
    <x v="7"/>
    <x v="33"/>
  </r>
  <r>
    <n v="1611"/>
    <s v="Skelton-Luns CD/7&quot;             No Big Deal."/>
    <s v="Skelton-Luns CD/7&quot; No Big Deal."/>
    <n v="800"/>
    <n v="1001"/>
    <x v="3"/>
    <x v="0"/>
    <s v="USD"/>
    <x v="2144"/>
    <x v="2144"/>
    <b v="0"/>
    <n v="27"/>
    <x v="1"/>
    <s v="music/rock"/>
    <n v="1"/>
    <n v="37"/>
    <x v="4"/>
    <x v="3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x v="2145"/>
    <x v="2145"/>
    <b v="0"/>
    <n v="11"/>
    <x v="1"/>
    <s v="technology/makerspaces"/>
    <n v="1"/>
    <n v="91"/>
    <x v="0"/>
    <x v="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x v="2146"/>
    <x v="2146"/>
    <b v="1"/>
    <n v="426"/>
    <x v="1"/>
    <s v="technology/hardware"/>
    <n v="1"/>
    <n v="73"/>
    <x v="0"/>
    <x v="29"/>
  </r>
  <r>
    <n v="1289"/>
    <s v="No Brains for Dinner"/>
    <s v="A chilling original Edwardian Comedy of errors and foolishness made for the Patrick Henry College stage."/>
    <n v="1500"/>
    <n v="1876"/>
    <x v="3"/>
    <x v="0"/>
    <s v="USD"/>
    <x v="2147"/>
    <x v="2147"/>
    <b v="0"/>
    <n v="52"/>
    <x v="1"/>
    <s v="theater/plays"/>
    <n v="1"/>
    <n v="36"/>
    <x v="2"/>
    <x v="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x v="2148"/>
    <x v="2148"/>
    <b v="1"/>
    <n v="299"/>
    <x v="1"/>
    <s v="film &amp; video/documentary"/>
    <n v="1"/>
    <n v="146"/>
    <x v="5"/>
    <x v="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x v="2149"/>
    <x v="2149"/>
    <b v="0"/>
    <n v="7"/>
    <x v="1"/>
    <s v="publishing/nonfiction"/>
    <n v="1"/>
    <n v="54"/>
    <x v="7"/>
    <x v="32"/>
  </r>
  <r>
    <n v="2492"/>
    <s v="SUPER NICE EP 2012"/>
    <s v="We're a band from Hawaii trying to produce our first EP and we need help!"/>
    <n v="600"/>
    <n v="750"/>
    <x v="3"/>
    <x v="0"/>
    <s v="USD"/>
    <x v="2150"/>
    <x v="2150"/>
    <b v="0"/>
    <n v="27"/>
    <x v="1"/>
    <s v="music/indie rock"/>
    <n v="1"/>
    <n v="28"/>
    <x v="4"/>
    <x v="1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x v="2151"/>
    <x v="2151"/>
    <b v="0"/>
    <n v="50"/>
    <x v="1"/>
    <s v="theater/musical"/>
    <n v="1"/>
    <n v="75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x v="2152"/>
    <x v="2152"/>
    <b v="0"/>
    <n v="30"/>
    <x v="1"/>
    <s v="theater/plays"/>
    <n v="1"/>
    <n v="50"/>
    <x v="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x v="2153"/>
    <x v="2153"/>
    <b v="1"/>
    <n v="241"/>
    <x v="1"/>
    <s v="photography/photobooks"/>
    <n v="1"/>
    <n v="96"/>
    <x v="1"/>
    <x v="2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x v="2154"/>
    <x v="2154"/>
    <b v="1"/>
    <n v="84"/>
    <x v="1"/>
    <s v="theater/plays"/>
    <n v="1"/>
    <n v="37"/>
    <x v="2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x v="2155"/>
    <x v="2155"/>
    <b v="0"/>
    <n v="45"/>
    <x v="1"/>
    <s v="theater/plays"/>
    <n v="1"/>
    <n v="69"/>
    <x v="2"/>
    <x v="3"/>
  </r>
  <r>
    <n v="1643"/>
    <s v="This Is All Now's Brand New Album!!"/>
    <s v="This Is All Now is putting out a brand new record, and we need YOUR help to do it!"/>
    <n v="5000"/>
    <n v="6235"/>
    <x v="3"/>
    <x v="0"/>
    <s v="USD"/>
    <x v="2156"/>
    <x v="2156"/>
    <b v="0"/>
    <n v="37"/>
    <x v="1"/>
    <s v="music/pop"/>
    <n v="1"/>
    <n v="169"/>
    <x v="4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x v="2157"/>
    <x v="2157"/>
    <b v="0"/>
    <n v="78"/>
    <x v="1"/>
    <s v="theater/plays"/>
    <n v="1"/>
    <n v="48"/>
    <x v="2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x v="2158"/>
    <x v="2158"/>
    <b v="0"/>
    <n v="27"/>
    <x v="1"/>
    <s v="theater/plays"/>
    <n v="1"/>
    <n v="45"/>
    <x v="2"/>
    <x v="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x v="2159"/>
    <x v="2159"/>
    <b v="1"/>
    <n v="61"/>
    <x v="1"/>
    <s v="theater/plays"/>
    <n v="1"/>
    <n v="51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x v="2160"/>
    <x v="2160"/>
    <b v="0"/>
    <n v="86"/>
    <x v="1"/>
    <s v="film &amp; video/documentary"/>
    <n v="1"/>
    <n v="140"/>
    <x v="5"/>
    <x v="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x v="2161"/>
    <x v="2161"/>
    <b v="0"/>
    <n v="63"/>
    <x v="1"/>
    <s v="music/rock"/>
    <n v="1"/>
    <n v="69"/>
    <x v="4"/>
    <x v="3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x v="2162"/>
    <x v="2162"/>
    <b v="0"/>
    <n v="134"/>
    <x v="1"/>
    <s v="music/rock"/>
    <n v="1"/>
    <n v="93"/>
    <x v="4"/>
    <x v="30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x v="2163"/>
    <x v="2163"/>
    <b v="0"/>
    <n v="32"/>
    <x v="1"/>
    <s v="theater/plays"/>
    <n v="1"/>
    <n v="136"/>
    <x v="2"/>
    <x v="3"/>
  </r>
  <r>
    <n v="1372"/>
    <s v="Ted Lukas &amp; the Misled new CD - &quot;FEED&quot;"/>
    <s v="Please help us raise funds to press our new CD!"/>
    <n v="500"/>
    <n v="620"/>
    <x v="3"/>
    <x v="0"/>
    <s v="USD"/>
    <x v="2164"/>
    <x v="2164"/>
    <b v="0"/>
    <n v="16"/>
    <x v="1"/>
    <s v="music/rock"/>
    <n v="1"/>
    <n v="39"/>
    <x v="4"/>
    <x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x v="2165"/>
    <x v="2165"/>
    <b v="0"/>
    <n v="14"/>
    <x v="1"/>
    <s v="theater/plays"/>
    <n v="1"/>
    <n v="9"/>
    <x v="2"/>
    <x v="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x v="2166"/>
    <x v="2166"/>
    <b v="0"/>
    <n v="13"/>
    <x v="1"/>
    <s v="music/indie rock"/>
    <n v="1"/>
    <n v="43"/>
    <x v="4"/>
    <x v="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x v="2167"/>
    <x v="2167"/>
    <b v="0"/>
    <n v="32"/>
    <x v="1"/>
    <s v="film &amp; video/shorts"/>
    <n v="1"/>
    <n v="70"/>
    <x v="5"/>
    <x v="31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x v="2168"/>
    <x v="2168"/>
    <b v="1"/>
    <n v="191"/>
    <x v="1"/>
    <s v="technology/hardware"/>
    <n v="1"/>
    <n v="194"/>
    <x v="0"/>
    <x v="29"/>
  </r>
  <r>
    <n v="3011"/>
    <s v="Katharsis Teatro en Navidad"/>
    <s v="Necesitamos tu ayuda para poder llevar la magia del teatro universitario al Teatro Lagrada de Madrid el 23 de diciembre :)"/>
    <n v="300"/>
    <n v="371"/>
    <x v="3"/>
    <x v="9"/>
    <s v="EUR"/>
    <x v="2169"/>
    <x v="2169"/>
    <b v="0"/>
    <n v="25"/>
    <x v="1"/>
    <s v="theater/spaces"/>
    <n v="1"/>
    <n v="15"/>
    <x v="2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2"/>
    <s v="EUR"/>
    <x v="2170"/>
    <x v="2170"/>
    <b v="1"/>
    <n v="196"/>
    <x v="1"/>
    <s v="photography/photobooks"/>
    <n v="1"/>
    <n v="110"/>
    <x v="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x v="2171"/>
    <x v="2171"/>
    <b v="0"/>
    <n v="77"/>
    <x v="1"/>
    <s v="music/indie rock"/>
    <n v="1"/>
    <n v="80"/>
    <x v="4"/>
    <x v="1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x v="2172"/>
    <x v="2172"/>
    <b v="1"/>
    <n v="274"/>
    <x v="1"/>
    <s v="music/rock"/>
    <n v="1"/>
    <n v="68"/>
    <x v="4"/>
    <x v="30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x v="2173"/>
    <x v="2173"/>
    <b v="0"/>
    <n v="21"/>
    <x v="1"/>
    <s v="theater/plays"/>
    <n v="1"/>
    <n v="29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x v="2174"/>
    <x v="2174"/>
    <b v="0"/>
    <n v="83"/>
    <x v="1"/>
    <s v="music/indie rock"/>
    <n v="1"/>
    <n v="89"/>
    <x v="4"/>
    <x v="1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x v="2175"/>
    <x v="2175"/>
    <b v="0"/>
    <n v="140"/>
    <x v="1"/>
    <s v="technology/hardware"/>
    <n v="1"/>
    <n v="88"/>
    <x v="0"/>
    <x v="29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x v="72"/>
    <x v="2176"/>
    <b v="0"/>
    <n v="131"/>
    <x v="1"/>
    <s v="photography/photobooks"/>
    <n v="1"/>
    <n v="95"/>
    <x v="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x v="2176"/>
    <x v="2177"/>
    <b v="0"/>
    <n v="30"/>
    <x v="1"/>
    <s v="theater/plays"/>
    <n v="1"/>
    <n v="43"/>
    <x v="2"/>
    <x v="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x v="2177"/>
    <x v="2178"/>
    <b v="0"/>
    <n v="117"/>
    <x v="1"/>
    <s v="film &amp; video/television"/>
    <n v="1"/>
    <n v="32"/>
    <x v="5"/>
    <x v="3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x v="2178"/>
    <x v="2179"/>
    <b v="1"/>
    <n v="179"/>
    <x v="1"/>
    <s v="film &amp; video/documentary"/>
    <n v="1"/>
    <n v="100"/>
    <x v="5"/>
    <x v="3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x v="2179"/>
    <x v="2180"/>
    <b v="0"/>
    <n v="38"/>
    <x v="1"/>
    <s v="music/rock"/>
    <n v="1"/>
    <n v="75"/>
    <x v="4"/>
    <x v="3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x v="2180"/>
    <x v="2181"/>
    <b v="0"/>
    <n v="173"/>
    <x v="1"/>
    <s v="theater/plays"/>
    <n v="1"/>
    <n v="71"/>
    <x v="2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x v="2181"/>
    <x v="2182"/>
    <b v="0"/>
    <n v="46"/>
    <x v="1"/>
    <s v="technology/makerspaces"/>
    <n v="1"/>
    <n v="94"/>
    <x v="0"/>
    <x v="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x v="105"/>
    <x v="2183"/>
    <b v="1"/>
    <n v="58"/>
    <x v="1"/>
    <s v="film &amp; video/documentary"/>
    <n v="1"/>
    <n v="115"/>
    <x v="5"/>
    <x v="34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x v="2182"/>
    <x v="2184"/>
    <b v="0"/>
    <n v="8"/>
    <x v="1"/>
    <s v="theater/plays"/>
    <n v="1"/>
    <n v="46"/>
    <x v="2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x v="2183"/>
    <x v="2185"/>
    <b v="0"/>
    <n v="284"/>
    <x v="1"/>
    <s v="film &amp; video/television"/>
    <n v="1"/>
    <n v="191"/>
    <x v="5"/>
    <x v="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6"/>
    <s v="CAD"/>
    <x v="2184"/>
    <x v="2186"/>
    <b v="0"/>
    <n v="58"/>
    <x v="1"/>
    <s v="technology/hardware"/>
    <n v="1"/>
    <n v="170"/>
    <x v="0"/>
    <x v="2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x v="2185"/>
    <x v="2187"/>
    <b v="0"/>
    <n v="76"/>
    <x v="1"/>
    <s v="music/electronic music"/>
    <n v="1"/>
    <n v="32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x v="2186"/>
    <x v="2188"/>
    <b v="0"/>
    <n v="67"/>
    <x v="1"/>
    <s v="music/classical music"/>
    <n v="1"/>
    <n v="55"/>
    <x v="4"/>
    <x v="4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x v="2187"/>
    <x v="2189"/>
    <b v="0"/>
    <n v="121"/>
    <x v="1"/>
    <s v="publishing/nonfiction"/>
    <n v="1"/>
    <n v="25"/>
    <x v="7"/>
    <x v="32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x v="2188"/>
    <x v="2190"/>
    <b v="0"/>
    <n v="89"/>
    <x v="1"/>
    <s v="music/pop"/>
    <n v="1"/>
    <n v="34"/>
    <x v="4"/>
    <x v="3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x v="2189"/>
    <x v="2191"/>
    <b v="0"/>
    <n v="108"/>
    <x v="1"/>
    <s v="publishing/nonfiction"/>
    <n v="1"/>
    <n v="57"/>
    <x v="7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x v="2190"/>
    <x v="2192"/>
    <b v="0"/>
    <n v="57"/>
    <x v="1"/>
    <s v="theater/plays"/>
    <n v="1"/>
    <n v="75"/>
    <x v="2"/>
    <x v="3"/>
  </r>
  <r>
    <n v="1247"/>
    <s v="BRAIN DEAD to record debut EP with SLAYER producer!"/>
    <s v="BRAIN DEAD is going to record their debut EP and they need your help, Bozos!"/>
    <n v="3500"/>
    <n v="4275"/>
    <x v="3"/>
    <x v="0"/>
    <s v="USD"/>
    <x v="2191"/>
    <x v="2193"/>
    <b v="1"/>
    <n v="50"/>
    <x v="1"/>
    <s v="music/rock"/>
    <n v="1"/>
    <n v="86"/>
    <x v="4"/>
    <x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x v="2192"/>
    <x v="2194"/>
    <b v="0"/>
    <n v="17"/>
    <x v="1"/>
    <s v="music/rock"/>
    <n v="1"/>
    <n v="54"/>
    <x v="4"/>
    <x v="3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x v="2193"/>
    <x v="2195"/>
    <b v="0"/>
    <n v="119"/>
    <x v="1"/>
    <s v="publishing/nonfiction"/>
    <n v="1"/>
    <n v="84"/>
    <x v="7"/>
    <x v="3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x v="2194"/>
    <x v="2196"/>
    <b v="0"/>
    <n v="70"/>
    <x v="1"/>
    <s v="music/rock"/>
    <n v="1"/>
    <n v="49"/>
    <x v="4"/>
    <x v="3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x v="2195"/>
    <x v="2197"/>
    <b v="0"/>
    <n v="25"/>
    <x v="1"/>
    <s v="theater/plays"/>
    <n v="1"/>
    <n v="73"/>
    <x v="2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x v="2196"/>
    <x v="2198"/>
    <b v="0"/>
    <n v="43"/>
    <x v="1"/>
    <s v="film &amp; video/documentary"/>
    <n v="1"/>
    <n v="709"/>
    <x v="5"/>
    <x v="34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x v="2197"/>
    <x v="2199"/>
    <b v="0"/>
    <n v="47"/>
    <x v="1"/>
    <s v="music/metal"/>
    <n v="1"/>
    <n v="29"/>
    <x v="4"/>
    <x v="38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x v="2198"/>
    <x v="2200"/>
    <b v="0"/>
    <n v="22"/>
    <x v="1"/>
    <s v="theater/plays"/>
    <n v="1"/>
    <n v="28"/>
    <x v="2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x v="2199"/>
    <x v="2201"/>
    <b v="0"/>
    <n v="3"/>
    <x v="1"/>
    <s v="theater/plays"/>
    <n v="1"/>
    <n v="203"/>
    <x v="2"/>
    <x v="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x v="2200"/>
    <x v="2202"/>
    <b v="0"/>
    <n v="62"/>
    <x v="1"/>
    <s v="music/rock"/>
    <n v="1"/>
    <n v="49"/>
    <x v="4"/>
    <x v="3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x v="2201"/>
    <x v="2203"/>
    <b v="0"/>
    <n v="20"/>
    <x v="1"/>
    <s v="theater/plays"/>
    <n v="1"/>
    <n v="61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x v="2202"/>
    <x v="2204"/>
    <b v="0"/>
    <n v="17"/>
    <x v="1"/>
    <s v="theater/plays"/>
    <n v="1"/>
    <n v="716"/>
    <x v="2"/>
    <x v="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x v="2203"/>
    <x v="2205"/>
    <b v="0"/>
    <n v="26"/>
    <x v="1"/>
    <s v="theater/plays"/>
    <n v="1"/>
    <n v="70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3"/>
    <s v="NZD"/>
    <x v="2204"/>
    <x v="2206"/>
    <b v="0"/>
    <n v="111"/>
    <x v="1"/>
    <s v="theater/spaces"/>
    <n v="1"/>
    <n v="110"/>
    <x v="2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x v="2205"/>
    <x v="2207"/>
    <b v="0"/>
    <n v="47"/>
    <x v="1"/>
    <s v="theater/plays"/>
    <n v="1"/>
    <n v="129"/>
    <x v="2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x v="2206"/>
    <x v="2208"/>
    <b v="0"/>
    <n v="340"/>
    <x v="1"/>
    <s v="music/rock"/>
    <n v="1"/>
    <n v="64"/>
    <x v="4"/>
    <x v="30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x v="2207"/>
    <x v="2209"/>
    <b v="0"/>
    <n v="16"/>
    <x v="1"/>
    <s v="music/indie rock"/>
    <n v="1"/>
    <n v="38"/>
    <x v="4"/>
    <x v="1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x v="2208"/>
    <x v="2210"/>
    <b v="0"/>
    <n v="79"/>
    <x v="1"/>
    <s v="music/rock"/>
    <n v="1"/>
    <n v="46"/>
    <x v="4"/>
    <x v="3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x v="2209"/>
    <x v="2211"/>
    <b v="0"/>
    <n v="13"/>
    <x v="1"/>
    <s v="theater/plays"/>
    <n v="1"/>
    <n v="140"/>
    <x v="2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x v="2210"/>
    <x v="2212"/>
    <b v="0"/>
    <n v="226"/>
    <x v="1"/>
    <s v="theater/spaces"/>
    <n v="1"/>
    <n v="80"/>
    <x v="2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x v="2211"/>
    <x v="2213"/>
    <b v="0"/>
    <n v="37"/>
    <x v="1"/>
    <s v="music/rock"/>
    <n v="1"/>
    <n v="164"/>
    <x v="4"/>
    <x v="3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x v="2212"/>
    <x v="2214"/>
    <b v="0"/>
    <n v="72"/>
    <x v="1"/>
    <s v="theater/plays"/>
    <n v="1"/>
    <n v="34"/>
    <x v="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x v="2213"/>
    <x v="2215"/>
    <b v="0"/>
    <n v="29"/>
    <x v="1"/>
    <s v="theater/plays"/>
    <n v="1"/>
    <n v="125"/>
    <x v="2"/>
    <x v="3"/>
  </r>
  <r>
    <n v="3700"/>
    <s v="Generations (Senior Project)"/>
    <s v="Help me produce the play I have written for my senior project!"/>
    <n v="500"/>
    <n v="606"/>
    <x v="3"/>
    <x v="0"/>
    <s v="USD"/>
    <x v="2214"/>
    <x v="2216"/>
    <b v="0"/>
    <n v="18"/>
    <x v="1"/>
    <s v="theater/plays"/>
    <n v="1"/>
    <n v="34"/>
    <x v="2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x v="2215"/>
    <x v="2217"/>
    <b v="0"/>
    <n v="217"/>
    <x v="1"/>
    <s v="technology/hardware"/>
    <n v="1"/>
    <n v="56"/>
    <x v="0"/>
    <x v="2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x v="2216"/>
    <x v="2218"/>
    <b v="1"/>
    <n v="163"/>
    <x v="1"/>
    <s v="music/indie rock"/>
    <n v="1"/>
    <n v="37"/>
    <x v="4"/>
    <x v="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x v="2217"/>
    <x v="2219"/>
    <b v="0"/>
    <n v="38"/>
    <x v="1"/>
    <s v="music/rock"/>
    <n v="1"/>
    <n v="80"/>
    <x v="4"/>
    <x v="30"/>
  </r>
  <r>
    <n v="1931"/>
    <s v="New Lions After Dark EP!"/>
    <s v="We're an indie rock band from Clearwater, FL headed back into the studio to finish our latest EP."/>
    <n v="2000"/>
    <n v="2412.02"/>
    <x v="3"/>
    <x v="0"/>
    <s v="USD"/>
    <x v="2218"/>
    <x v="2220"/>
    <b v="0"/>
    <n v="50"/>
    <x v="1"/>
    <s v="music/indie rock"/>
    <n v="1"/>
    <n v="48"/>
    <x v="4"/>
    <x v="1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x v="2219"/>
    <x v="2221"/>
    <b v="0"/>
    <n v="84"/>
    <x v="1"/>
    <s v="theater/plays"/>
    <n v="1"/>
    <n v="72"/>
    <x v="2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x v="2220"/>
    <x v="2222"/>
    <b v="1"/>
    <n v="79"/>
    <x v="1"/>
    <s v="film &amp; video/documentary"/>
    <n v="1"/>
    <n v="84"/>
    <x v="5"/>
    <x v="3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x v="2221"/>
    <x v="2223"/>
    <b v="0"/>
    <n v="72"/>
    <x v="1"/>
    <s v="music/indie rock"/>
    <n v="1"/>
    <n v="59"/>
    <x v="4"/>
    <x v="17"/>
  </r>
  <r>
    <n v="1473"/>
    <s v="ONE LOVES ONLY FORM"/>
    <s v="Public Radio Project"/>
    <n v="1500"/>
    <n v="1807.74"/>
    <x v="3"/>
    <x v="0"/>
    <s v="USD"/>
    <x v="2222"/>
    <x v="2224"/>
    <b v="1"/>
    <n v="47"/>
    <x v="1"/>
    <s v="publishing/radio &amp; podcasts"/>
    <n v="1"/>
    <n v="38"/>
    <x v="7"/>
    <x v="3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x v="2223"/>
    <x v="2225"/>
    <b v="0"/>
    <n v="75"/>
    <x v="1"/>
    <s v="film &amp; video/television"/>
    <n v="1"/>
    <n v="80"/>
    <x v="5"/>
    <x v="3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x v="2224"/>
    <x v="2226"/>
    <b v="0"/>
    <n v="59"/>
    <x v="1"/>
    <s v="theater/plays"/>
    <n v="1"/>
    <n v="41"/>
    <x v="2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x v="2225"/>
    <x v="2227"/>
    <b v="0"/>
    <n v="118"/>
    <x v="1"/>
    <s v="theater/spaces"/>
    <n v="1"/>
    <n v="108"/>
    <x v="2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x v="2226"/>
    <x v="2228"/>
    <b v="0"/>
    <n v="169"/>
    <x v="1"/>
    <s v="publishing/nonfiction"/>
    <n v="1"/>
    <n v="18"/>
    <x v="7"/>
    <x v="3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x v="2227"/>
    <x v="2229"/>
    <b v="0"/>
    <n v="246"/>
    <x v="1"/>
    <s v="music/indie rock"/>
    <n v="1"/>
    <n v="88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x v="2228"/>
    <x v="2230"/>
    <b v="0"/>
    <n v="190"/>
    <x v="1"/>
    <s v="music/metal"/>
    <n v="1"/>
    <n v="63"/>
    <x v="4"/>
    <x v="38"/>
  </r>
  <r>
    <n v="2089"/>
    <s v="Little Moses EP"/>
    <s v="Little Moses is trying to record their first EP, and we can't do it without your help!"/>
    <n v="2500"/>
    <n v="3010.01"/>
    <x v="3"/>
    <x v="0"/>
    <s v="USD"/>
    <x v="2229"/>
    <x v="2231"/>
    <b v="0"/>
    <n v="62"/>
    <x v="1"/>
    <s v="music/indie rock"/>
    <n v="1"/>
    <n v="49"/>
    <x v="4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x v="2230"/>
    <x v="2232"/>
    <b v="0"/>
    <n v="177"/>
    <x v="1"/>
    <s v="music/metal"/>
    <n v="1"/>
    <n v="34"/>
    <x v="4"/>
    <x v="38"/>
  </r>
  <r>
    <n v="2031"/>
    <s v="Linkio: the $100 Smart Home Devices Solution"/>
    <s v="With Linkio you can use your smartphone to control every electronic you own- for only $100!"/>
    <n v="50000"/>
    <n v="60175"/>
    <x v="3"/>
    <x v="3"/>
    <s v="EUR"/>
    <x v="2231"/>
    <x v="2233"/>
    <b v="1"/>
    <n v="508"/>
    <x v="1"/>
    <s v="technology/hardware"/>
    <n v="1"/>
    <n v="118"/>
    <x v="0"/>
    <x v="2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x v="2232"/>
    <x v="2234"/>
    <b v="1"/>
    <n v="280"/>
    <x v="1"/>
    <s v="photography/photobooks"/>
    <n v="1"/>
    <n v="99"/>
    <x v="1"/>
    <x v="2"/>
  </r>
  <r>
    <n v="2195"/>
    <s v="Purgatoria: City of Angels"/>
    <s v="A gritty, noir tabletop RPG with a fast-paced combo-based battle system."/>
    <n v="4600"/>
    <n v="5535"/>
    <x v="3"/>
    <x v="0"/>
    <s v="USD"/>
    <x v="2233"/>
    <x v="2235"/>
    <b v="0"/>
    <n v="115"/>
    <x v="1"/>
    <s v="games/tabletop games"/>
    <n v="1"/>
    <n v="48"/>
    <x v="6"/>
    <x v="3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x v="2234"/>
    <x v="2236"/>
    <b v="1"/>
    <n v="17"/>
    <x v="1"/>
    <s v="music/rock"/>
    <n v="1"/>
    <n v="141"/>
    <x v="4"/>
    <x v="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x v="2235"/>
    <x v="2237"/>
    <b v="0"/>
    <n v="23"/>
    <x v="1"/>
    <s v="theater/plays"/>
    <n v="1"/>
    <n v="105"/>
    <x v="2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x v="2236"/>
    <x v="2238"/>
    <b v="0"/>
    <n v="54"/>
    <x v="1"/>
    <s v="theater/plays"/>
    <n v="1"/>
    <n v="45"/>
    <x v="2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x v="2237"/>
    <x v="2239"/>
    <b v="1"/>
    <n v="539"/>
    <x v="1"/>
    <s v="technology/hardware"/>
    <n v="1"/>
    <n v="223"/>
    <x v="0"/>
    <x v="2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x v="2238"/>
    <x v="2240"/>
    <b v="0"/>
    <n v="25"/>
    <x v="1"/>
    <s v="film &amp; video/documentary"/>
    <n v="1"/>
    <n v="48"/>
    <x v="5"/>
    <x v="34"/>
  </r>
  <r>
    <n v="2049"/>
    <s v="LOCK8 - the World's First Smart Bike Lock"/>
    <s v="Keyless. Alarm secured. GPS tracking."/>
    <n v="50000"/>
    <n v="60095.35"/>
    <x v="3"/>
    <x v="1"/>
    <s v="GBP"/>
    <x v="2239"/>
    <x v="2241"/>
    <b v="0"/>
    <n v="742"/>
    <x v="1"/>
    <s v="technology/hardware"/>
    <n v="1"/>
    <n v="81"/>
    <x v="0"/>
    <x v="2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x v="2240"/>
    <x v="2242"/>
    <b v="1"/>
    <n v="325"/>
    <x v="1"/>
    <s v="theater/spaces"/>
    <n v="1"/>
    <n v="92"/>
    <x v="2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x v="2241"/>
    <x v="2243"/>
    <b v="1"/>
    <n v="128"/>
    <x v="1"/>
    <s v="film &amp; video/documentary"/>
    <n v="1"/>
    <n v="47"/>
    <x v="5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x v="2242"/>
    <x v="2244"/>
    <b v="0"/>
    <n v="61"/>
    <x v="1"/>
    <s v="film &amp; video/television"/>
    <n v="1"/>
    <n v="98"/>
    <x v="5"/>
    <x v="3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x v="2243"/>
    <x v="2245"/>
    <b v="0"/>
    <n v="46"/>
    <x v="1"/>
    <s v="film &amp; video/shorts"/>
    <n v="1"/>
    <n v="78"/>
    <x v="5"/>
    <x v="31"/>
  </r>
  <r>
    <n v="104"/>
    <s v="Good 'Ol Trumpet"/>
    <s v="UCF short film about an old man, his love for music, and his misplaced trumpet.  "/>
    <n v="500"/>
    <n v="600"/>
    <x v="3"/>
    <x v="0"/>
    <s v="USD"/>
    <x v="2244"/>
    <x v="2246"/>
    <b v="0"/>
    <n v="10"/>
    <x v="1"/>
    <s v="film &amp; video/shorts"/>
    <n v="1"/>
    <n v="60"/>
    <x v="5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x v="2245"/>
    <x v="2247"/>
    <b v="0"/>
    <n v="14"/>
    <x v="1"/>
    <s v="film &amp; video/documentary"/>
    <n v="1"/>
    <n v="43"/>
    <x v="5"/>
    <x v="3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x v="2246"/>
    <x v="2248"/>
    <b v="0"/>
    <n v="4"/>
    <x v="1"/>
    <s v="photography/photobooks"/>
    <n v="1"/>
    <n v="8"/>
    <x v="1"/>
    <x v="2"/>
  </r>
  <r>
    <n v="2167"/>
    <s v="Planes and Planets needs to get their EP finished!!"/>
    <s v="We need YOUR HELP to take one more step to this make release sound amazing!"/>
    <n v="150"/>
    <n v="180"/>
    <x v="3"/>
    <x v="0"/>
    <s v="USD"/>
    <x v="2247"/>
    <x v="2249"/>
    <b v="0"/>
    <n v="8"/>
    <x v="1"/>
    <s v="music/rock"/>
    <n v="1"/>
    <n v="23"/>
    <x v="4"/>
    <x v="30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x v="2248"/>
    <x v="2250"/>
    <b v="0"/>
    <n v="18"/>
    <x v="1"/>
    <s v="theater/plays"/>
    <n v="1"/>
    <n v="67"/>
    <x v="2"/>
    <x v="3"/>
  </r>
  <r>
    <n v="3623"/>
    <s v="Since I've Been Here"/>
    <s v="An original play exploring the complications of romantic relationships in all forms."/>
    <n v="2500"/>
    <n v="3000"/>
    <x v="3"/>
    <x v="0"/>
    <s v="USD"/>
    <x v="2249"/>
    <x v="2251"/>
    <b v="0"/>
    <n v="34"/>
    <x v="1"/>
    <s v="theater/plays"/>
    <n v="1"/>
    <n v="88"/>
    <x v="2"/>
    <x v="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x v="2250"/>
    <x v="2252"/>
    <b v="0"/>
    <n v="31"/>
    <x v="1"/>
    <s v="theater/plays"/>
    <n v="1"/>
    <n v="58"/>
    <x v="2"/>
    <x v="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x v="2251"/>
    <x v="2253"/>
    <b v="0"/>
    <n v="27"/>
    <x v="1"/>
    <s v="theater/musical"/>
    <n v="1"/>
    <n v="111"/>
    <x v="2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x v="2252"/>
    <x v="2254"/>
    <b v="0"/>
    <n v="30"/>
    <x v="1"/>
    <s v="theater/musical"/>
    <n v="1"/>
    <n v="100"/>
    <x v="2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2"/>
    <s v="EUR"/>
    <x v="2253"/>
    <x v="2255"/>
    <b v="1"/>
    <n v="187"/>
    <x v="1"/>
    <s v="theater/spaces"/>
    <n v="1"/>
    <n v="64"/>
    <x v="2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x v="2254"/>
    <x v="2256"/>
    <b v="0"/>
    <n v="106"/>
    <x v="1"/>
    <s v="music/rock"/>
    <n v="1"/>
    <n v="51"/>
    <x v="4"/>
    <x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x v="2255"/>
    <x v="2257"/>
    <b v="0"/>
    <n v="34"/>
    <x v="1"/>
    <s v="music/pop"/>
    <n v="1"/>
    <n v="39"/>
    <x v="4"/>
    <x v="3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x v="2256"/>
    <x v="2258"/>
    <b v="0"/>
    <n v="115"/>
    <x v="1"/>
    <s v="music/metal"/>
    <n v="1"/>
    <n v="42"/>
    <x v="4"/>
    <x v="3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x v="2257"/>
    <x v="2259"/>
    <b v="0"/>
    <n v="134"/>
    <x v="1"/>
    <s v="music/classical music"/>
    <n v="1"/>
    <n v="49"/>
    <x v="4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x v="2258"/>
    <x v="2260"/>
    <b v="0"/>
    <n v="128"/>
    <x v="1"/>
    <s v="theater/spaces"/>
    <n v="1"/>
    <n v="234"/>
    <x v="2"/>
    <x v="8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x v="2259"/>
    <x v="2261"/>
    <b v="1"/>
    <n v="45"/>
    <x v="1"/>
    <s v="theater/plays"/>
    <n v="1"/>
    <n v="32"/>
    <x v="2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x v="2260"/>
    <x v="2262"/>
    <b v="1"/>
    <n v="322"/>
    <x v="1"/>
    <s v="theater/plays"/>
    <n v="1"/>
    <n v="86"/>
    <x v="2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x v="2261"/>
    <x v="2263"/>
    <b v="0"/>
    <n v="25"/>
    <x v="1"/>
    <s v="games/tabletop games"/>
    <n v="1"/>
    <n v="36"/>
    <x v="6"/>
    <x v="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x v="2262"/>
    <x v="2264"/>
    <b v="0"/>
    <n v="38"/>
    <x v="1"/>
    <s v="theater/plays"/>
    <n v="1"/>
    <n v="32"/>
    <x v="2"/>
    <x v="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x v="2263"/>
    <x v="2265"/>
    <b v="0"/>
    <n v="13"/>
    <x v="1"/>
    <s v="theater/plays"/>
    <n v="1"/>
    <n v="55"/>
    <x v="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x v="2264"/>
    <x v="2266"/>
    <b v="0"/>
    <n v="99"/>
    <x v="1"/>
    <s v="games/tabletop games"/>
    <n v="1"/>
    <n v="30"/>
    <x v="6"/>
    <x v="3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x v="2265"/>
    <x v="2267"/>
    <b v="0"/>
    <n v="30"/>
    <x v="1"/>
    <s v="theater/plays"/>
    <n v="1"/>
    <n v="159"/>
    <x v="2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x v="2266"/>
    <x v="2268"/>
    <b v="0"/>
    <n v="93"/>
    <x v="1"/>
    <s v="music/pop"/>
    <n v="1"/>
    <n v="45"/>
    <x v="4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x v="2267"/>
    <x v="2269"/>
    <b v="0"/>
    <n v="22"/>
    <x v="1"/>
    <s v="theater/plays"/>
    <n v="1"/>
    <n v="109"/>
    <x v="2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x v="2268"/>
    <x v="2270"/>
    <b v="1"/>
    <n v="226"/>
    <x v="1"/>
    <s v="theater/plays"/>
    <n v="1"/>
    <n v="50"/>
    <x v="2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x v="2269"/>
    <x v="2271"/>
    <b v="0"/>
    <n v="90"/>
    <x v="1"/>
    <s v="music/indie rock"/>
    <n v="1"/>
    <n v="46"/>
    <x v="4"/>
    <x v="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x v="2270"/>
    <x v="2272"/>
    <b v="0"/>
    <n v="37"/>
    <x v="1"/>
    <s v="theater/plays"/>
    <n v="1"/>
    <n v="48"/>
    <x v="2"/>
    <x v="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x v="2271"/>
    <x v="2273"/>
    <b v="0"/>
    <n v="69"/>
    <x v="1"/>
    <s v="music/rock"/>
    <n v="1"/>
    <n v="52"/>
    <x v="4"/>
    <x v="3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x v="2272"/>
    <x v="2274"/>
    <b v="0"/>
    <n v="26"/>
    <x v="1"/>
    <s v="theater/plays"/>
    <n v="1"/>
    <n v="28"/>
    <x v="2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x v="2273"/>
    <x v="2275"/>
    <b v="0"/>
    <n v="315"/>
    <x v="1"/>
    <s v="technology/wearables"/>
    <n v="1"/>
    <n v="151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x v="2274"/>
    <x v="2276"/>
    <b v="1"/>
    <n v="66"/>
    <x v="1"/>
    <s v="music/rock"/>
    <n v="1"/>
    <n v="63"/>
    <x v="4"/>
    <x v="30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x v="2275"/>
    <x v="2277"/>
    <b v="0"/>
    <n v="23"/>
    <x v="1"/>
    <s v="theater/plays"/>
    <n v="1"/>
    <n v="176"/>
    <x v="2"/>
    <x v="3"/>
  </r>
  <r>
    <n v="1263"/>
    <s v="New Tropic Bombs EP ~ &quot;Return to Bomber Bay&quot;"/>
    <s v="A fresh batch of chaos from Toledo, Ohio's reggae-rockers, Tropic Bombs!"/>
    <n v="1500"/>
    <n v="1785"/>
    <x v="3"/>
    <x v="0"/>
    <s v="USD"/>
    <x v="2276"/>
    <x v="2278"/>
    <b v="1"/>
    <n v="41"/>
    <x v="1"/>
    <s v="music/rock"/>
    <n v="1"/>
    <n v="44"/>
    <x v="4"/>
    <x v="3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x v="2277"/>
    <x v="2279"/>
    <b v="0"/>
    <n v="108"/>
    <x v="1"/>
    <s v="theater/plays"/>
    <n v="1"/>
    <n v="66"/>
    <x v="2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x v="2278"/>
    <x v="2280"/>
    <b v="0"/>
    <n v="27"/>
    <x v="1"/>
    <s v="theater/plays"/>
    <n v="1"/>
    <n v="42"/>
    <x v="2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x v="2279"/>
    <x v="2281"/>
    <b v="1"/>
    <n v="238"/>
    <x v="1"/>
    <s v="film &amp; video/documentary"/>
    <n v="1"/>
    <n v="90"/>
    <x v="5"/>
    <x v="3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x v="2280"/>
    <x v="2282"/>
    <b v="0"/>
    <n v="51"/>
    <x v="1"/>
    <s v="theater/plays"/>
    <n v="1"/>
    <n v="17"/>
    <x v="2"/>
    <x v="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x v="2281"/>
    <x v="2283"/>
    <b v="0"/>
    <n v="20"/>
    <x v="1"/>
    <s v="theater/spaces"/>
    <n v="1"/>
    <n v="80"/>
    <x v="2"/>
    <x v="8"/>
  </r>
  <r>
    <n v="3233"/>
    <s v="64 Squares"/>
    <s v="64 Squares is an autobiographical one-man exploration of the internal chess game played to reconcile relationships."/>
    <n v="5000"/>
    <n v="5940"/>
    <x v="3"/>
    <x v="0"/>
    <s v="USD"/>
    <x v="2282"/>
    <x v="2284"/>
    <b v="0"/>
    <n v="61"/>
    <x v="1"/>
    <s v="theater/plays"/>
    <n v="1"/>
    <n v="97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3"/>
    <x v="8"/>
    <s v="AUD"/>
    <x v="2283"/>
    <x v="2285"/>
    <b v="0"/>
    <n v="95"/>
    <x v="1"/>
    <s v="theater/plays"/>
    <n v="1"/>
    <n v="125"/>
    <x v="2"/>
    <x v="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x v="2284"/>
    <x v="2286"/>
    <b v="1"/>
    <n v="251"/>
    <x v="1"/>
    <s v="film &amp; video/documentary"/>
    <n v="1"/>
    <n v="61"/>
    <x v="5"/>
    <x v="3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x v="2285"/>
    <x v="2287"/>
    <b v="1"/>
    <n v="129"/>
    <x v="1"/>
    <s v="film &amp; video/documentary"/>
    <n v="1"/>
    <n v="230"/>
    <x v="5"/>
    <x v="34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x v="2286"/>
    <x v="2288"/>
    <b v="0"/>
    <n v="30"/>
    <x v="1"/>
    <s v="theater/plays"/>
    <n v="1"/>
    <n v="30"/>
    <x v="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5"/>
    <s v="DKK"/>
    <x v="2287"/>
    <x v="2289"/>
    <b v="0"/>
    <n v="144"/>
    <x v="1"/>
    <s v="music/rock"/>
    <n v="1"/>
    <n v="346"/>
    <x v="4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2"/>
    <s v="SEK"/>
    <x v="2288"/>
    <x v="2290"/>
    <b v="1"/>
    <n v="61"/>
    <x v="1"/>
    <s v="music/electronic music"/>
    <n v="1"/>
    <n v="389"/>
    <x v="4"/>
    <x v="36"/>
  </r>
  <r>
    <n v="66"/>
    <s v="A Stagnant Fever: Short Film"/>
    <s v="A dark comedy set in the '60s about clinical depression and one night stands."/>
    <n v="2000"/>
    <n v="2372"/>
    <x v="3"/>
    <x v="0"/>
    <s v="USD"/>
    <x v="2289"/>
    <x v="2291"/>
    <b v="0"/>
    <n v="26"/>
    <x v="1"/>
    <s v="film &amp; video/shorts"/>
    <n v="1"/>
    <n v="91"/>
    <x v="5"/>
    <x v="3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x v="2290"/>
    <x v="2292"/>
    <b v="0"/>
    <n v="23"/>
    <x v="1"/>
    <s v="film &amp; video/television"/>
    <n v="1"/>
    <n v="103"/>
    <x v="5"/>
    <x v="37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x v="2291"/>
    <x v="2293"/>
    <b v="0"/>
    <n v="62"/>
    <x v="1"/>
    <s v="publishing/nonfiction"/>
    <n v="1"/>
    <n v="57"/>
    <x v="7"/>
    <x v="32"/>
  </r>
  <r>
    <n v="2467"/>
    <s v="Nature Boy Explorer EP"/>
    <s v="We've finished our first EP and we're taking it on the road in three weeks! Help us fund manufacturing?"/>
    <n v="1000"/>
    <n v="1185"/>
    <x v="3"/>
    <x v="0"/>
    <s v="USD"/>
    <x v="2292"/>
    <x v="2294"/>
    <b v="0"/>
    <n v="43"/>
    <x v="1"/>
    <s v="music/indie rock"/>
    <n v="1"/>
    <n v="28"/>
    <x v="4"/>
    <x v="17"/>
  </r>
  <r>
    <n v="3595"/>
    <s v="The Flu Season"/>
    <s v="A new theatre company staging Will Eno's The Flu Season in Seattle"/>
    <n v="2600"/>
    <n v="3081"/>
    <x v="3"/>
    <x v="0"/>
    <s v="USD"/>
    <x v="2293"/>
    <x v="2295"/>
    <b v="0"/>
    <n v="62"/>
    <x v="1"/>
    <s v="theater/plays"/>
    <n v="1"/>
    <n v="50"/>
    <x v="2"/>
    <x v="3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x v="2294"/>
    <x v="2296"/>
    <b v="0"/>
    <n v="70"/>
    <x v="1"/>
    <s v="photography/photobooks"/>
    <n v="1"/>
    <n v="93"/>
    <x v="1"/>
    <x v="2"/>
  </r>
  <r>
    <n v="2557"/>
    <s v="European Tour"/>
    <s v="Raising money for our concert tour of Switzerland and Germany in June/July 2014"/>
    <n v="900"/>
    <n v="1066"/>
    <x v="3"/>
    <x v="1"/>
    <s v="GBP"/>
    <x v="2295"/>
    <x v="2297"/>
    <b v="0"/>
    <n v="36"/>
    <x v="1"/>
    <s v="music/classical music"/>
    <n v="1"/>
    <n v="30"/>
    <x v="4"/>
    <x v="4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x v="2296"/>
    <x v="2298"/>
    <b v="0"/>
    <n v="49"/>
    <x v="1"/>
    <s v="music/pop"/>
    <n v="1"/>
    <n v="36"/>
    <x v="4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x v="2297"/>
    <x v="2299"/>
    <b v="0"/>
    <n v="44"/>
    <x v="1"/>
    <s v="theater/plays"/>
    <n v="1"/>
    <n v="75"/>
    <x v="2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x v="2298"/>
    <x v="2300"/>
    <b v="0"/>
    <n v="4"/>
    <x v="1"/>
    <s v="music/rock"/>
    <n v="1"/>
    <n v="444"/>
    <x v="4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x v="2299"/>
    <x v="2301"/>
    <b v="0"/>
    <n v="24"/>
    <x v="1"/>
    <s v="theater/plays"/>
    <n v="1"/>
    <n v="30"/>
    <x v="2"/>
    <x v="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x v="2300"/>
    <x v="2302"/>
    <b v="0"/>
    <n v="62"/>
    <x v="1"/>
    <s v="theater/plays"/>
    <n v="1"/>
    <n v="57"/>
    <x v="2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x v="2301"/>
    <x v="2303"/>
    <b v="0"/>
    <n v="39"/>
    <x v="1"/>
    <s v="theater/plays"/>
    <n v="1"/>
    <n v="100"/>
    <x v="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x v="2302"/>
    <x v="2304"/>
    <b v="0"/>
    <n v="146"/>
    <x v="1"/>
    <s v="technology/hardware"/>
    <n v="1"/>
    <n v="97"/>
    <x v="0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x v="2303"/>
    <x v="2305"/>
    <b v="0"/>
    <n v="499"/>
    <x v="1"/>
    <s v="music/metal"/>
    <n v="1"/>
    <n v="66"/>
    <x v="4"/>
    <x v="3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x v="2304"/>
    <x v="2306"/>
    <b v="1"/>
    <n v="91"/>
    <x v="1"/>
    <s v="film &amp; video/documentary"/>
    <n v="1"/>
    <n v="65"/>
    <x v="5"/>
    <x v="34"/>
  </r>
  <r>
    <n v="2720"/>
    <s v="The Comedy Project"/>
    <s v="An improv, sketch and experimental comedy and cocktail venue in downtown Grand Rapids, Michigan"/>
    <n v="25000"/>
    <n v="29531"/>
    <x v="3"/>
    <x v="0"/>
    <s v="USD"/>
    <x v="2305"/>
    <x v="2307"/>
    <b v="0"/>
    <n v="173"/>
    <x v="1"/>
    <s v="theater/spaces"/>
    <n v="1"/>
    <n v="171"/>
    <x v="2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x v="2306"/>
    <x v="2308"/>
    <b v="1"/>
    <n v="963"/>
    <x v="1"/>
    <s v="film &amp; video/documentary"/>
    <n v="1"/>
    <n v="31"/>
    <x v="5"/>
    <x v="34"/>
  </r>
  <r>
    <n v="1834"/>
    <s v="TDJ - All Part of the Plan EP/Tour"/>
    <s v="Help us fund our first tour and promote our new EP!"/>
    <n v="10000"/>
    <n v="11805"/>
    <x v="3"/>
    <x v="0"/>
    <s v="USD"/>
    <x v="2307"/>
    <x v="2309"/>
    <b v="0"/>
    <n v="90"/>
    <x v="1"/>
    <s v="music/rock"/>
    <n v="1"/>
    <n v="131"/>
    <x v="4"/>
    <x v="30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x v="2308"/>
    <x v="2310"/>
    <b v="0"/>
    <n v="25"/>
    <x v="1"/>
    <s v="music/rock"/>
    <n v="1"/>
    <n v="47"/>
    <x v="4"/>
    <x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x v="2309"/>
    <x v="2311"/>
    <b v="1"/>
    <n v="361"/>
    <x v="1"/>
    <s v="music/rock"/>
    <n v="1"/>
    <n v="98"/>
    <x v="4"/>
    <x v="30"/>
  </r>
  <r>
    <n v="1960"/>
    <s v="TREKKAYAK"/>
    <s v="Trekkayak is an ultralight, durable and inflatable boat to be carried in your backpack to cross a lake or paddle down a river."/>
    <n v="70000"/>
    <n v="82532"/>
    <x v="3"/>
    <x v="12"/>
    <s v="SEK"/>
    <x v="2310"/>
    <x v="2312"/>
    <b v="1"/>
    <n v="33"/>
    <x v="1"/>
    <s v="technology/hardware"/>
    <n v="1"/>
    <n v="2501"/>
    <x v="0"/>
    <x v="2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x v="2311"/>
    <x v="2313"/>
    <b v="1"/>
    <n v="98"/>
    <x v="1"/>
    <s v="photography/photobooks"/>
    <n v="1"/>
    <n v="180"/>
    <x v="1"/>
    <x v="2"/>
  </r>
  <r>
    <n v="2786"/>
    <s v="Fierce"/>
    <s v="A heart-melting farce about sex, art and the lovelorn lay-abouts of London-town."/>
    <n v="2500"/>
    <n v="2946"/>
    <x v="3"/>
    <x v="1"/>
    <s v="GBP"/>
    <x v="2312"/>
    <x v="2314"/>
    <b v="0"/>
    <n v="74"/>
    <x v="1"/>
    <s v="theater/plays"/>
    <n v="1"/>
    <n v="40"/>
    <x v="2"/>
    <x v="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x v="2313"/>
    <x v="2315"/>
    <b v="0"/>
    <n v="26"/>
    <x v="1"/>
    <s v="theater/plays"/>
    <n v="1"/>
    <n v="68"/>
    <x v="2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x v="2314"/>
    <x v="2316"/>
    <b v="0"/>
    <n v="22"/>
    <x v="1"/>
    <s v="publishing/nonfiction"/>
    <n v="1"/>
    <n v="37"/>
    <x v="7"/>
    <x v="3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x v="2315"/>
    <x v="2317"/>
    <b v="1"/>
    <n v="213"/>
    <x v="1"/>
    <s v="theater/plays"/>
    <n v="1"/>
    <n v="110"/>
    <x v="2"/>
    <x v="3"/>
  </r>
  <r>
    <n v="1680"/>
    <s v="Kick Out a Record"/>
    <s v="Working Musician dilemma #164: how the taxman put Kick the Record 2.0 on hold"/>
    <n v="1000"/>
    <n v="1175"/>
    <x v="3"/>
    <x v="0"/>
    <s v="USD"/>
    <x v="2316"/>
    <x v="2318"/>
    <b v="0"/>
    <n v="25"/>
    <x v="1"/>
    <s v="music/pop"/>
    <n v="1"/>
    <n v="47"/>
    <x v="4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x v="2317"/>
    <x v="2319"/>
    <b v="1"/>
    <n v="51"/>
    <x v="1"/>
    <s v="theater/plays"/>
    <n v="1"/>
    <n v="58"/>
    <x v="2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x v="2318"/>
    <x v="2320"/>
    <b v="1"/>
    <n v="255"/>
    <x v="1"/>
    <s v="music/electronic music"/>
    <n v="1"/>
    <n v="46"/>
    <x v="4"/>
    <x v="3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x v="2319"/>
    <x v="2321"/>
    <b v="0"/>
    <n v="40"/>
    <x v="1"/>
    <s v="music/rock"/>
    <n v="1"/>
    <n v="59"/>
    <x v="4"/>
    <x v="30"/>
  </r>
  <r>
    <n v="22"/>
    <s v="CREATURES OF HABIT!"/>
    <s v="Meet Gary, and Troy: Two unlikely friends that investigate &quot;strange phenomenon&quot;."/>
    <n v="350"/>
    <n v="410"/>
    <x v="3"/>
    <x v="0"/>
    <s v="USD"/>
    <x v="2320"/>
    <x v="2322"/>
    <b v="0"/>
    <n v="8"/>
    <x v="1"/>
    <s v="film &amp; video/television"/>
    <n v="1"/>
    <n v="51"/>
    <x v="5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x v="2321"/>
    <x v="2323"/>
    <b v="0"/>
    <n v="55"/>
    <x v="1"/>
    <s v="theater/spaces"/>
    <n v="1"/>
    <n v="85"/>
    <x v="2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x v="2322"/>
    <x v="2324"/>
    <b v="1"/>
    <n v="41"/>
    <x v="1"/>
    <s v="technology/hardware"/>
    <n v="1"/>
    <n v="45"/>
    <x v="0"/>
    <x v="29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x v="2323"/>
    <x v="2325"/>
    <b v="1"/>
    <n v="635"/>
    <x v="1"/>
    <s v="publishing/radio &amp; podcasts"/>
    <n v="1"/>
    <n v="92"/>
    <x v="7"/>
    <x v="3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x v="2324"/>
    <x v="2326"/>
    <b v="1"/>
    <n v="31"/>
    <x v="1"/>
    <s v="music/rock"/>
    <n v="1"/>
    <n v="75"/>
    <x v="4"/>
    <x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x v="2325"/>
    <x v="2327"/>
    <b v="0"/>
    <n v="38"/>
    <x v="1"/>
    <s v="music/rock"/>
    <n v="1"/>
    <n v="62"/>
    <x v="4"/>
    <x v="3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x v="2326"/>
    <x v="2328"/>
    <b v="0"/>
    <n v="131"/>
    <x v="1"/>
    <s v="music/rock"/>
    <n v="1"/>
    <n v="134"/>
    <x v="4"/>
    <x v="3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x v="2327"/>
    <x v="2329"/>
    <b v="1"/>
    <n v="314"/>
    <x v="1"/>
    <s v="film &amp; video/documentary"/>
    <n v="1"/>
    <n v="89"/>
    <x v="5"/>
    <x v="34"/>
  </r>
  <r>
    <n v="2824"/>
    <s v="The Rooftop"/>
    <s v="I wrote a One Act play called The Rooftop for a Female Playwright's festival. Every little bit helps!"/>
    <n v="650"/>
    <n v="760"/>
    <x v="3"/>
    <x v="0"/>
    <s v="USD"/>
    <x v="2328"/>
    <x v="2330"/>
    <b v="0"/>
    <n v="15"/>
    <x v="1"/>
    <s v="theater/plays"/>
    <n v="1"/>
    <n v="51"/>
    <x v="2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x v="2329"/>
    <x v="2331"/>
    <b v="0"/>
    <n v="86"/>
    <x v="1"/>
    <s v="theater/plays"/>
    <n v="1"/>
    <n v="82"/>
    <x v="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x v="2330"/>
    <x v="2332"/>
    <b v="0"/>
    <n v="35"/>
    <x v="1"/>
    <s v="theater/plays"/>
    <n v="1"/>
    <n v="100"/>
    <x v="2"/>
    <x v="3"/>
  </r>
  <r>
    <n v="3276"/>
    <s v="We The Astronomers"/>
    <s v="In 2016, KO Theatre presents a world premiere play in Toronto, ON about faith, home, and the secrets we keep from those we love."/>
    <n v="4500"/>
    <n v="5258"/>
    <x v="3"/>
    <x v="6"/>
    <s v="CAD"/>
    <x v="739"/>
    <x v="2333"/>
    <b v="1"/>
    <n v="100"/>
    <x v="1"/>
    <s v="theater/plays"/>
    <n v="1"/>
    <n v="53"/>
    <x v="2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x v="2331"/>
    <x v="2334"/>
    <b v="1"/>
    <n v="493"/>
    <x v="1"/>
    <s v="film &amp; video/documentary"/>
    <n v="1"/>
    <n v="59"/>
    <x v="5"/>
    <x v="34"/>
  </r>
  <r>
    <n v="3329"/>
    <s v="Jestia and Raedon"/>
    <s v="Jestia and Raedon is a brand new romantic comedy play going to the Edinburgh Fringe Festival this summer."/>
    <n v="1000"/>
    <n v="1168"/>
    <x v="3"/>
    <x v="1"/>
    <s v="GBP"/>
    <x v="2332"/>
    <x v="2335"/>
    <b v="0"/>
    <n v="26"/>
    <x v="1"/>
    <s v="theater/plays"/>
    <n v="1"/>
    <n v="45"/>
    <x v="2"/>
    <x v="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x v="2333"/>
    <x v="2336"/>
    <b v="0"/>
    <n v="56"/>
    <x v="1"/>
    <s v="theater/musical"/>
    <n v="1"/>
    <n v="42"/>
    <x v="2"/>
    <x v="7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x v="2334"/>
    <x v="2337"/>
    <b v="1"/>
    <n v="182"/>
    <x v="1"/>
    <s v="music/rock"/>
    <n v="1"/>
    <n v="77"/>
    <x v="4"/>
    <x v="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6"/>
    <s v="CAD"/>
    <x v="2335"/>
    <x v="2338"/>
    <b v="0"/>
    <n v="20"/>
    <x v="1"/>
    <s v="theater/plays"/>
    <n v="1"/>
    <n v="70"/>
    <x v="2"/>
    <x v="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x v="2336"/>
    <x v="2339"/>
    <b v="0"/>
    <n v="130"/>
    <x v="1"/>
    <s v="theater/plays"/>
    <n v="1"/>
    <n v="45"/>
    <x v="2"/>
    <x v="3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x v="2337"/>
    <x v="2340"/>
    <b v="0"/>
    <n v="96"/>
    <x v="1"/>
    <s v="music/rock"/>
    <n v="1"/>
    <n v="61"/>
    <x v="4"/>
    <x v="3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x v="2338"/>
    <x v="2341"/>
    <b v="1"/>
    <n v="286"/>
    <x v="1"/>
    <s v="film &amp; video/documentary"/>
    <n v="1"/>
    <n v="41"/>
    <x v="5"/>
    <x v="3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x v="2339"/>
    <x v="2342"/>
    <b v="0"/>
    <n v="145"/>
    <x v="1"/>
    <s v="music/indie rock"/>
    <n v="1"/>
    <n v="60"/>
    <x v="4"/>
    <x v="17"/>
  </r>
  <r>
    <n v="2714"/>
    <s v="The Crane Theater"/>
    <s v="The Crane will be the new home for independent theater in Northeast Minneapolis"/>
    <n v="25000"/>
    <n v="29089"/>
    <x v="3"/>
    <x v="0"/>
    <s v="USD"/>
    <x v="2340"/>
    <x v="2343"/>
    <b v="1"/>
    <n v="305"/>
    <x v="1"/>
    <s v="theater/spaces"/>
    <n v="1"/>
    <n v="95"/>
    <x v="2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x v="2341"/>
    <x v="2344"/>
    <b v="0"/>
    <n v="105"/>
    <x v="1"/>
    <s v="music/indie rock"/>
    <n v="1"/>
    <n v="51"/>
    <x v="4"/>
    <x v="1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x v="2342"/>
    <x v="2345"/>
    <b v="1"/>
    <n v="244"/>
    <x v="1"/>
    <s v="theater/plays"/>
    <n v="1"/>
    <n v="71"/>
    <x v="2"/>
    <x v="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x v="2343"/>
    <x v="2346"/>
    <b v="0"/>
    <n v="79"/>
    <x v="1"/>
    <s v="theater/plays"/>
    <n v="1"/>
    <n v="74"/>
    <x v="2"/>
    <x v="3"/>
  </r>
  <r>
    <n v="355"/>
    <s v="REZA ABDOH -Theatre Visionary"/>
    <s v="A documentary film about the late REZA ABDOH and his performance company DAR A LUZ."/>
    <n v="35000"/>
    <n v="40690"/>
    <x v="3"/>
    <x v="0"/>
    <s v="USD"/>
    <x v="2344"/>
    <x v="2347"/>
    <b v="1"/>
    <n v="165"/>
    <x v="1"/>
    <s v="film &amp; video/documentary"/>
    <n v="1"/>
    <n v="247"/>
    <x v="5"/>
    <x v="34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x v="2345"/>
    <x v="2348"/>
    <b v="0"/>
    <n v="20"/>
    <x v="1"/>
    <s v="film &amp; video/shorts"/>
    <n v="1"/>
    <n v="116"/>
    <x v="5"/>
    <x v="31"/>
  </r>
  <r>
    <n v="2463"/>
    <s v="Emma Ate the Lion &quot;Songs Two Count Too&quot;"/>
    <s v="Emma Ate The Lion's debut full length album"/>
    <n v="2000"/>
    <n v="2325"/>
    <x v="3"/>
    <x v="0"/>
    <s v="USD"/>
    <x v="2346"/>
    <x v="2349"/>
    <b v="0"/>
    <n v="75"/>
    <x v="1"/>
    <s v="music/indie rock"/>
    <n v="1"/>
    <n v="31"/>
    <x v="4"/>
    <x v="1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x v="2347"/>
    <x v="2350"/>
    <b v="0"/>
    <n v="52"/>
    <x v="1"/>
    <s v="film &amp; video/television"/>
    <n v="1"/>
    <n v="223"/>
    <x v="5"/>
    <x v="3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x v="2348"/>
    <x v="2351"/>
    <b v="0"/>
    <n v="63"/>
    <x v="1"/>
    <s v="theater/plays"/>
    <n v="1"/>
    <n v="55"/>
    <x v="2"/>
    <x v="3"/>
  </r>
  <r>
    <n v="3167"/>
    <s v="Destiny is Judd Nelson: a new play at FringeNYC"/>
    <s v="What is destiny? Explore it with us this August at FringeNYC."/>
    <n v="3000"/>
    <n v="3485"/>
    <x v="3"/>
    <x v="0"/>
    <s v="USD"/>
    <x v="2349"/>
    <x v="2352"/>
    <b v="1"/>
    <n v="55"/>
    <x v="1"/>
    <s v="theater/plays"/>
    <n v="1"/>
    <n v="63"/>
    <x v="2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x v="2350"/>
    <x v="2353"/>
    <b v="0"/>
    <n v="31"/>
    <x v="1"/>
    <s v="music/rock"/>
    <n v="1"/>
    <n v="49"/>
    <x v="4"/>
    <x v="3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x v="2351"/>
    <x v="2354"/>
    <b v="0"/>
    <n v="149"/>
    <x v="1"/>
    <s v="film &amp; video/documentary"/>
    <n v="1"/>
    <n v="117"/>
    <x v="5"/>
    <x v="3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x v="2352"/>
    <x v="2355"/>
    <b v="0"/>
    <n v="29"/>
    <x v="1"/>
    <s v="theater/plays"/>
    <n v="1"/>
    <n v="80"/>
    <x v="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x v="2353"/>
    <x v="2356"/>
    <b v="0"/>
    <n v="103"/>
    <x v="1"/>
    <s v="theater/spaces"/>
    <n v="1"/>
    <n v="51"/>
    <x v="2"/>
    <x v="8"/>
  </r>
  <r>
    <n v="3217"/>
    <s v="Wake Up Call @ IRT Theater"/>
    <s v="Wake Up Call is a comedic play about a group of hotel employees working on Christmas Eve."/>
    <n v="4500"/>
    <n v="5221"/>
    <x v="3"/>
    <x v="0"/>
    <s v="USD"/>
    <x v="2354"/>
    <x v="2357"/>
    <b v="1"/>
    <n v="104"/>
    <x v="1"/>
    <s v="theater/plays"/>
    <n v="1"/>
    <n v="50"/>
    <x v="2"/>
    <x v="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x v="2355"/>
    <x v="2358"/>
    <b v="0"/>
    <n v="14"/>
    <x v="1"/>
    <s v="photography/photobooks"/>
    <n v="1"/>
    <n v="414"/>
    <x v="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x v="2356"/>
    <x v="2359"/>
    <b v="0"/>
    <n v="4"/>
    <x v="1"/>
    <s v="music/classical music"/>
    <n v="1"/>
    <n v="7"/>
    <x v="4"/>
    <x v="4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x v="2357"/>
    <x v="2360"/>
    <b v="0"/>
    <n v="114"/>
    <x v="1"/>
    <s v="music/indie rock"/>
    <n v="1"/>
    <n v="153"/>
    <x v="4"/>
    <x v="17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x v="2358"/>
    <x v="2361"/>
    <b v="0"/>
    <n v="35"/>
    <x v="1"/>
    <s v="theater/plays"/>
    <n v="1"/>
    <n v="60"/>
    <x v="2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x v="2359"/>
    <x v="2362"/>
    <b v="0"/>
    <n v="33"/>
    <x v="1"/>
    <s v="music/rock"/>
    <n v="1"/>
    <n v="25"/>
    <x v="4"/>
    <x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x v="2360"/>
    <x v="2363"/>
    <b v="0"/>
    <n v="19"/>
    <x v="1"/>
    <s v="publishing/nonfiction"/>
    <n v="1"/>
    <n v="40"/>
    <x v="7"/>
    <x v="32"/>
  </r>
  <r>
    <n v="2161"/>
    <s v="CallMeGhost DEBUT ALBUM preorder!"/>
    <s v="We're trying to fund hard copies of our debut album!"/>
    <n v="400"/>
    <n v="463"/>
    <x v="3"/>
    <x v="0"/>
    <s v="USD"/>
    <x v="2361"/>
    <x v="2364"/>
    <b v="0"/>
    <n v="13"/>
    <x v="1"/>
    <s v="music/rock"/>
    <n v="1"/>
    <n v="36"/>
    <x v="4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x v="2362"/>
    <x v="2365"/>
    <b v="1"/>
    <n v="137"/>
    <x v="1"/>
    <s v="technology/hardware"/>
    <n v="1"/>
    <n v="84"/>
    <x v="0"/>
    <x v="29"/>
  </r>
  <r>
    <n v="528"/>
    <s v="Devastated No Matter What"/>
    <s v="A Festival Backed Production of a Full-Length Play."/>
    <n v="1150"/>
    <n v="1330"/>
    <x v="3"/>
    <x v="0"/>
    <s v="USD"/>
    <x v="2363"/>
    <x v="2366"/>
    <b v="0"/>
    <n v="30"/>
    <x v="1"/>
    <s v="theater/plays"/>
    <n v="1"/>
    <n v="44"/>
    <x v="2"/>
    <x v="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x v="2364"/>
    <x v="2367"/>
    <b v="0"/>
    <n v="64"/>
    <x v="1"/>
    <s v="music/indie rock"/>
    <n v="1"/>
    <n v="36"/>
    <x v="4"/>
    <x v="17"/>
  </r>
  <r>
    <n v="2263"/>
    <s v="Corvus Corax Miniatures - Outcasts"/>
    <s v="These are degenerated men who have, since birth, suffered the effect of mutation and turned into something wicked!"/>
    <n v="7500"/>
    <n v="8666"/>
    <x v="3"/>
    <x v="12"/>
    <s v="SEK"/>
    <x v="2365"/>
    <x v="2368"/>
    <b v="0"/>
    <n v="60"/>
    <x v="1"/>
    <s v="games/tabletop games"/>
    <n v="1"/>
    <n v="144"/>
    <x v="6"/>
    <x v="3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x v="2366"/>
    <x v="2369"/>
    <b v="0"/>
    <n v="75"/>
    <x v="1"/>
    <s v="music/indie rock"/>
    <n v="1"/>
    <n v="46"/>
    <x v="4"/>
    <x v="17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x v="2367"/>
    <x v="2370"/>
    <b v="0"/>
    <n v="188"/>
    <x v="1"/>
    <s v="technology/hardware"/>
    <n v="1"/>
    <n v="307"/>
    <x v="0"/>
    <x v="29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x v="2368"/>
    <x v="2371"/>
    <b v="0"/>
    <n v="21"/>
    <x v="1"/>
    <s v="theater/plays"/>
    <n v="1"/>
    <n v="44"/>
    <x v="2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x v="2369"/>
    <x v="2372"/>
    <b v="0"/>
    <n v="112"/>
    <x v="1"/>
    <s v="theater/plays"/>
    <n v="1"/>
    <n v="31"/>
    <x v="2"/>
    <x v="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x v="2370"/>
    <x v="2373"/>
    <b v="0"/>
    <n v="186"/>
    <x v="1"/>
    <s v="food/small batch"/>
    <n v="1"/>
    <n v="62"/>
    <x v="3"/>
    <x v="4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x v="2371"/>
    <x v="2374"/>
    <b v="0"/>
    <n v="47"/>
    <x v="1"/>
    <s v="film &amp; video/shorts"/>
    <n v="1"/>
    <n v="86"/>
    <x v="5"/>
    <x v="31"/>
  </r>
  <r>
    <n v="1676"/>
    <s v="Bridge 19 CD Release Tour"/>
    <s v="Help fund Bridge 19's tour in support of their first duo record, to be released in May 2012."/>
    <n v="3000"/>
    <n v="3460"/>
    <x v="3"/>
    <x v="0"/>
    <s v="USD"/>
    <x v="2372"/>
    <x v="2375"/>
    <b v="0"/>
    <n v="42"/>
    <x v="1"/>
    <s v="music/pop"/>
    <n v="1"/>
    <n v="82"/>
    <x v="4"/>
    <x v="39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x v="2373"/>
    <x v="2376"/>
    <b v="0"/>
    <n v="39"/>
    <x v="1"/>
    <s v="theater/plays"/>
    <n v="1"/>
    <n v="53"/>
    <x v="2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x v="2374"/>
    <x v="2377"/>
    <b v="1"/>
    <n v="167"/>
    <x v="1"/>
    <s v="theater/plays"/>
    <n v="1"/>
    <n v="59"/>
    <x v="2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1"/>
    <s v="EUR"/>
    <x v="2375"/>
    <x v="2378"/>
    <b v="0"/>
    <n v="14"/>
    <x v="1"/>
    <s v="theater/plays"/>
    <n v="1"/>
    <n v="51"/>
    <x v="2"/>
    <x v="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x v="2376"/>
    <x v="2379"/>
    <b v="0"/>
    <n v="205"/>
    <x v="1"/>
    <s v="music/rock"/>
    <n v="1"/>
    <n v="39"/>
    <x v="4"/>
    <x v="30"/>
  </r>
  <r>
    <n v="1467"/>
    <s v="Radio Ambulante"/>
    <s v="We are a new Spanish language podcast telling uniquely Latin American stories."/>
    <n v="40000"/>
    <n v="46032"/>
    <x v="3"/>
    <x v="0"/>
    <s v="USD"/>
    <x v="2377"/>
    <x v="2380"/>
    <b v="1"/>
    <n v="600"/>
    <x v="1"/>
    <s v="publishing/radio &amp; podcasts"/>
    <n v="1"/>
    <n v="77"/>
    <x v="7"/>
    <x v="33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x v="2378"/>
    <x v="2381"/>
    <b v="0"/>
    <n v="56"/>
    <x v="1"/>
    <s v="film &amp; video/shorts"/>
    <n v="1"/>
    <n v="123"/>
    <x v="5"/>
    <x v="3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x v="2379"/>
    <x v="2382"/>
    <b v="0"/>
    <n v="160"/>
    <x v="1"/>
    <s v="music/indie rock"/>
    <n v="1"/>
    <n v="58"/>
    <x v="4"/>
    <x v="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7"/>
    <s v="EUR"/>
    <x v="2380"/>
    <x v="2383"/>
    <b v="0"/>
    <n v="32"/>
    <x v="1"/>
    <s v="photography/photobooks"/>
    <n v="1"/>
    <n v="32"/>
    <x v="1"/>
    <x v="2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x v="2381"/>
    <x v="2384"/>
    <b v="0"/>
    <n v="23"/>
    <x v="1"/>
    <s v="theater/plays"/>
    <n v="1"/>
    <n v="50"/>
    <x v="2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x v="2382"/>
    <x v="2385"/>
    <b v="1"/>
    <n v="29"/>
    <x v="1"/>
    <s v="theater/plays"/>
    <n v="1"/>
    <n v="79"/>
    <x v="2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6"/>
    <s v="CAD"/>
    <x v="2383"/>
    <x v="2386"/>
    <b v="0"/>
    <n v="10"/>
    <x v="1"/>
    <s v="theater/musical"/>
    <n v="1"/>
    <n v="115"/>
    <x v="2"/>
    <x v="7"/>
  </r>
  <r>
    <n v="2062"/>
    <s v="Rho Board"/>
    <s v="4K HEVC Android TV Media Player with optional DIY electronics, ideal for app development, home control, software developement, learning"/>
    <n v="100000"/>
    <n v="114977"/>
    <x v="3"/>
    <x v="15"/>
    <s v="DKK"/>
    <x v="2384"/>
    <x v="2387"/>
    <b v="0"/>
    <n v="203"/>
    <x v="1"/>
    <s v="technology/hardware"/>
    <n v="1"/>
    <n v="566"/>
    <x v="0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x v="2385"/>
    <x v="2388"/>
    <b v="1"/>
    <n v="813"/>
    <x v="1"/>
    <s v="technology/hardware"/>
    <n v="1"/>
    <n v="283"/>
    <x v="0"/>
    <x v="29"/>
  </r>
  <r>
    <n v="1022"/>
    <s v="Sammy Bananas - Bootlegs Vol. 2!!"/>
    <s v="Help get four new bootlegs onto vinyl in the second installment of my series!"/>
    <n v="2000"/>
    <n v="2298"/>
    <x v="3"/>
    <x v="0"/>
    <s v="USD"/>
    <x v="2386"/>
    <x v="2389"/>
    <b v="1"/>
    <n v="74"/>
    <x v="1"/>
    <s v="music/electronic music"/>
    <n v="1"/>
    <n v="31"/>
    <x v="4"/>
    <x v="36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x v="2387"/>
    <x v="2390"/>
    <b v="0"/>
    <n v="87"/>
    <x v="1"/>
    <s v="music/rock"/>
    <n v="1"/>
    <n v="46"/>
    <x v="4"/>
    <x v="3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x v="2388"/>
    <x v="2391"/>
    <b v="1"/>
    <n v="55"/>
    <x v="1"/>
    <s v="theater/plays"/>
    <n v="1"/>
    <n v="40"/>
    <x v="2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x v="2389"/>
    <x v="2392"/>
    <b v="1"/>
    <n v="221"/>
    <x v="1"/>
    <s v="film &amp; video/documentary"/>
    <n v="1"/>
    <n v="130"/>
    <x v="5"/>
    <x v="34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x v="2390"/>
    <x v="2393"/>
    <b v="1"/>
    <n v="169"/>
    <x v="1"/>
    <s v="music/rock"/>
    <n v="1"/>
    <n v="68"/>
    <x v="4"/>
    <x v="30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x v="2391"/>
    <x v="2394"/>
    <b v="0"/>
    <n v="95"/>
    <x v="1"/>
    <s v="theater/plays"/>
    <n v="1"/>
    <n v="30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x v="2392"/>
    <x v="2395"/>
    <b v="0"/>
    <n v="27"/>
    <x v="1"/>
    <s v="photography/photobooks"/>
    <n v="1"/>
    <n v="42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x v="2393"/>
    <x v="2396"/>
    <b v="0"/>
    <n v="34"/>
    <x v="1"/>
    <s v="film &amp; video/shorts"/>
    <n v="1"/>
    <n v="51"/>
    <x v="5"/>
    <x v="31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x v="2394"/>
    <x v="2397"/>
    <b v="0"/>
    <n v="31"/>
    <x v="1"/>
    <s v="theater/plays"/>
    <n v="1"/>
    <n v="111"/>
    <x v="2"/>
    <x v="3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x v="2395"/>
    <x v="2398"/>
    <b v="0"/>
    <n v="286"/>
    <x v="1"/>
    <s v="technology/space exploration"/>
    <n v="1"/>
    <n v="80"/>
    <x v="0"/>
    <x v="2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x v="2396"/>
    <x v="2399"/>
    <b v="0"/>
    <n v="55"/>
    <x v="1"/>
    <s v="music/indie rock"/>
    <n v="1"/>
    <n v="73"/>
    <x v="4"/>
    <x v="17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x v="2397"/>
    <x v="2400"/>
    <b v="1"/>
    <n v="238"/>
    <x v="1"/>
    <s v="technology/space exploration"/>
    <n v="1"/>
    <n v="120"/>
    <x v="0"/>
    <x v="20"/>
  </r>
  <r>
    <n v="1894"/>
    <s v="Help me release my first 3 song EP!!"/>
    <s v="Im trying to raise $1000 for a 3 song EP in a studio!"/>
    <n v="1000"/>
    <n v="1145"/>
    <x v="3"/>
    <x v="0"/>
    <s v="USD"/>
    <x v="2398"/>
    <x v="2401"/>
    <b v="0"/>
    <n v="20"/>
    <x v="1"/>
    <s v="music/indie rock"/>
    <n v="1"/>
    <n v="57"/>
    <x v="4"/>
    <x v="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x v="2399"/>
    <x v="2402"/>
    <b v="0"/>
    <n v="61"/>
    <x v="1"/>
    <s v="theater/plays"/>
    <n v="1"/>
    <n v="19"/>
    <x v="2"/>
    <x v="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x v="2400"/>
    <x v="2403"/>
    <b v="0"/>
    <n v="62"/>
    <x v="1"/>
    <s v="theater/plays"/>
    <n v="1"/>
    <n v="18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x v="2401"/>
    <x v="2404"/>
    <b v="0"/>
    <n v="336"/>
    <x v="1"/>
    <s v="theater/plays"/>
    <n v="1"/>
    <n v="119"/>
    <x v="2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x v="2402"/>
    <x v="2405"/>
    <b v="0"/>
    <n v="229"/>
    <x v="1"/>
    <s v="publishing/nonfiction"/>
    <n v="1"/>
    <n v="235"/>
    <x v="7"/>
    <x v="32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x v="2403"/>
    <x v="2406"/>
    <b v="0"/>
    <n v="133"/>
    <x v="1"/>
    <s v="film &amp; video/documentary"/>
    <n v="1"/>
    <n v="103"/>
    <x v="5"/>
    <x v="3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x v="2404"/>
    <x v="2407"/>
    <b v="0"/>
    <n v="33"/>
    <x v="1"/>
    <s v="music/indie rock"/>
    <n v="1"/>
    <n v="104"/>
    <x v="4"/>
    <x v="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x v="2405"/>
    <x v="2408"/>
    <b v="0"/>
    <n v="123"/>
    <x v="1"/>
    <s v="music/electronic music"/>
    <n v="1"/>
    <n v="56"/>
    <x v="4"/>
    <x v="36"/>
  </r>
  <r>
    <n v="3570"/>
    <s v="The Lower Depths"/>
    <s v="Theatre Machine presents an all-new adaptation of Maxim Gorky's classic of Russian theatre, The Lower Depths."/>
    <n v="2000"/>
    <n v="2287"/>
    <x v="3"/>
    <x v="0"/>
    <s v="USD"/>
    <x v="2406"/>
    <x v="2409"/>
    <b v="0"/>
    <n v="26"/>
    <x v="1"/>
    <s v="theater/plays"/>
    <n v="1"/>
    <n v="88"/>
    <x v="2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x v="2407"/>
    <x v="2410"/>
    <b v="0"/>
    <n v="63"/>
    <x v="1"/>
    <s v="theater/plays"/>
    <n v="1"/>
    <n v="105"/>
    <x v="2"/>
    <x v="3"/>
  </r>
  <r>
    <n v="283"/>
    <s v="SOLE SURVIVOR"/>
    <s v="What is the impact of survivorship on the human condition?"/>
    <n v="18000"/>
    <n v="20569.05"/>
    <x v="3"/>
    <x v="0"/>
    <s v="USD"/>
    <x v="2408"/>
    <x v="2411"/>
    <b v="1"/>
    <n v="202"/>
    <x v="1"/>
    <s v="film &amp; video/documentary"/>
    <n v="1"/>
    <n v="102"/>
    <x v="5"/>
    <x v="3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x v="2409"/>
    <x v="2412"/>
    <b v="0"/>
    <n v="90"/>
    <x v="1"/>
    <s v="music/rock"/>
    <n v="1"/>
    <n v="63"/>
    <x v="4"/>
    <x v="3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x v="2410"/>
    <x v="2413"/>
    <b v="0"/>
    <n v="44"/>
    <x v="1"/>
    <s v="theater/plays"/>
    <n v="1"/>
    <n v="65"/>
    <x v="2"/>
    <x v="3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x v="2411"/>
    <x v="2414"/>
    <b v="0"/>
    <n v="1062"/>
    <x v="1"/>
    <s v="film &amp; video/documentary"/>
    <n v="1"/>
    <n v="161"/>
    <x v="5"/>
    <x v="34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x v="2412"/>
    <x v="2415"/>
    <b v="0"/>
    <n v="17"/>
    <x v="1"/>
    <s v="music/rock"/>
    <n v="1"/>
    <n v="81"/>
    <x v="4"/>
    <x v="30"/>
  </r>
  <r>
    <n v="3179"/>
    <s v="I Do Wonder"/>
    <s v="A Sci-fi play in several vignettes that will narrate an alternate history in the mid-20th century."/>
    <n v="4200"/>
    <n v="4794.82"/>
    <x v="3"/>
    <x v="0"/>
    <s v="USD"/>
    <x v="2413"/>
    <x v="2416"/>
    <b v="1"/>
    <n v="62"/>
    <x v="1"/>
    <s v="theater/plays"/>
    <n v="1"/>
    <n v="77"/>
    <x v="2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x v="2414"/>
    <x v="2417"/>
    <b v="0"/>
    <n v="136"/>
    <x v="1"/>
    <s v="music/rock"/>
    <n v="1"/>
    <n v="67"/>
    <x v="4"/>
    <x v="3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x v="2415"/>
    <x v="2418"/>
    <b v="0"/>
    <n v="89"/>
    <x v="1"/>
    <s v="photography/photobooks"/>
    <n v="1"/>
    <n v="90"/>
    <x v="1"/>
    <x v="2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x v="2416"/>
    <x v="2419"/>
    <b v="0"/>
    <n v="23"/>
    <x v="1"/>
    <s v="theater/plays"/>
    <n v="1"/>
    <n v="74"/>
    <x v="2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x v="2417"/>
    <x v="2420"/>
    <b v="0"/>
    <n v="62"/>
    <x v="1"/>
    <s v="technology/space exploration"/>
    <n v="1"/>
    <n v="37"/>
    <x v="0"/>
    <x v="20"/>
  </r>
  <r>
    <n v="3158"/>
    <s v="Nursery Crimes"/>
    <s v="A 40s crime-noir play using nursery rhyme characters."/>
    <n v="5000"/>
    <n v="5700"/>
    <x v="3"/>
    <x v="0"/>
    <s v="USD"/>
    <x v="2418"/>
    <x v="2421"/>
    <b v="1"/>
    <n v="69"/>
    <x v="1"/>
    <s v="theater/plays"/>
    <n v="1"/>
    <n v="83"/>
    <x v="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x v="2419"/>
    <x v="2422"/>
    <b v="0"/>
    <n v="14"/>
    <x v="1"/>
    <s v="theater/plays"/>
    <n v="1"/>
    <n v="41"/>
    <x v="2"/>
    <x v="3"/>
  </r>
  <r>
    <n v="3711"/>
    <s v="The Youth Shakespeare Project 2014"/>
    <s v="Two teachers and twenty kids bring one of Shakespeare's plays to life!"/>
    <n v="500"/>
    <n v="570"/>
    <x v="3"/>
    <x v="0"/>
    <s v="USD"/>
    <x v="2420"/>
    <x v="2423"/>
    <b v="0"/>
    <n v="21"/>
    <x v="1"/>
    <s v="theater/plays"/>
    <n v="1"/>
    <n v="27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x v="2421"/>
    <x v="2424"/>
    <b v="0"/>
    <n v="71"/>
    <x v="1"/>
    <s v="theater/plays"/>
    <n v="1"/>
    <n v="80"/>
    <x v="2"/>
    <x v="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x v="2333"/>
    <x v="2425"/>
    <b v="0"/>
    <n v="27"/>
    <x v="1"/>
    <s v="theater/plays"/>
    <n v="1"/>
    <n v="38"/>
    <x v="2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x v="2422"/>
    <x v="2426"/>
    <b v="0"/>
    <n v="158"/>
    <x v="1"/>
    <s v="music/rock"/>
    <n v="1"/>
    <n v="72"/>
    <x v="4"/>
    <x v="30"/>
  </r>
  <r>
    <n v="2196"/>
    <s v="LACORSA Grand Prix Game (relaunch)"/>
    <s v="Race your friends in style with this classic Grand Prix game."/>
    <n v="14000"/>
    <n v="15937"/>
    <x v="3"/>
    <x v="0"/>
    <s v="USD"/>
    <x v="2423"/>
    <x v="2427"/>
    <b v="0"/>
    <n v="234"/>
    <x v="1"/>
    <s v="games/tabletop games"/>
    <n v="1"/>
    <n v="68"/>
    <x v="6"/>
    <x v="35"/>
  </r>
  <r>
    <n v="316"/>
    <s v="THE SECRET TRIAL 5 - GRASSROOTS CROSS-CANADA TOUR"/>
    <s v="Award winning documentary The Secret Trial 5 needs your help for a Cross-Canada Tour!"/>
    <n v="15000"/>
    <n v="17066"/>
    <x v="3"/>
    <x v="6"/>
    <s v="CAD"/>
    <x v="2424"/>
    <x v="2428"/>
    <b v="1"/>
    <n v="158"/>
    <x v="1"/>
    <s v="film &amp; video/documentary"/>
    <n v="1"/>
    <n v="108"/>
    <x v="5"/>
    <x v="34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x v="2425"/>
    <x v="2429"/>
    <b v="1"/>
    <n v="84"/>
    <x v="1"/>
    <s v="film &amp; video/documentary"/>
    <n v="1"/>
    <n v="47"/>
    <x v="5"/>
    <x v="3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x v="2426"/>
    <x v="2430"/>
    <b v="0"/>
    <n v="19"/>
    <x v="1"/>
    <s v="music/indie rock"/>
    <n v="1"/>
    <n v="66"/>
    <x v="4"/>
    <x v="1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x v="2427"/>
    <x v="2431"/>
    <b v="1"/>
    <n v="74"/>
    <x v="1"/>
    <s v="music/rock"/>
    <n v="1"/>
    <n v="51"/>
    <x v="4"/>
    <x v="3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x v="2428"/>
    <x v="2432"/>
    <b v="0"/>
    <n v="47"/>
    <x v="1"/>
    <s v="music/indie rock"/>
    <n v="1"/>
    <n v="29"/>
    <x v="4"/>
    <x v="17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x v="2429"/>
    <x v="2433"/>
    <b v="0"/>
    <n v="57"/>
    <x v="1"/>
    <s v="film &amp; video/shorts"/>
    <n v="1"/>
    <n v="70"/>
    <x v="5"/>
    <x v="31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x v="2430"/>
    <x v="2434"/>
    <b v="0"/>
    <n v="80"/>
    <x v="1"/>
    <s v="theater/plays"/>
    <n v="1"/>
    <n v="57"/>
    <x v="2"/>
    <x v="3"/>
  </r>
  <r>
    <n v="1392"/>
    <s v="Telesomniac's Debut Album"/>
    <s v="Telesomniac is a rock band from Provo, UT releasing their debut album Thirty-One Flashes in the Dark."/>
    <n v="2500"/>
    <n v="2841"/>
    <x v="3"/>
    <x v="0"/>
    <s v="USD"/>
    <x v="2431"/>
    <x v="2435"/>
    <b v="0"/>
    <n v="104"/>
    <x v="1"/>
    <s v="music/rock"/>
    <n v="1"/>
    <n v="27"/>
    <x v="4"/>
    <x v="3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x v="2432"/>
    <x v="2436"/>
    <b v="0"/>
    <n v="128"/>
    <x v="1"/>
    <s v="theater/plays"/>
    <n v="1"/>
    <n v="89"/>
    <x v="2"/>
    <x v="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x v="2433"/>
    <x v="2437"/>
    <b v="0"/>
    <n v="114"/>
    <x v="1"/>
    <s v="theater/plays"/>
    <n v="1"/>
    <n v="40"/>
    <x v="2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x v="2434"/>
    <x v="2438"/>
    <b v="0"/>
    <n v="621"/>
    <x v="1"/>
    <s v="technology/hardware"/>
    <n v="1"/>
    <n v="64"/>
    <x v="0"/>
    <x v="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x v="2435"/>
    <x v="2439"/>
    <b v="0"/>
    <n v="30"/>
    <x v="1"/>
    <s v="theater/plays"/>
    <n v="1"/>
    <n v="114"/>
    <x v="2"/>
    <x v="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x v="2436"/>
    <x v="2440"/>
    <b v="0"/>
    <n v="64"/>
    <x v="1"/>
    <s v="film &amp; video/shorts"/>
    <n v="1"/>
    <n v="35"/>
    <x v="5"/>
    <x v="31"/>
  </r>
  <r>
    <n v="242"/>
    <s v="Hardwater"/>
    <s v="An unprecedented feature-length documentary film about Maine's tribal, oft-misunderstood ice fishing sub-culture."/>
    <n v="13000"/>
    <n v="14750"/>
    <x v="3"/>
    <x v="0"/>
    <s v="USD"/>
    <x v="2437"/>
    <x v="2441"/>
    <b v="1"/>
    <n v="202"/>
    <x v="1"/>
    <s v="film &amp; video/documentary"/>
    <n v="1"/>
    <n v="73"/>
    <x v="5"/>
    <x v="3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x v="2438"/>
    <x v="2442"/>
    <b v="0"/>
    <n v="68"/>
    <x v="1"/>
    <s v="theater/plays"/>
    <n v="1"/>
    <n v="83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x v="2439"/>
    <x v="2443"/>
    <b v="0"/>
    <n v="107"/>
    <x v="1"/>
    <s v="theater/musical"/>
    <n v="1"/>
    <n v="74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x v="2440"/>
    <x v="2444"/>
    <b v="0"/>
    <n v="53"/>
    <x v="1"/>
    <s v="theater/plays"/>
    <n v="1"/>
    <n v="107"/>
    <x v="2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x v="2441"/>
    <x v="2445"/>
    <b v="0"/>
    <n v="63"/>
    <x v="1"/>
    <s v="theater/plays"/>
    <n v="1"/>
    <n v="50"/>
    <x v="2"/>
    <x v="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x v="2442"/>
    <x v="2446"/>
    <b v="0"/>
    <n v="25"/>
    <x v="1"/>
    <s v="music/indie rock"/>
    <n v="1"/>
    <n v="34"/>
    <x v="4"/>
    <x v="1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x v="2443"/>
    <x v="2447"/>
    <b v="0"/>
    <n v="29"/>
    <x v="1"/>
    <s v="music/indie rock"/>
    <n v="1"/>
    <n v="23"/>
    <x v="4"/>
    <x v="17"/>
  </r>
  <r>
    <n v="3475"/>
    <s v="Score"/>
    <s v="Score is a musical play inspired by true stories of parents who have recovered from addiction and regained their children."/>
    <n v="300"/>
    <n v="340"/>
    <x v="3"/>
    <x v="1"/>
    <s v="GBP"/>
    <x v="2444"/>
    <x v="2448"/>
    <b v="0"/>
    <n v="17"/>
    <x v="1"/>
    <s v="theater/plays"/>
    <n v="1"/>
    <n v="20"/>
    <x v="2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6"/>
    <s v="CAD"/>
    <x v="2445"/>
    <x v="2449"/>
    <b v="0"/>
    <n v="83"/>
    <x v="1"/>
    <s v="theater/plays"/>
    <n v="1"/>
    <n v="68"/>
    <x v="2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x v="2446"/>
    <x v="2450"/>
    <b v="0"/>
    <n v="44"/>
    <x v="1"/>
    <s v="music/indie rock"/>
    <n v="1"/>
    <n v="51"/>
    <x v="4"/>
    <x v="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x v="2447"/>
    <x v="2451"/>
    <b v="0"/>
    <n v="557"/>
    <x v="1"/>
    <s v="theater/spaces"/>
    <n v="1"/>
    <n v="51"/>
    <x v="2"/>
    <x v="8"/>
  </r>
  <r>
    <n v="118"/>
    <s v="DENOUNCED - A Short Film"/>
    <s v="When a ruthless hit-man is 'denounced' from the mafia, his old enemies declare war."/>
    <n v="5000"/>
    <n v="5651.58"/>
    <x v="3"/>
    <x v="0"/>
    <s v="USD"/>
    <x v="2448"/>
    <x v="2452"/>
    <b v="0"/>
    <n v="39"/>
    <x v="1"/>
    <s v="film &amp; video/shorts"/>
    <n v="1"/>
    <n v="145"/>
    <x v="5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x v="2449"/>
    <x v="2453"/>
    <b v="0"/>
    <n v="185"/>
    <x v="1"/>
    <s v="music/classical music"/>
    <n v="1"/>
    <n v="110"/>
    <x v="4"/>
    <x v="4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x v="2450"/>
    <x v="2454"/>
    <b v="1"/>
    <n v="555"/>
    <x v="1"/>
    <s v="film &amp; video/documentary"/>
    <n v="1"/>
    <n v="204"/>
    <x v="5"/>
    <x v="3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x v="2451"/>
    <x v="2455"/>
    <b v="1"/>
    <n v="162"/>
    <x v="1"/>
    <s v="technology/hardware"/>
    <n v="1"/>
    <n v="50"/>
    <x v="0"/>
    <x v="29"/>
  </r>
  <r>
    <n v="1620"/>
    <s v="Kickstart my music career with 300 CDs"/>
    <s v="Kickstarting my music career with 300 hard copy CDs of my first release."/>
    <n v="1000"/>
    <n v="1130"/>
    <x v="3"/>
    <x v="0"/>
    <s v="USD"/>
    <x v="2452"/>
    <x v="2456"/>
    <b v="0"/>
    <n v="17"/>
    <x v="1"/>
    <s v="music/rock"/>
    <n v="1"/>
    <n v="66"/>
    <x v="4"/>
    <x v="3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x v="2453"/>
    <x v="2457"/>
    <b v="0"/>
    <n v="17"/>
    <x v="1"/>
    <s v="theater/plays"/>
    <n v="1"/>
    <n v="66"/>
    <x v="2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x v="2454"/>
    <x v="2458"/>
    <b v="0"/>
    <n v="15"/>
    <x v="1"/>
    <s v="theater/musical"/>
    <n v="1"/>
    <n v="38"/>
    <x v="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x v="2455"/>
    <x v="2459"/>
    <b v="0"/>
    <n v="33"/>
    <x v="1"/>
    <s v="music/classical music"/>
    <n v="1"/>
    <n v="137"/>
    <x v="4"/>
    <x v="40"/>
  </r>
  <r>
    <n v="1672"/>
    <s v="High Altotude Debut Album"/>
    <s v="Sweet, sweet harmonies from Portland Oregon's premiere high school women's a cappella group."/>
    <n v="1700"/>
    <n v="1920"/>
    <x v="3"/>
    <x v="0"/>
    <s v="USD"/>
    <x v="2456"/>
    <x v="2460"/>
    <b v="0"/>
    <n v="49"/>
    <x v="1"/>
    <s v="music/pop"/>
    <n v="1"/>
    <n v="39"/>
    <x v="4"/>
    <x v="3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1"/>
    <s v="EUR"/>
    <x v="2457"/>
    <x v="2461"/>
    <b v="0"/>
    <n v="29"/>
    <x v="1"/>
    <s v="film &amp; video/shorts"/>
    <n v="1"/>
    <n v="19"/>
    <x v="5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x v="2458"/>
    <x v="2462"/>
    <b v="1"/>
    <n v="1151"/>
    <x v="1"/>
    <s v="film &amp; video/documentary"/>
    <n v="1"/>
    <n v="147"/>
    <x v="5"/>
    <x v="3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x v="2459"/>
    <x v="2463"/>
    <b v="1"/>
    <n v="123"/>
    <x v="1"/>
    <s v="theater/plays"/>
    <n v="1"/>
    <n v="64"/>
    <x v="2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x v="2460"/>
    <x v="2464"/>
    <b v="1"/>
    <n v="235"/>
    <x v="1"/>
    <s v="film &amp; video/documentary"/>
    <n v="1"/>
    <n v="48"/>
    <x v="5"/>
    <x v="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x v="2461"/>
    <x v="2465"/>
    <b v="0"/>
    <n v="95"/>
    <x v="1"/>
    <s v="music/indie rock"/>
    <n v="1"/>
    <n v="48"/>
    <x v="4"/>
    <x v="1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x v="2462"/>
    <x v="2466"/>
    <b v="0"/>
    <n v="57"/>
    <x v="1"/>
    <s v="theater/plays"/>
    <n v="1"/>
    <n v="40"/>
    <x v="2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x v="2463"/>
    <x v="2467"/>
    <b v="0"/>
    <n v="69"/>
    <x v="1"/>
    <s v="theater/plays"/>
    <n v="1"/>
    <n v="49"/>
    <x v="2"/>
    <x v="3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x v="2464"/>
    <x v="2468"/>
    <b v="0"/>
    <n v="277"/>
    <x v="1"/>
    <s v="theater/spaces"/>
    <n v="1"/>
    <n v="163"/>
    <x v="2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x v="2465"/>
    <x v="2469"/>
    <b v="0"/>
    <n v="45"/>
    <x v="1"/>
    <s v="music/pop"/>
    <n v="1"/>
    <n v="13"/>
    <x v="4"/>
    <x v="3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x v="2466"/>
    <x v="2470"/>
    <b v="0"/>
    <n v="56"/>
    <x v="1"/>
    <s v="music/indie rock"/>
    <n v="1"/>
    <n v="81"/>
    <x v="4"/>
    <x v="1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x v="2467"/>
    <x v="2471"/>
    <b v="0"/>
    <n v="34"/>
    <x v="1"/>
    <s v="theater/plays"/>
    <n v="1"/>
    <n v="100"/>
    <x v="2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x v="2468"/>
    <x v="2472"/>
    <b v="0"/>
    <n v="72"/>
    <x v="1"/>
    <s v="theater/plays"/>
    <n v="1"/>
    <n v="7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x v="2469"/>
    <x v="2473"/>
    <b v="0"/>
    <n v="84"/>
    <x v="1"/>
    <s v="games/tabletop games"/>
    <n v="1"/>
    <n v="107"/>
    <x v="6"/>
    <x v="3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x v="2470"/>
    <x v="2474"/>
    <b v="1"/>
    <n v="51"/>
    <x v="1"/>
    <s v="film &amp; video/documentary"/>
    <n v="1"/>
    <n v="110"/>
    <x v="5"/>
    <x v="3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x v="2471"/>
    <x v="2475"/>
    <b v="1"/>
    <n v="376"/>
    <x v="1"/>
    <s v="film &amp; video/documentary"/>
    <n v="1"/>
    <n v="109"/>
    <x v="5"/>
    <x v="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x v="2472"/>
    <x v="2476"/>
    <b v="0"/>
    <n v="1260"/>
    <x v="1"/>
    <s v="theater/spaces"/>
    <n v="1"/>
    <n v="89"/>
    <x v="2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x v="2473"/>
    <x v="2477"/>
    <b v="0"/>
    <n v="15"/>
    <x v="1"/>
    <s v="theater/plays"/>
    <n v="1"/>
    <n v="30"/>
    <x v="2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x v="2474"/>
    <x v="2478"/>
    <b v="0"/>
    <n v="14"/>
    <x v="1"/>
    <s v="theater/plays"/>
    <n v="1"/>
    <n v="64"/>
    <x v="2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x v="2475"/>
    <x v="2479"/>
    <b v="0"/>
    <n v="48"/>
    <x v="1"/>
    <s v="technology/wearables"/>
    <n v="1"/>
    <n v="35"/>
    <x v="0"/>
    <x v="0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x v="2476"/>
    <x v="2480"/>
    <b v="0"/>
    <n v="211"/>
    <x v="1"/>
    <s v="music/electronic music"/>
    <n v="1"/>
    <n v="24"/>
    <x v="4"/>
    <x v="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x v="2477"/>
    <x v="2481"/>
    <b v="1"/>
    <n v="79"/>
    <x v="1"/>
    <s v="theater/plays"/>
    <n v="1"/>
    <n v="40"/>
    <x v="2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x v="2478"/>
    <x v="2482"/>
    <b v="0"/>
    <n v="62"/>
    <x v="1"/>
    <s v="film &amp; video/documentary"/>
    <n v="1"/>
    <n v="181"/>
    <x v="5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x v="2479"/>
    <x v="2483"/>
    <b v="1"/>
    <n v="263"/>
    <x v="1"/>
    <s v="theater/spaces"/>
    <n v="1"/>
    <n v="149"/>
    <x v="2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x v="2480"/>
    <x v="2484"/>
    <b v="1"/>
    <n v="76"/>
    <x v="1"/>
    <s v="publishing/radio &amp; podcasts"/>
    <n v="1"/>
    <n v="44"/>
    <x v="7"/>
    <x v="3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x v="2481"/>
    <x v="2485"/>
    <b v="0"/>
    <n v="58"/>
    <x v="1"/>
    <s v="music/rock"/>
    <n v="1"/>
    <n v="87"/>
    <x v="4"/>
    <x v="3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x v="2482"/>
    <x v="2486"/>
    <b v="1"/>
    <n v="71"/>
    <x v="1"/>
    <s v="theater/plays"/>
    <n v="1"/>
    <n v="32"/>
    <x v="2"/>
    <x v="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x v="2483"/>
    <x v="2487"/>
    <b v="1"/>
    <n v="68"/>
    <x v="1"/>
    <s v="theater/plays"/>
    <n v="1"/>
    <n v="41"/>
    <x v="2"/>
    <x v="3"/>
  </r>
  <r>
    <n v="1223"/>
    <s v="YOSEMITE PEOPLE"/>
    <s v="A photography book focusing on the people rather than the nature at Yosemite National Park."/>
    <n v="19800"/>
    <n v="22197"/>
    <x v="3"/>
    <x v="0"/>
    <s v="USD"/>
    <x v="2484"/>
    <x v="2488"/>
    <b v="0"/>
    <n v="191"/>
    <x v="1"/>
    <s v="photography/photobooks"/>
    <n v="1"/>
    <n v="116"/>
    <x v="1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x v="2485"/>
    <x v="2489"/>
    <b v="0"/>
    <n v="383"/>
    <x v="1"/>
    <s v="film &amp; video/documentary"/>
    <n v="1"/>
    <n v="59"/>
    <x v="5"/>
    <x v="34"/>
  </r>
  <r>
    <n v="3285"/>
    <s v="By Morning"/>
    <s v="A new play by Matthew Gasda"/>
    <n v="4999"/>
    <n v="5604"/>
    <x v="3"/>
    <x v="0"/>
    <s v="USD"/>
    <x v="2486"/>
    <x v="2490"/>
    <b v="0"/>
    <n v="81"/>
    <x v="1"/>
    <s v="theater/plays"/>
    <n v="1"/>
    <n v="69"/>
    <x v="2"/>
    <x v="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x v="2487"/>
    <x v="2491"/>
    <b v="0"/>
    <n v="76"/>
    <x v="1"/>
    <s v="theater/plays"/>
    <n v="1"/>
    <n v="44"/>
    <x v="2"/>
    <x v="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x v="2488"/>
    <x v="2492"/>
    <b v="0"/>
    <n v="50"/>
    <x v="1"/>
    <s v="technology/space exploration"/>
    <n v="1"/>
    <n v="56"/>
    <x v="0"/>
    <x v="20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x v="2489"/>
    <x v="2493"/>
    <b v="0"/>
    <n v="24"/>
    <x v="1"/>
    <s v="theater/plays"/>
    <n v="1"/>
    <n v="12"/>
    <x v="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x v="2490"/>
    <x v="2494"/>
    <b v="0"/>
    <n v="19"/>
    <x v="1"/>
    <s v="theater/plays"/>
    <n v="1"/>
    <n v="59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x v="2491"/>
    <x v="2495"/>
    <b v="0"/>
    <n v="35"/>
    <x v="0"/>
    <s v="technology/wearables"/>
    <n v="1"/>
    <n v="368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x v="2492"/>
    <x v="2496"/>
    <b v="0"/>
    <n v="18"/>
    <x v="1"/>
    <s v="theater/plays"/>
    <n v="1"/>
    <n v="62"/>
    <x v="2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9"/>
    <s v="EUR"/>
    <x v="2493"/>
    <x v="2497"/>
    <b v="0"/>
    <n v="50"/>
    <x v="1"/>
    <s v="film &amp; video/documentary"/>
    <n v="1"/>
    <n v="105"/>
    <x v="5"/>
    <x v="34"/>
  </r>
  <r>
    <n v="1395"/>
    <s v="Quiet Oaks Full Length Album"/>
    <s v="Help Quiet Oaks record their debut album!!!"/>
    <n v="3500"/>
    <n v="3916"/>
    <x v="3"/>
    <x v="0"/>
    <s v="USD"/>
    <x v="2494"/>
    <x v="2498"/>
    <b v="0"/>
    <n v="82"/>
    <x v="1"/>
    <s v="music/rock"/>
    <n v="1"/>
    <n v="48"/>
    <x v="4"/>
    <x v="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x v="2495"/>
    <x v="2499"/>
    <b v="1"/>
    <n v="146"/>
    <x v="1"/>
    <s v="film &amp; video/documentary"/>
    <n v="1"/>
    <n v="61"/>
    <x v="5"/>
    <x v="34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x v="2496"/>
    <x v="2500"/>
    <b v="1"/>
    <n v="206"/>
    <x v="1"/>
    <s v="photography/photobooks"/>
    <n v="1"/>
    <n v="76"/>
    <x v="1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x v="2497"/>
    <x v="2501"/>
    <b v="0"/>
    <n v="184"/>
    <x v="1"/>
    <s v="music/rock"/>
    <n v="1"/>
    <n v="85"/>
    <x v="4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6"/>
    <s v="CAD"/>
    <x v="2498"/>
    <x v="2502"/>
    <b v="0"/>
    <n v="83"/>
    <x v="1"/>
    <s v="film &amp; video/documentary"/>
    <n v="1"/>
    <n v="40"/>
    <x v="5"/>
    <x v="34"/>
  </r>
  <r>
    <n v="1029"/>
    <s v="StrobeHouse presents Valborg 2015"/>
    <s v="We want to recreate last years massive Valborgparty in Lund but this time even bigger!"/>
    <n v="10000"/>
    <n v="11176"/>
    <x v="3"/>
    <x v="12"/>
    <s v="SEK"/>
    <x v="2499"/>
    <x v="2503"/>
    <b v="0"/>
    <n v="141"/>
    <x v="1"/>
    <s v="music/electronic music"/>
    <n v="1"/>
    <n v="79"/>
    <x v="4"/>
    <x v="36"/>
  </r>
  <r>
    <n v="27"/>
    <s v="B-Rabbit TV Comedy Pilot"/>
    <s v="B-Rabbit is a hilarious depiction of immigrating to New Zealand and the life you desperately tried to leave behind."/>
    <n v="20000"/>
    <n v="22345"/>
    <x v="3"/>
    <x v="13"/>
    <s v="NZD"/>
    <x v="2500"/>
    <x v="2504"/>
    <b v="0"/>
    <n v="150"/>
    <x v="1"/>
    <s v="film &amp; video/television"/>
    <n v="1"/>
    <n v="149"/>
    <x v="5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x v="2501"/>
    <x v="2505"/>
    <b v="0"/>
    <n v="65"/>
    <x v="1"/>
    <s v="music/classical music"/>
    <n v="1"/>
    <n v="60"/>
    <x v="4"/>
    <x v="4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x v="2502"/>
    <x v="2506"/>
    <b v="0"/>
    <n v="30"/>
    <x v="1"/>
    <s v="theater/plays"/>
    <n v="1"/>
    <n v="65"/>
    <x v="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8"/>
    <s v="AUD"/>
    <x v="2503"/>
    <x v="2507"/>
    <b v="0"/>
    <n v="105"/>
    <x v="1"/>
    <s v="publishing/nonfiction"/>
    <n v="1"/>
    <n v="53"/>
    <x v="7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x v="2504"/>
    <x v="2508"/>
    <b v="0"/>
    <n v="49"/>
    <x v="1"/>
    <s v="publishing/nonfiction"/>
    <n v="1"/>
    <n v="68"/>
    <x v="7"/>
    <x v="3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9"/>
    <s v="EUR"/>
    <x v="2505"/>
    <x v="2509"/>
    <b v="0"/>
    <n v="42"/>
    <x v="1"/>
    <s v="music/pop"/>
    <n v="1"/>
    <n v="160"/>
    <x v="4"/>
    <x v="39"/>
  </r>
  <r>
    <n v="1379"/>
    <s v="J. Walter Makes a Record"/>
    <s v="---------The long-awaited debut full-length from Justin Ruddy--------"/>
    <n v="10000"/>
    <n v="11160"/>
    <x v="3"/>
    <x v="0"/>
    <s v="USD"/>
    <x v="2506"/>
    <x v="2510"/>
    <b v="0"/>
    <n v="151"/>
    <x v="1"/>
    <s v="music/rock"/>
    <n v="1"/>
    <n v="74"/>
    <x v="4"/>
    <x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x v="2507"/>
    <x v="2511"/>
    <b v="1"/>
    <n v="379"/>
    <x v="1"/>
    <s v="film &amp; video/documentary"/>
    <n v="1"/>
    <n v="118"/>
    <x v="5"/>
    <x v="34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x v="2508"/>
    <x v="2512"/>
    <b v="0"/>
    <n v="51"/>
    <x v="1"/>
    <s v="music/rock"/>
    <n v="1"/>
    <n v="44"/>
    <x v="4"/>
    <x v="3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x v="2509"/>
    <x v="2513"/>
    <b v="0"/>
    <n v="31"/>
    <x v="1"/>
    <s v="theater/plays"/>
    <n v="1"/>
    <n v="126"/>
    <x v="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x v="2510"/>
    <x v="2514"/>
    <b v="0"/>
    <n v="72"/>
    <x v="1"/>
    <s v="music/electronic music"/>
    <n v="1"/>
    <n v="62"/>
    <x v="4"/>
    <x v="3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x v="2511"/>
    <x v="2515"/>
    <b v="0"/>
    <n v="103"/>
    <x v="1"/>
    <s v="photography/photobooks"/>
    <n v="1"/>
    <n v="24"/>
    <x v="1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x v="2512"/>
    <x v="2516"/>
    <b v="1"/>
    <n v="111"/>
    <x v="1"/>
    <s v="film &amp; video/documentary"/>
    <n v="1"/>
    <n v="50"/>
    <x v="5"/>
    <x v="34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x v="2513"/>
    <x v="2517"/>
    <b v="1"/>
    <n v="43"/>
    <x v="1"/>
    <s v="photography/photobooks"/>
    <n v="1"/>
    <n v="39"/>
    <x v="1"/>
    <x v="2"/>
  </r>
  <r>
    <n v="307"/>
    <s v="Grammar Revolution"/>
    <s v="Why is grammar important?"/>
    <n v="22000"/>
    <n v="24490"/>
    <x v="3"/>
    <x v="0"/>
    <s v="USD"/>
    <x v="2514"/>
    <x v="2518"/>
    <b v="1"/>
    <n v="576"/>
    <x v="1"/>
    <s v="film &amp; video/documentary"/>
    <n v="1"/>
    <n v="43"/>
    <x v="5"/>
    <x v="34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x v="2515"/>
    <x v="2519"/>
    <b v="1"/>
    <n v="369"/>
    <x v="1"/>
    <s v="publishing/radio &amp; podcasts"/>
    <n v="1"/>
    <n v="90"/>
    <x v="7"/>
    <x v="3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x v="2516"/>
    <x v="2520"/>
    <b v="0"/>
    <n v="25"/>
    <x v="1"/>
    <s v="music/classical music"/>
    <n v="1"/>
    <n v="36"/>
    <x v="4"/>
    <x v="4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x v="2517"/>
    <x v="2521"/>
    <b v="1"/>
    <n v="193"/>
    <x v="1"/>
    <s v="theater/plays"/>
    <n v="1"/>
    <n v="58"/>
    <x v="2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6"/>
    <s v="CAD"/>
    <x v="2518"/>
    <x v="2522"/>
    <b v="0"/>
    <n v="35"/>
    <x v="1"/>
    <s v="theater/plays"/>
    <n v="1"/>
    <n v="48"/>
    <x v="2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9"/>
    <s v="EUR"/>
    <x v="2519"/>
    <x v="2523"/>
    <b v="0"/>
    <n v="8"/>
    <x v="1"/>
    <s v="music/indie rock"/>
    <n v="1"/>
    <n v="417"/>
    <x v="4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x v="2520"/>
    <x v="2524"/>
    <b v="1"/>
    <n v="72"/>
    <x v="1"/>
    <s v="theater/plays"/>
    <n v="1"/>
    <n v="201"/>
    <x v="2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x v="2521"/>
    <x v="2525"/>
    <b v="1"/>
    <n v="58"/>
    <x v="1"/>
    <s v="film &amp; video/documentary"/>
    <n v="1"/>
    <n v="96"/>
    <x v="5"/>
    <x v="34"/>
  </r>
  <r>
    <n v="2464"/>
    <s v="The Enemy Feathers NEW EP"/>
    <s v="The Enemy Feathers are passing the proverbial hat to see if we can raise enough money to complete Our NEW EP"/>
    <n v="2000"/>
    <n v="2222"/>
    <x v="3"/>
    <x v="6"/>
    <s v="CAD"/>
    <x v="2522"/>
    <x v="2526"/>
    <b v="0"/>
    <n v="43"/>
    <x v="1"/>
    <s v="music/indie rock"/>
    <n v="1"/>
    <n v="52"/>
    <x v="4"/>
    <x v="17"/>
  </r>
  <r>
    <n v="746"/>
    <s v="Attention: People With Body Parts"/>
    <s v="This is a book of letters. Letters to our body parts."/>
    <n v="2987"/>
    <n v="3318"/>
    <x v="3"/>
    <x v="0"/>
    <s v="USD"/>
    <x v="2523"/>
    <x v="2527"/>
    <b v="0"/>
    <n v="97"/>
    <x v="1"/>
    <s v="publishing/nonfiction"/>
    <n v="1"/>
    <n v="34"/>
    <x v="7"/>
    <x v="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x v="2524"/>
    <x v="2528"/>
    <b v="0"/>
    <n v="354"/>
    <x v="1"/>
    <s v="film &amp; video/documentary"/>
    <n v="1"/>
    <n v="110"/>
    <x v="5"/>
    <x v="3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x v="2525"/>
    <x v="2529"/>
    <b v="0"/>
    <n v="65"/>
    <x v="1"/>
    <s v="theater/plays"/>
    <n v="1"/>
    <n v="68"/>
    <x v="2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x v="2526"/>
    <x v="2530"/>
    <b v="0"/>
    <n v="19"/>
    <x v="1"/>
    <s v="theater/plays"/>
    <n v="1"/>
    <n v="58"/>
    <x v="2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x v="2527"/>
    <x v="2531"/>
    <b v="0"/>
    <n v="36"/>
    <x v="1"/>
    <s v="theater/plays"/>
    <n v="1"/>
    <n v="93"/>
    <x v="2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x v="2528"/>
    <x v="2532"/>
    <b v="0"/>
    <n v="71"/>
    <x v="1"/>
    <s v="theater/musical"/>
    <n v="1"/>
    <n v="94"/>
    <x v="2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x v="2529"/>
    <x v="2533"/>
    <b v="0"/>
    <n v="178"/>
    <x v="1"/>
    <s v="film &amp; video/shorts"/>
    <n v="1"/>
    <n v="62"/>
    <x v="5"/>
    <x v="31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x v="2530"/>
    <x v="2534"/>
    <b v="1"/>
    <n v="130"/>
    <x v="1"/>
    <s v="music/rock"/>
    <n v="1"/>
    <n v="128"/>
    <x v="4"/>
    <x v="3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x v="2531"/>
    <x v="2535"/>
    <b v="0"/>
    <n v="66"/>
    <x v="1"/>
    <s v="theater/plays"/>
    <n v="1"/>
    <n v="59"/>
    <x v="2"/>
    <x v="3"/>
  </r>
  <r>
    <n v="1741"/>
    <s v="Caught off Guard"/>
    <s v="A photo journal documenting my experiences and travels across New Zealand"/>
    <n v="1200"/>
    <n v="1330"/>
    <x v="3"/>
    <x v="1"/>
    <s v="GBP"/>
    <x v="2532"/>
    <x v="2536"/>
    <b v="0"/>
    <n v="52"/>
    <x v="1"/>
    <s v="photography/photobooks"/>
    <n v="1"/>
    <n v="26"/>
    <x v="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x v="2533"/>
    <x v="2537"/>
    <b v="0"/>
    <n v="10"/>
    <x v="1"/>
    <s v="music/pop"/>
    <n v="1"/>
    <n v="554"/>
    <x v="4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x v="2534"/>
    <x v="2538"/>
    <b v="1"/>
    <n v="189"/>
    <x v="1"/>
    <s v="music/rock"/>
    <n v="1"/>
    <n v="73"/>
    <x v="4"/>
    <x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x v="2535"/>
    <x v="2539"/>
    <b v="1"/>
    <n v="211"/>
    <x v="1"/>
    <s v="photography/photobooks"/>
    <n v="1"/>
    <n v="97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5"/>
    <s v="DKK"/>
    <x v="2536"/>
    <x v="2540"/>
    <b v="0"/>
    <n v="20"/>
    <x v="1"/>
    <s v="theater/plays"/>
    <n v="1"/>
    <n v="111"/>
    <x v="2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x v="2537"/>
    <x v="2541"/>
    <b v="0"/>
    <n v="38"/>
    <x v="1"/>
    <s v="music/indie rock"/>
    <n v="1"/>
    <n v="44"/>
    <x v="4"/>
    <x v="1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x v="2538"/>
    <x v="2542"/>
    <b v="1"/>
    <n v="20"/>
    <x v="1"/>
    <s v="theater/plays"/>
    <n v="1"/>
    <n v="83"/>
    <x v="2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x v="2539"/>
    <x v="2543"/>
    <b v="0"/>
    <n v="350"/>
    <x v="1"/>
    <s v="technology/hardware"/>
    <n v="1"/>
    <n v="226"/>
    <x v="0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x v="2540"/>
    <x v="2544"/>
    <b v="0"/>
    <n v="23"/>
    <x v="1"/>
    <s v="publishing/nonfiction"/>
    <n v="1"/>
    <n v="67"/>
    <x v="7"/>
    <x v="3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x v="2541"/>
    <x v="2545"/>
    <b v="1"/>
    <n v="74"/>
    <x v="1"/>
    <s v="music/rock"/>
    <n v="1"/>
    <n v="105"/>
    <x v="4"/>
    <x v="3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x v="2542"/>
    <x v="2546"/>
    <b v="0"/>
    <n v="115"/>
    <x v="1"/>
    <s v="music/indie rock"/>
    <n v="1"/>
    <n v="29"/>
    <x v="4"/>
    <x v="17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x v="2543"/>
    <x v="2547"/>
    <b v="0"/>
    <n v="87"/>
    <x v="1"/>
    <s v="music/rock"/>
    <n v="1"/>
    <n v="64"/>
    <x v="4"/>
    <x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x v="2544"/>
    <x v="2548"/>
    <b v="0"/>
    <n v="96"/>
    <x v="1"/>
    <s v="music/indie rock"/>
    <n v="1"/>
    <n v="115"/>
    <x v="4"/>
    <x v="1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x v="2545"/>
    <x v="2549"/>
    <b v="0"/>
    <n v="136"/>
    <x v="1"/>
    <s v="music/classical music"/>
    <n v="1"/>
    <n v="61"/>
    <x v="4"/>
    <x v="4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x v="2546"/>
    <x v="2550"/>
    <b v="0"/>
    <n v="18"/>
    <x v="1"/>
    <s v="technology/makerspaces"/>
    <n v="1"/>
    <n v="92"/>
    <x v="0"/>
    <x v="21"/>
  </r>
  <r>
    <n v="2831"/>
    <s v="Tackett &amp; Pyke put on a Play"/>
    <s v="We each wrote a play and would like to produce them for you for nothing more than art's sake!"/>
    <n v="3000"/>
    <n v="3320"/>
    <x v="3"/>
    <x v="0"/>
    <s v="USD"/>
    <x v="2547"/>
    <x v="2551"/>
    <b v="0"/>
    <n v="52"/>
    <x v="1"/>
    <s v="theater/plays"/>
    <n v="1"/>
    <n v="64"/>
    <x v="2"/>
    <x v="3"/>
  </r>
  <r>
    <n v="2337"/>
    <s v="The Hudson Standard Bitters and Shrubs"/>
    <s v="We make small batch, locally sourced bitters and shrubs for cocktails and cooking."/>
    <n v="12000"/>
    <n v="13279"/>
    <x v="3"/>
    <x v="0"/>
    <s v="USD"/>
    <x v="2548"/>
    <x v="2552"/>
    <b v="1"/>
    <n v="179"/>
    <x v="1"/>
    <s v="food/small batch"/>
    <n v="1"/>
    <n v="74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x v="2549"/>
    <x v="2553"/>
    <b v="0"/>
    <n v="43"/>
    <x v="1"/>
    <s v="theater/plays"/>
    <n v="1"/>
    <n v="77"/>
    <x v="2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x v="2550"/>
    <x v="2554"/>
    <b v="0"/>
    <n v="15"/>
    <x v="1"/>
    <s v="film &amp; video/shorts"/>
    <n v="1"/>
    <n v="74"/>
    <x v="5"/>
    <x v="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8"/>
    <s v="AUD"/>
    <x v="2551"/>
    <x v="2555"/>
    <b v="0"/>
    <n v="73"/>
    <x v="1"/>
    <s v="theater/plays"/>
    <n v="1"/>
    <n v="151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6"/>
    <s v="CAD"/>
    <x v="2552"/>
    <x v="2556"/>
    <b v="0"/>
    <n v="90"/>
    <x v="1"/>
    <s v="photography/photobooks"/>
    <n v="1"/>
    <n v="104"/>
    <x v="1"/>
    <x v="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x v="2553"/>
    <x v="2557"/>
    <b v="0"/>
    <n v="136"/>
    <x v="1"/>
    <s v="theater/plays"/>
    <n v="1"/>
    <n v="41"/>
    <x v="2"/>
    <x v="3"/>
  </r>
  <r>
    <n v="3041"/>
    <s v="Lend a Hand in Our Home"/>
    <s v="Privet! Hello! Bon Jour! We are the Arlekin Players Theatre and we need a home."/>
    <n v="8300"/>
    <n v="9170"/>
    <x v="3"/>
    <x v="0"/>
    <s v="USD"/>
    <x v="2554"/>
    <x v="2558"/>
    <b v="0"/>
    <n v="95"/>
    <x v="1"/>
    <s v="theater/spaces"/>
    <n v="1"/>
    <n v="97"/>
    <x v="2"/>
    <x v="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x v="2555"/>
    <x v="2559"/>
    <b v="0"/>
    <n v="351"/>
    <x v="1"/>
    <s v="film &amp; video/documentary"/>
    <n v="1"/>
    <n v="157"/>
    <x v="5"/>
    <x v="34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x v="2556"/>
    <x v="2560"/>
    <b v="1"/>
    <n v="70"/>
    <x v="1"/>
    <s v="photography/photobooks"/>
    <n v="1"/>
    <n v="55"/>
    <x v="1"/>
    <x v="2"/>
  </r>
  <r>
    <n v="1385"/>
    <s v="Chi Might Project"/>
    <s v="Musicians, singers &amp; songwriters from all over the world collaborate via YouTube in order to create an amazing album!"/>
    <n v="8000"/>
    <n v="8832.49"/>
    <x v="3"/>
    <x v="2"/>
    <s v="EUR"/>
    <x v="2557"/>
    <x v="2561"/>
    <b v="0"/>
    <n v="134"/>
    <x v="1"/>
    <s v="music/rock"/>
    <n v="1"/>
    <n v="66"/>
    <x v="4"/>
    <x v="3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x v="2558"/>
    <x v="2562"/>
    <b v="0"/>
    <n v="265"/>
    <x v="1"/>
    <s v="theater/spaces"/>
    <n v="1"/>
    <n v="104"/>
    <x v="2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x v="2559"/>
    <x v="2563"/>
    <b v="1"/>
    <n v="951"/>
    <x v="1"/>
    <s v="film &amp; video/documentary"/>
    <n v="1"/>
    <n v="75"/>
    <x v="5"/>
    <x v="34"/>
  </r>
  <r>
    <n v="2628"/>
    <s v="Pie In Space!"/>
    <s v="A high school freshman is sending pie into space and you can be a part of it.  GO SCIENCE!!!"/>
    <n v="839"/>
    <n v="926"/>
    <x v="3"/>
    <x v="0"/>
    <s v="USD"/>
    <x v="2560"/>
    <x v="2564"/>
    <b v="0"/>
    <n v="21"/>
    <x v="1"/>
    <s v="technology/space exploration"/>
    <n v="1"/>
    <n v="44"/>
    <x v="0"/>
    <x v="20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x v="2561"/>
    <x v="2565"/>
    <b v="0"/>
    <n v="52"/>
    <x v="1"/>
    <s v="music/indie rock"/>
    <n v="1"/>
    <n v="32"/>
    <x v="4"/>
    <x v="17"/>
  </r>
  <r>
    <n v="3759"/>
    <s v="Pared Down Productions"/>
    <s v="A production company specializing in small-scale musicals"/>
    <n v="4000"/>
    <n v="4409.7700000000004"/>
    <x v="3"/>
    <x v="0"/>
    <s v="USD"/>
    <x v="2562"/>
    <x v="2566"/>
    <b v="0"/>
    <n v="88"/>
    <x v="1"/>
    <s v="theater/musical"/>
    <n v="1"/>
    <n v="50"/>
    <x v="2"/>
    <x v="7"/>
  </r>
  <r>
    <n v="1391"/>
    <s v="Rules and Regulations"/>
    <s v="With the money donated through this project we intend on investing in sound equipment for live shows"/>
    <n v="500"/>
    <n v="551"/>
    <x v="3"/>
    <x v="0"/>
    <s v="USD"/>
    <x v="2563"/>
    <x v="2567"/>
    <b v="0"/>
    <n v="13"/>
    <x v="1"/>
    <s v="music/rock"/>
    <n v="1"/>
    <n v="42"/>
    <x v="4"/>
    <x v="30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x v="2564"/>
    <x v="2568"/>
    <b v="0"/>
    <n v="83"/>
    <x v="1"/>
    <s v="music/pop"/>
    <n v="1"/>
    <n v="27"/>
    <x v="4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x v="2565"/>
    <x v="2569"/>
    <b v="0"/>
    <n v="34"/>
    <x v="1"/>
    <s v="theater/plays"/>
    <n v="1"/>
    <n v="81"/>
    <x v="2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x v="2566"/>
    <x v="2570"/>
    <b v="0"/>
    <n v="33"/>
    <x v="1"/>
    <s v="theater/musical"/>
    <n v="1"/>
    <n v="167"/>
    <x v="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x v="2567"/>
    <x v="2571"/>
    <b v="0"/>
    <n v="80"/>
    <x v="1"/>
    <s v="food/small batch"/>
    <n v="1"/>
    <n v="69"/>
    <x v="3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x v="2568"/>
    <x v="2572"/>
    <b v="0"/>
    <n v="113"/>
    <x v="1"/>
    <s v="film &amp; video/documentary"/>
    <n v="1"/>
    <n v="68"/>
    <x v="5"/>
    <x v="3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x v="2569"/>
    <x v="2573"/>
    <b v="0"/>
    <n v="167"/>
    <x v="1"/>
    <s v="film &amp; video/documentary"/>
    <n v="1"/>
    <n v="43"/>
    <x v="5"/>
    <x v="3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x v="2570"/>
    <x v="2574"/>
    <b v="1"/>
    <n v="236"/>
    <x v="1"/>
    <s v="film &amp; video/documentary"/>
    <n v="1"/>
    <n v="70"/>
    <x v="5"/>
    <x v="34"/>
  </r>
  <r>
    <n v="3598"/>
    <s v="Cinderella"/>
    <s v="River City Theatre Company needs your support as we embark on our thirteenth production, CINDERELLA!"/>
    <n v="1000"/>
    <n v="1101"/>
    <x v="3"/>
    <x v="0"/>
    <s v="USD"/>
    <x v="2571"/>
    <x v="2575"/>
    <b v="0"/>
    <n v="27"/>
    <x v="1"/>
    <s v="theater/plays"/>
    <n v="1"/>
    <n v="41"/>
    <x v="2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x v="2572"/>
    <x v="2576"/>
    <b v="0"/>
    <n v="30"/>
    <x v="1"/>
    <s v="theater/plays"/>
    <n v="1"/>
    <n v="73"/>
    <x v="2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x v="2573"/>
    <x v="2577"/>
    <b v="1"/>
    <n v="385"/>
    <x v="1"/>
    <s v="technology/space exploration"/>
    <n v="1"/>
    <n v="31"/>
    <x v="0"/>
    <x v="2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x v="2574"/>
    <x v="2578"/>
    <b v="0"/>
    <n v="33"/>
    <x v="1"/>
    <s v="theater/plays"/>
    <n v="1"/>
    <n v="50"/>
    <x v="2"/>
    <x v="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x v="2575"/>
    <x v="2579"/>
    <b v="0"/>
    <n v="66"/>
    <x v="1"/>
    <s v="film &amp; video/television"/>
    <n v="1"/>
    <n v="42"/>
    <x v="5"/>
    <x v="3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2"/>
    <s v="EUR"/>
    <x v="2576"/>
    <x v="2580"/>
    <b v="0"/>
    <n v="76"/>
    <x v="1"/>
    <s v="theater/plays"/>
    <n v="1"/>
    <n v="72"/>
    <x v="2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6"/>
    <s v="CAD"/>
    <x v="2577"/>
    <x v="2581"/>
    <b v="0"/>
    <n v="128"/>
    <x v="1"/>
    <s v="theater/spaces"/>
    <n v="1"/>
    <n v="129"/>
    <x v="2"/>
    <x v="8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x v="2578"/>
    <x v="2582"/>
    <b v="0"/>
    <n v="52"/>
    <x v="1"/>
    <s v="theater/plays"/>
    <n v="1"/>
    <n v="36"/>
    <x v="2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x v="2579"/>
    <x v="2583"/>
    <b v="0"/>
    <n v="11"/>
    <x v="1"/>
    <s v="music/rock"/>
    <n v="1"/>
    <n v="50"/>
    <x v="4"/>
    <x v="3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x v="2580"/>
    <x v="2584"/>
    <b v="0"/>
    <n v="11"/>
    <x v="1"/>
    <s v="music/classical music"/>
    <n v="1"/>
    <n v="100"/>
    <x v="4"/>
    <x v="4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x v="2581"/>
    <x v="2585"/>
    <b v="0"/>
    <n v="18"/>
    <x v="1"/>
    <s v="theater/plays"/>
    <n v="1"/>
    <n v="24"/>
    <x v="2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x v="2582"/>
    <x v="2586"/>
    <b v="0"/>
    <n v="89"/>
    <x v="1"/>
    <s v="theater/plays"/>
    <n v="1"/>
    <n v="49"/>
    <x v="2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x v="2583"/>
    <x v="2587"/>
    <b v="0"/>
    <n v="18"/>
    <x v="1"/>
    <s v="theater/plays"/>
    <n v="1"/>
    <n v="92"/>
    <x v="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x v="2584"/>
    <x v="2588"/>
    <b v="0"/>
    <n v="10"/>
    <x v="1"/>
    <s v="theater/plays"/>
    <n v="1"/>
    <n v="55"/>
    <x v="2"/>
    <x v="3"/>
  </r>
  <r>
    <n v="1025"/>
    <s v="[NUREN] The New Renaissance"/>
    <s v="Jake Kaufman and Jessie Seely present THE WORLD'S FIRST VIRTUAL REALITY ROCK OPERA."/>
    <n v="70000"/>
    <n v="76949.820000000007"/>
    <x v="3"/>
    <x v="0"/>
    <s v="USD"/>
    <x v="2585"/>
    <x v="2589"/>
    <b v="1"/>
    <n v="1071"/>
    <x v="1"/>
    <s v="music/electronic music"/>
    <n v="1"/>
    <n v="72"/>
    <x v="4"/>
    <x v="3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x v="1"/>
    <x v="2590"/>
    <b v="1"/>
    <n v="37"/>
    <x v="1"/>
    <s v="theater/plays"/>
    <n v="1"/>
    <n v="77"/>
    <x v="2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x v="2586"/>
    <x v="2591"/>
    <b v="0"/>
    <n v="45"/>
    <x v="1"/>
    <s v="theater/plays"/>
    <n v="1"/>
    <n v="61"/>
    <x v="2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x v="2587"/>
    <x v="2592"/>
    <b v="0"/>
    <n v="47"/>
    <x v="1"/>
    <s v="film &amp; video/television"/>
    <n v="1"/>
    <n v="93"/>
    <x v="5"/>
    <x v="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x v="2588"/>
    <x v="2593"/>
    <b v="0"/>
    <n v="165"/>
    <x v="1"/>
    <s v="theater/plays"/>
    <n v="1"/>
    <n v="100"/>
    <x v="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x v="2589"/>
    <x v="2594"/>
    <b v="0"/>
    <n v="45"/>
    <x v="1"/>
    <s v="theater/plays"/>
    <n v="1"/>
    <n v="51"/>
    <x v="2"/>
    <x v="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x v="2590"/>
    <x v="2595"/>
    <b v="0"/>
    <n v="70"/>
    <x v="1"/>
    <s v="theater/plays"/>
    <n v="1"/>
    <n v="47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x v="2591"/>
    <x v="2596"/>
    <b v="0"/>
    <n v="65"/>
    <x v="1"/>
    <s v="music/rock"/>
    <n v="1"/>
    <n v="74"/>
    <x v="4"/>
    <x v="3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x v="2592"/>
    <x v="2597"/>
    <b v="0"/>
    <n v="348"/>
    <x v="1"/>
    <s v="theater/spaces"/>
    <n v="1"/>
    <n v="95"/>
    <x v="2"/>
    <x v="8"/>
  </r>
  <r>
    <n v="2186"/>
    <s v="Latitude 90Â° : The Origin"/>
    <s v="The real-time digital social deduction game where there's no moderator, no sleeping, and no dying."/>
    <n v="20000"/>
    <n v="21935"/>
    <x v="3"/>
    <x v="0"/>
    <s v="USD"/>
    <x v="2593"/>
    <x v="2598"/>
    <b v="0"/>
    <n v="392"/>
    <x v="1"/>
    <s v="games/tabletop games"/>
    <n v="1"/>
    <n v="56"/>
    <x v="6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x v="2594"/>
    <x v="2599"/>
    <b v="0"/>
    <n v="52"/>
    <x v="1"/>
    <s v="theater/musical"/>
    <n v="1"/>
    <n v="95"/>
    <x v="2"/>
    <x v="7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x v="2595"/>
    <x v="2600"/>
    <b v="0"/>
    <n v="42"/>
    <x v="1"/>
    <s v="theater/plays"/>
    <n v="1"/>
    <n v="52"/>
    <x v="2"/>
    <x v="3"/>
  </r>
  <r>
    <n v="53"/>
    <s v="Rolling out Vegan Mashup's Season 2"/>
    <s v="Delicious TV's Vegan Mashup launching season two on public television"/>
    <n v="3000"/>
    <n v="3289"/>
    <x v="3"/>
    <x v="0"/>
    <s v="USD"/>
    <x v="2596"/>
    <x v="2601"/>
    <b v="0"/>
    <n v="117"/>
    <x v="1"/>
    <s v="film &amp; video/television"/>
    <n v="1"/>
    <n v="28"/>
    <x v="5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x v="2597"/>
    <x v="2602"/>
    <b v="0"/>
    <n v="108"/>
    <x v="1"/>
    <s v="theater/plays"/>
    <n v="1"/>
    <n v="51"/>
    <x v="2"/>
    <x v="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x v="2598"/>
    <x v="2603"/>
    <b v="1"/>
    <n v="60"/>
    <x v="1"/>
    <s v="theater/plays"/>
    <n v="1"/>
    <n v="91"/>
    <x v="2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6"/>
    <s v="CAD"/>
    <x v="2599"/>
    <x v="2604"/>
    <b v="0"/>
    <n v="50"/>
    <x v="1"/>
    <s v="music/electronic music"/>
    <n v="1"/>
    <n v="44"/>
    <x v="4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6"/>
    <s v="CAD"/>
    <x v="2186"/>
    <x v="2605"/>
    <b v="0"/>
    <n v="11"/>
    <x v="1"/>
    <s v="theater/plays"/>
    <n v="1"/>
    <n v="199"/>
    <x v="2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x v="2600"/>
    <x v="2606"/>
    <b v="0"/>
    <n v="12"/>
    <x v="1"/>
    <s v="theater/plays"/>
    <n v="1"/>
    <n v="20"/>
    <x v="2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x v="2601"/>
    <x v="2607"/>
    <b v="0"/>
    <n v="238"/>
    <x v="1"/>
    <s v="theater/plays"/>
    <n v="1"/>
    <n v="92"/>
    <x v="2"/>
    <x v="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x v="2602"/>
    <x v="2608"/>
    <b v="1"/>
    <n v="74"/>
    <x v="1"/>
    <s v="theater/plays"/>
    <n v="1"/>
    <n v="46"/>
    <x v="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x v="2603"/>
    <x v="2609"/>
    <b v="0"/>
    <n v="128"/>
    <x v="1"/>
    <s v="music/pop"/>
    <n v="1"/>
    <n v="86"/>
    <x v="4"/>
    <x v="3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x v="2604"/>
    <x v="2610"/>
    <b v="0"/>
    <n v="132"/>
    <x v="1"/>
    <s v="music/classical music"/>
    <n v="1"/>
    <n v="104"/>
    <x v="4"/>
    <x v="40"/>
  </r>
  <r>
    <n v="3586"/>
    <s v="Actors &amp; Musicians who are Blind or Autistic"/>
    <s v="See Theatre In A New Light"/>
    <n v="7500"/>
    <n v="8207"/>
    <x v="3"/>
    <x v="0"/>
    <s v="USD"/>
    <x v="2605"/>
    <x v="2611"/>
    <b v="0"/>
    <n v="54"/>
    <x v="1"/>
    <s v="theater/plays"/>
    <n v="1"/>
    <n v="152"/>
    <x v="2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x v="2606"/>
    <x v="2612"/>
    <b v="0"/>
    <n v="14"/>
    <x v="1"/>
    <s v="music/rock"/>
    <n v="1"/>
    <n v="133"/>
    <x v="4"/>
    <x v="30"/>
  </r>
  <r>
    <n v="723"/>
    <s v="The 2015 Pro Football Beast Book"/>
    <s v="The Definitive (and Slightly Ridiculous) Guide to Enjoying the 2015 Pro Football Season"/>
    <n v="5000"/>
    <n v="5469"/>
    <x v="3"/>
    <x v="0"/>
    <s v="USD"/>
    <x v="2607"/>
    <x v="2613"/>
    <b v="0"/>
    <n v="100"/>
    <x v="1"/>
    <s v="publishing/nonfiction"/>
    <n v="1"/>
    <n v="55"/>
    <x v="7"/>
    <x v="32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x v="2608"/>
    <x v="2614"/>
    <b v="0"/>
    <n v="19"/>
    <x v="1"/>
    <s v="theater/plays"/>
    <n v="1"/>
    <n v="46"/>
    <x v="2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x v="2609"/>
    <x v="2615"/>
    <b v="0"/>
    <n v="54"/>
    <x v="1"/>
    <s v="music/indie rock"/>
    <n v="1"/>
    <n v="51"/>
    <x v="4"/>
    <x v="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x v="2610"/>
    <x v="2616"/>
    <b v="1"/>
    <n v="103"/>
    <x v="1"/>
    <s v="music/indie rock"/>
    <n v="1"/>
    <n v="68"/>
    <x v="4"/>
    <x v="1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x v="2611"/>
    <x v="2617"/>
    <b v="0"/>
    <n v="156"/>
    <x v="1"/>
    <s v="theater/spaces"/>
    <n v="1"/>
    <n v="84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x v="2612"/>
    <x v="2618"/>
    <b v="1"/>
    <n v="73"/>
    <x v="1"/>
    <s v="theater/plays"/>
    <n v="1"/>
    <n v="75"/>
    <x v="2"/>
    <x v="3"/>
  </r>
  <r>
    <n v="2980"/>
    <s v="INDEPENDENCE NYC"/>
    <s v="1 director, 4 actors, and a whole lotta determination. Help us bring this brilliant story to the heart of NYC!"/>
    <n v="3000"/>
    <n v="3275"/>
    <x v="3"/>
    <x v="0"/>
    <s v="USD"/>
    <x v="2613"/>
    <x v="2619"/>
    <b v="0"/>
    <n v="24"/>
    <x v="1"/>
    <s v="theater/plays"/>
    <n v="1"/>
    <n v="136"/>
    <x v="2"/>
    <x v="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x v="2614"/>
    <x v="2620"/>
    <b v="0"/>
    <n v="39"/>
    <x v="1"/>
    <s v="theater/plays"/>
    <n v="1"/>
    <n v="84"/>
    <x v="2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x v="2615"/>
    <x v="2621"/>
    <b v="0"/>
    <n v="21"/>
    <x v="1"/>
    <s v="theater/plays"/>
    <n v="1"/>
    <n v="156"/>
    <x v="2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x v="2616"/>
    <x v="2622"/>
    <b v="0"/>
    <n v="113"/>
    <x v="1"/>
    <s v="music/rock"/>
    <n v="1"/>
    <n v="24"/>
    <x v="4"/>
    <x v="3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x v="2617"/>
    <x v="2623"/>
    <b v="1"/>
    <n v="135"/>
    <x v="1"/>
    <s v="film &amp; video/documentary"/>
    <n v="1"/>
    <n v="121"/>
    <x v="5"/>
    <x v="3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x v="2618"/>
    <x v="2624"/>
    <b v="0"/>
    <n v="101"/>
    <x v="1"/>
    <s v="film &amp; video/television"/>
    <n v="1"/>
    <n v="200"/>
    <x v="5"/>
    <x v="37"/>
  </r>
  <r>
    <n v="1684"/>
    <s v="Goodness &amp; Mercy EP - Marty Mikles"/>
    <s v="New Music from Marty Mikles!  A new EP all about God's Goodness &amp; Mercy."/>
    <n v="8000"/>
    <n v="8730"/>
    <x v="2"/>
    <x v="0"/>
    <s v="USD"/>
    <x v="2619"/>
    <x v="2625"/>
    <b v="0"/>
    <n v="101"/>
    <x v="0"/>
    <s v="music/faith"/>
    <n v="1"/>
    <n v="86"/>
    <x v="4"/>
    <x v="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x v="2620"/>
    <x v="2626"/>
    <b v="0"/>
    <n v="19"/>
    <x v="1"/>
    <s v="music/rock"/>
    <n v="1"/>
    <n v="161"/>
    <x v="4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x v="2621"/>
    <x v="2627"/>
    <b v="0"/>
    <n v="25"/>
    <x v="1"/>
    <s v="publishing/nonfiction"/>
    <n v="1"/>
    <n v="44"/>
    <x v="7"/>
    <x v="3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x v="2622"/>
    <x v="2628"/>
    <b v="0"/>
    <n v="46"/>
    <x v="1"/>
    <s v="theater/plays"/>
    <n v="1"/>
    <n v="71"/>
    <x v="2"/>
    <x v="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x v="2623"/>
    <x v="2629"/>
    <b v="0"/>
    <n v="33"/>
    <x v="1"/>
    <s v="photography/photobooks"/>
    <n v="1"/>
    <n v="89"/>
    <x v="1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x v="2624"/>
    <x v="2630"/>
    <b v="0"/>
    <n v="57"/>
    <x v="1"/>
    <s v="theater/plays"/>
    <n v="1"/>
    <n v="5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x v="2625"/>
    <x v="2631"/>
    <b v="0"/>
    <n v="39"/>
    <x v="1"/>
    <s v="theater/plays"/>
    <n v="1"/>
    <n v="42"/>
    <x v="2"/>
    <x v="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x v="2420"/>
    <x v="2632"/>
    <b v="1"/>
    <n v="15"/>
    <x v="1"/>
    <s v="theater/plays"/>
    <n v="1"/>
    <n v="36"/>
    <x v="2"/>
    <x v="3"/>
  </r>
  <r>
    <n v="3183"/>
    <s v="The Seagull on The River"/>
    <s v="Anton Chekhov's The Seagull. An outdoor Amphitheater in Manhattan. Trees. A River. Daybreak."/>
    <n v="2500"/>
    <n v="2725"/>
    <x v="3"/>
    <x v="0"/>
    <s v="USD"/>
    <x v="2626"/>
    <x v="2633"/>
    <b v="1"/>
    <n v="68"/>
    <x v="1"/>
    <s v="theater/plays"/>
    <n v="1"/>
    <n v="40"/>
    <x v="2"/>
    <x v="3"/>
  </r>
  <r>
    <n v="298"/>
    <s v="DisHonesty - A Documentary Feature Film"/>
    <s v="The truth is, we all lie - and by &quot;we,&quot; we mean everyone!"/>
    <n v="126000"/>
    <n v="137254.84"/>
    <x v="3"/>
    <x v="0"/>
    <s v="USD"/>
    <x v="2627"/>
    <x v="2634"/>
    <b v="1"/>
    <n v="2436"/>
    <x v="1"/>
    <s v="film &amp; video/documentary"/>
    <n v="1"/>
    <n v="56"/>
    <x v="5"/>
    <x v="34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x v="2628"/>
    <x v="2635"/>
    <b v="0"/>
    <n v="13"/>
    <x v="1"/>
    <s v="music/rock"/>
    <n v="1"/>
    <n v="75"/>
    <x v="4"/>
    <x v="30"/>
  </r>
  <r>
    <n v="2558"/>
    <s v="Hopkins Sinfonia 2015 Season"/>
    <s v="The Hopkins Sinfonia is looking for your support to run our 2015 Season made up of five concerts."/>
    <n v="1250"/>
    <n v="1361"/>
    <x v="3"/>
    <x v="8"/>
    <s v="AUD"/>
    <x v="2629"/>
    <x v="2636"/>
    <b v="0"/>
    <n v="18"/>
    <x v="1"/>
    <s v="music/classical music"/>
    <n v="1"/>
    <n v="76"/>
    <x v="4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x v="2630"/>
    <x v="2637"/>
    <b v="0"/>
    <n v="69"/>
    <x v="1"/>
    <s v="theater/spaces"/>
    <n v="1"/>
    <n v="95"/>
    <x v="2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x v="2631"/>
    <x v="2638"/>
    <b v="1"/>
    <n v="117"/>
    <x v="1"/>
    <s v="theater/plays"/>
    <n v="1"/>
    <n v="65"/>
    <x v="2"/>
    <x v="3"/>
  </r>
  <r>
    <n v="24"/>
    <s v="Bring STL Up Late to TV"/>
    <s v="STL Up Late is a weekly late night comedy talk show for St. Louis television."/>
    <n v="35000"/>
    <n v="38082.69"/>
    <x v="3"/>
    <x v="0"/>
    <s v="USD"/>
    <x v="2632"/>
    <x v="2639"/>
    <b v="0"/>
    <n v="574"/>
    <x v="1"/>
    <s v="film &amp; video/television"/>
    <n v="1"/>
    <n v="66"/>
    <x v="5"/>
    <x v="3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x v="2633"/>
    <x v="2640"/>
    <b v="0"/>
    <n v="41"/>
    <x v="1"/>
    <s v="theater/plays"/>
    <n v="1"/>
    <n v="27"/>
    <x v="2"/>
    <x v="3"/>
  </r>
  <r>
    <n v="3035"/>
    <s v="The Coalition Theater"/>
    <s v="Help create a permanent home for live comedy shows and classes in Downtown RVA."/>
    <n v="25000"/>
    <n v="27196.71"/>
    <x v="3"/>
    <x v="0"/>
    <s v="USD"/>
    <x v="2634"/>
    <x v="2641"/>
    <b v="0"/>
    <n v="307"/>
    <x v="1"/>
    <s v="theater/spaces"/>
    <n v="1"/>
    <n v="89"/>
    <x v="2"/>
    <x v="8"/>
  </r>
  <r>
    <n v="819"/>
    <s v="Winter Tour"/>
    <s v="We are touring the Southeast in support of our new EP"/>
    <n v="400"/>
    <n v="435"/>
    <x v="3"/>
    <x v="0"/>
    <s v="USD"/>
    <x v="2635"/>
    <x v="2642"/>
    <b v="0"/>
    <n v="14"/>
    <x v="1"/>
    <s v="music/rock"/>
    <n v="1"/>
    <n v="31"/>
    <x v="4"/>
    <x v="3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x v="2636"/>
    <x v="2643"/>
    <b v="0"/>
    <n v="34"/>
    <x v="1"/>
    <s v="photography/photobooks"/>
    <n v="1"/>
    <n v="64"/>
    <x v="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x v="2637"/>
    <x v="2644"/>
    <b v="0"/>
    <n v="149"/>
    <x v="1"/>
    <s v="music/rock"/>
    <n v="1"/>
    <n v="41"/>
    <x v="4"/>
    <x v="3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x v="2638"/>
    <x v="2645"/>
    <b v="0"/>
    <n v="236"/>
    <x v="1"/>
    <s v="theater/spaces"/>
    <n v="1"/>
    <n v="92"/>
    <x v="2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x v="2639"/>
    <x v="2646"/>
    <b v="0"/>
    <n v="49"/>
    <x v="1"/>
    <s v="theater/plays"/>
    <n v="1"/>
    <n v="34"/>
    <x v="2"/>
    <x v="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x v="2640"/>
    <x v="2647"/>
    <b v="0"/>
    <n v="130"/>
    <x v="1"/>
    <s v="theater/plays"/>
    <n v="1"/>
    <n v="29"/>
    <x v="2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x v="2641"/>
    <x v="2648"/>
    <b v="1"/>
    <n v="89"/>
    <x v="1"/>
    <s v="music/indie rock"/>
    <n v="1"/>
    <n v="61"/>
    <x v="4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x v="2642"/>
    <x v="2649"/>
    <b v="1"/>
    <n v="116"/>
    <x v="1"/>
    <s v="photography/photobooks"/>
    <n v="1"/>
    <n v="159"/>
    <x v="1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x v="2643"/>
    <x v="2650"/>
    <b v="1"/>
    <n v="206"/>
    <x v="1"/>
    <s v="music/rock"/>
    <n v="1"/>
    <n v="99"/>
    <x v="4"/>
    <x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x v="2644"/>
    <x v="2651"/>
    <b v="1"/>
    <n v="613"/>
    <x v="1"/>
    <s v="film &amp; video/documentary"/>
    <n v="1"/>
    <n v="104"/>
    <x v="5"/>
    <x v="3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x v="2645"/>
    <x v="2652"/>
    <b v="0"/>
    <n v="117"/>
    <x v="0"/>
    <s v="theater/plays"/>
    <n v="1"/>
    <n v="139"/>
    <x v="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x v="2646"/>
    <x v="2653"/>
    <b v="0"/>
    <n v="61"/>
    <x v="1"/>
    <s v="food/small batch"/>
    <n v="1"/>
    <n v="5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x v="2647"/>
    <x v="2654"/>
    <b v="1"/>
    <n v="100"/>
    <x v="1"/>
    <s v="theater/plays"/>
    <n v="1"/>
    <n v="54"/>
    <x v="2"/>
    <x v="3"/>
  </r>
  <r>
    <n v="1290"/>
    <s v="I Died... I Came Back, ... Whatever"/>
    <s v="Sometimes your Heart has to STOP for your Life to START."/>
    <n v="3500"/>
    <n v="3800"/>
    <x v="3"/>
    <x v="0"/>
    <s v="USD"/>
    <x v="2648"/>
    <x v="2655"/>
    <b v="0"/>
    <n v="86"/>
    <x v="1"/>
    <s v="theater/plays"/>
    <n v="1"/>
    <n v="44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x v="2649"/>
    <x v="2656"/>
    <b v="0"/>
    <n v="72"/>
    <x v="1"/>
    <s v="theater/plays"/>
    <n v="1"/>
    <n v="30"/>
    <x v="2"/>
    <x v="3"/>
  </r>
  <r>
    <n v="1462"/>
    <s v="Unbound: Fiction on the Radio"/>
    <s v="A new radio show focused on short fiction produced by Louisville Public Media"/>
    <n v="4000"/>
    <n v="4340.7"/>
    <x v="3"/>
    <x v="0"/>
    <s v="USD"/>
    <x v="2650"/>
    <x v="2657"/>
    <b v="1"/>
    <n v="150"/>
    <x v="1"/>
    <s v="publishing/radio &amp; podcasts"/>
    <n v="1"/>
    <n v="29"/>
    <x v="7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x v="2651"/>
    <x v="2658"/>
    <b v="0"/>
    <n v="50"/>
    <x v="1"/>
    <s v="theater/musical"/>
    <n v="1"/>
    <n v="76"/>
    <x v="2"/>
    <x v="7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x v="2652"/>
    <x v="2659"/>
    <b v="0"/>
    <n v="104"/>
    <x v="1"/>
    <s v="theater/spaces"/>
    <n v="1"/>
    <n v="73"/>
    <x v="2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x v="2653"/>
    <x v="2660"/>
    <b v="0"/>
    <n v="40"/>
    <x v="1"/>
    <s v="theater/plays"/>
    <n v="1"/>
    <n v="81"/>
    <x v="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x v="2654"/>
    <x v="2661"/>
    <b v="0"/>
    <n v="24"/>
    <x v="1"/>
    <s v="theater/plays"/>
    <n v="1"/>
    <n v="136"/>
    <x v="2"/>
    <x v="3"/>
  </r>
  <r>
    <n v="1032"/>
    <s v="Phantom Ship / Coastal (Album Preorder)"/>
    <s v="Ideal for living rooms and open spaces."/>
    <n v="5400"/>
    <n v="5858.84"/>
    <x v="3"/>
    <x v="0"/>
    <s v="USD"/>
    <x v="2655"/>
    <x v="2662"/>
    <b v="0"/>
    <n v="96"/>
    <x v="1"/>
    <s v="music/electronic music"/>
    <n v="1"/>
    <n v="61"/>
    <x v="4"/>
    <x v="3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x v="2656"/>
    <x v="2663"/>
    <b v="0"/>
    <n v="321"/>
    <x v="1"/>
    <s v="games/tabletop games"/>
    <n v="1"/>
    <n v="61"/>
    <x v="6"/>
    <x v="3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6"/>
    <s v="CAD"/>
    <x v="2657"/>
    <x v="2664"/>
    <b v="0"/>
    <n v="74"/>
    <x v="1"/>
    <s v="theater/plays"/>
    <n v="1"/>
    <n v="47"/>
    <x v="2"/>
    <x v="3"/>
  </r>
  <r>
    <n v="1469"/>
    <s v="The Local Global Mashup Show"/>
    <s v="Get the inside edge on the stories that connect Americans to the world -- in your ear every week."/>
    <n v="44250"/>
    <n v="47978"/>
    <x v="3"/>
    <x v="0"/>
    <s v="USD"/>
    <x v="2658"/>
    <x v="2665"/>
    <b v="1"/>
    <n v="321"/>
    <x v="1"/>
    <s v="publishing/radio &amp; podcasts"/>
    <n v="1"/>
    <n v="149"/>
    <x v="7"/>
    <x v="3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x v="2659"/>
    <x v="2666"/>
    <b v="0"/>
    <n v="41"/>
    <x v="1"/>
    <s v="film &amp; video/shorts"/>
    <n v="1"/>
    <n v="58"/>
    <x v="5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x v="2660"/>
    <x v="2667"/>
    <b v="0"/>
    <n v="50"/>
    <x v="1"/>
    <s v="music/indie rock"/>
    <n v="1"/>
    <n v="54"/>
    <x v="4"/>
    <x v="1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x v="2661"/>
    <x v="2668"/>
    <b v="1"/>
    <n v="332"/>
    <x v="1"/>
    <s v="film &amp; video/documentary"/>
    <n v="1"/>
    <n v="65"/>
    <x v="5"/>
    <x v="34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x v="2662"/>
    <x v="2669"/>
    <b v="0"/>
    <n v="20"/>
    <x v="1"/>
    <s v="theater/plays"/>
    <n v="1"/>
    <n v="81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x v="2663"/>
    <x v="2670"/>
    <b v="0"/>
    <n v="46"/>
    <x v="1"/>
    <s v="music/indie rock"/>
    <n v="1"/>
    <n v="71"/>
    <x v="4"/>
    <x v="17"/>
  </r>
  <r>
    <n v="2833"/>
    <s v="Star Man Rocket Man"/>
    <s v="A new play about exploring outer space"/>
    <n v="2700"/>
    <n v="2923"/>
    <x v="3"/>
    <x v="0"/>
    <s v="USD"/>
    <x v="2664"/>
    <x v="2671"/>
    <b v="0"/>
    <n v="35"/>
    <x v="1"/>
    <s v="theater/plays"/>
    <n v="1"/>
    <n v="84"/>
    <x v="2"/>
    <x v="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x v="2665"/>
    <x v="2672"/>
    <b v="0"/>
    <n v="35"/>
    <x v="1"/>
    <s v="theater/plays"/>
    <n v="1"/>
    <n v="31"/>
    <x v="2"/>
    <x v="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x v="2666"/>
    <x v="2673"/>
    <b v="0"/>
    <n v="56"/>
    <x v="1"/>
    <s v="music/rock"/>
    <n v="1"/>
    <n v="48"/>
    <x v="4"/>
    <x v="30"/>
  </r>
  <r>
    <n v="2293"/>
    <s v="&quot;Hurt N' Wrong&quot; New Album Fundraiser!"/>
    <s v="Donate here to be a part of the upcoming album. Every little bit helps!"/>
    <n v="850"/>
    <n v="920"/>
    <x v="3"/>
    <x v="0"/>
    <s v="USD"/>
    <x v="2667"/>
    <x v="2674"/>
    <b v="0"/>
    <n v="27"/>
    <x v="1"/>
    <s v="music/rock"/>
    <n v="1"/>
    <n v="34"/>
    <x v="4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x v="2668"/>
    <x v="2675"/>
    <b v="0"/>
    <n v="180"/>
    <x v="1"/>
    <s v="technology/hardware"/>
    <n v="1"/>
    <n v="90"/>
    <x v="0"/>
    <x v="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x v="206"/>
    <x v="2676"/>
    <b v="0"/>
    <n v="57"/>
    <x v="1"/>
    <s v="theater/plays"/>
    <n v="1"/>
    <n v="47"/>
    <x v="2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x v="2669"/>
    <x v="2677"/>
    <b v="0"/>
    <n v="25"/>
    <x v="1"/>
    <s v="theater/plays"/>
    <n v="1"/>
    <n v="43"/>
    <x v="2"/>
    <x v="3"/>
  </r>
  <r>
    <n v="3773"/>
    <s v="Dundee: A Hip-Hopera"/>
    <s v="A dramatic hip-hopera, inspired from monologues written by the performers."/>
    <n v="5000"/>
    <n v="5410"/>
    <x v="3"/>
    <x v="0"/>
    <s v="USD"/>
    <x v="2670"/>
    <x v="2678"/>
    <b v="0"/>
    <n v="57"/>
    <x v="1"/>
    <s v="theater/musical"/>
    <n v="1"/>
    <n v="95"/>
    <x v="2"/>
    <x v="7"/>
  </r>
  <r>
    <n v="3426"/>
    <s v="Holocene"/>
    <s v="Part ghost story, part cautionary tale, Holocene is a play about the end of our world, and the beginning of another."/>
    <n v="3750"/>
    <n v="4055"/>
    <x v="3"/>
    <x v="0"/>
    <s v="USD"/>
    <x v="2671"/>
    <x v="2679"/>
    <b v="0"/>
    <n v="87"/>
    <x v="1"/>
    <s v="theater/plays"/>
    <n v="1"/>
    <n v="47"/>
    <x v="2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x v="2672"/>
    <x v="2680"/>
    <b v="0"/>
    <n v="218"/>
    <x v="1"/>
    <s v="games/tabletop games"/>
    <n v="1"/>
    <n v="37"/>
    <x v="6"/>
    <x v="35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x v="2673"/>
    <x v="2681"/>
    <b v="1"/>
    <n v="89"/>
    <x v="1"/>
    <s v="film &amp; video/documentary"/>
    <n v="1"/>
    <n v="73"/>
    <x v="5"/>
    <x v="3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x v="2674"/>
    <x v="2682"/>
    <b v="0"/>
    <n v="184"/>
    <x v="1"/>
    <s v="film &amp; video/documentary"/>
    <n v="1"/>
    <n v="59"/>
    <x v="5"/>
    <x v="34"/>
  </r>
  <r>
    <n v="1663"/>
    <s v="ghost -- a music video"/>
    <s v="music is as important to the eyes as it is to the ears. help bring ghost to life in front of your eyes."/>
    <n v="1000"/>
    <n v="1080"/>
    <x v="3"/>
    <x v="0"/>
    <s v="USD"/>
    <x v="2675"/>
    <x v="2683"/>
    <b v="0"/>
    <n v="32"/>
    <x v="1"/>
    <s v="music/pop"/>
    <n v="1"/>
    <n v="34"/>
    <x v="4"/>
    <x v="3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5"/>
    <s v="DKK"/>
    <x v="2676"/>
    <x v="2684"/>
    <b v="0"/>
    <n v="35"/>
    <x v="1"/>
    <s v="photography/photobooks"/>
    <n v="1"/>
    <n v="463"/>
    <x v="1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x v="2677"/>
    <x v="2685"/>
    <b v="0"/>
    <n v="120"/>
    <x v="1"/>
    <s v="food/small batch"/>
    <n v="1"/>
    <n v="90"/>
    <x v="3"/>
    <x v="4"/>
  </r>
  <r>
    <n v="2934"/>
    <s v="Songs for a New World"/>
    <s v="Powerful community theatre production of Jason Robert Brown's &quot;Songs for a New World&quot; in London, Ontario."/>
    <n v="2500"/>
    <n v="2700"/>
    <x v="3"/>
    <x v="6"/>
    <s v="CAD"/>
    <x v="2678"/>
    <x v="2686"/>
    <b v="0"/>
    <n v="37"/>
    <x v="1"/>
    <s v="theater/musical"/>
    <n v="1"/>
    <n v="73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x v="2679"/>
    <x v="2687"/>
    <b v="0"/>
    <n v="16"/>
    <x v="0"/>
    <s v="theater/plays"/>
    <n v="1"/>
    <n v="34"/>
    <x v="2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x v="2680"/>
    <x v="2688"/>
    <b v="0"/>
    <n v="16"/>
    <x v="1"/>
    <s v="theater/plays"/>
    <n v="1"/>
    <n v="34"/>
    <x v="2"/>
    <x v="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x v="2681"/>
    <x v="2689"/>
    <b v="0"/>
    <n v="30"/>
    <x v="1"/>
    <s v="theater/plays"/>
    <n v="1"/>
    <n v="72"/>
    <x v="2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x v="2682"/>
    <x v="2690"/>
    <b v="0"/>
    <n v="7"/>
    <x v="1"/>
    <s v="theater/plays"/>
    <n v="1"/>
    <n v="39"/>
    <x v="2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x v="2683"/>
    <x v="2691"/>
    <b v="0"/>
    <n v="38"/>
    <x v="1"/>
    <s v="film &amp; video/television"/>
    <n v="1"/>
    <n v="57"/>
    <x v="5"/>
    <x v="3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x v="2684"/>
    <x v="2692"/>
    <b v="0"/>
    <n v="35"/>
    <x v="1"/>
    <s v="technology/hardware"/>
    <n v="1"/>
    <n v="154"/>
    <x v="0"/>
    <x v="2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x v="2685"/>
    <x v="2693"/>
    <b v="1"/>
    <n v="186"/>
    <x v="1"/>
    <s v="film &amp; video/documentary"/>
    <n v="1"/>
    <n v="145"/>
    <x v="5"/>
    <x v="3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x v="2686"/>
    <x v="2694"/>
    <b v="1"/>
    <n v="71"/>
    <x v="1"/>
    <s v="photography/photobooks"/>
    <n v="1"/>
    <n v="57"/>
    <x v="1"/>
    <x v="2"/>
  </r>
  <r>
    <n v="2441"/>
    <s v="Bring Alchemy Pops to the People!"/>
    <s v="YOU can help Alchemy Pops POP up on a street near you!"/>
    <n v="7500"/>
    <n v="8091"/>
    <x v="3"/>
    <x v="0"/>
    <s v="USD"/>
    <x v="2687"/>
    <x v="2695"/>
    <b v="0"/>
    <n v="109"/>
    <x v="1"/>
    <s v="food/small batch"/>
    <n v="1"/>
    <n v="74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x v="2688"/>
    <x v="2696"/>
    <b v="1"/>
    <n v="248"/>
    <x v="1"/>
    <s v="publishing/radio &amp; podcasts"/>
    <n v="1"/>
    <n v="70"/>
    <x v="7"/>
    <x v="3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x v="2689"/>
    <x v="2697"/>
    <b v="1"/>
    <n v="79"/>
    <x v="1"/>
    <s v="music/indie rock"/>
    <n v="1"/>
    <n v="41"/>
    <x v="4"/>
    <x v="17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x v="2690"/>
    <x v="2698"/>
    <b v="1"/>
    <n v="202"/>
    <x v="1"/>
    <s v="theater/plays"/>
    <n v="1"/>
    <n v="107"/>
    <x v="2"/>
    <x v="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x v="2691"/>
    <x v="2699"/>
    <b v="0"/>
    <n v="32"/>
    <x v="1"/>
    <s v="music/rock"/>
    <n v="1"/>
    <n v="61"/>
    <x v="4"/>
    <x v="30"/>
  </r>
  <r>
    <n v="3447"/>
    <s v="The Vagabond Halfback"/>
    <s v="&quot;He was a poet, a vagrant, a philosopher, a lady's man and a hard drinker&quot;"/>
    <n v="1000"/>
    <n v="1078"/>
    <x v="3"/>
    <x v="0"/>
    <s v="USD"/>
    <x v="2692"/>
    <x v="2700"/>
    <b v="0"/>
    <n v="14"/>
    <x v="1"/>
    <s v="theater/plays"/>
    <n v="1"/>
    <n v="77"/>
    <x v="2"/>
    <x v="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x v="2693"/>
    <x v="2701"/>
    <b v="0"/>
    <n v="29"/>
    <x v="1"/>
    <s v="theater/plays"/>
    <n v="1"/>
    <n v="127"/>
    <x v="2"/>
    <x v="3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x v="2694"/>
    <x v="2702"/>
    <b v="0"/>
    <n v="86"/>
    <x v="1"/>
    <s v="photography/photobooks"/>
    <n v="1"/>
    <n v="113"/>
    <x v="1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x v="2695"/>
    <x v="2703"/>
    <b v="0"/>
    <n v="11"/>
    <x v="1"/>
    <s v="theater/plays"/>
    <n v="1"/>
    <n v="44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x v="2696"/>
    <x v="2704"/>
    <b v="1"/>
    <n v="118"/>
    <x v="1"/>
    <s v="film &amp; video/documentary"/>
    <n v="1"/>
    <n v="46"/>
    <x v="5"/>
    <x v="3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x v="2697"/>
    <x v="2705"/>
    <b v="0"/>
    <n v="19"/>
    <x v="1"/>
    <s v="theater/plays"/>
    <n v="1"/>
    <n v="113"/>
    <x v="2"/>
    <x v="3"/>
  </r>
  <r>
    <n v="3006"/>
    <s v="ONTARIO STREET THEATRE in Port Hope."/>
    <s v="We're an affordable theatre and rental space that can be molded into anything by anyone."/>
    <n v="8000"/>
    <n v="8620"/>
    <x v="3"/>
    <x v="6"/>
    <s v="CAD"/>
    <x v="2698"/>
    <x v="2706"/>
    <b v="0"/>
    <n v="97"/>
    <x v="1"/>
    <s v="theater/spaces"/>
    <n v="1"/>
    <n v="89"/>
    <x v="2"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x v="2699"/>
    <x v="2707"/>
    <b v="0"/>
    <n v="64"/>
    <x v="1"/>
    <s v="theater/plays"/>
    <n v="1"/>
    <n v="25"/>
    <x v="2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x v="2700"/>
    <x v="2708"/>
    <b v="0"/>
    <n v="58"/>
    <x v="1"/>
    <s v="music/indie rock"/>
    <n v="1"/>
    <n v="37"/>
    <x v="4"/>
    <x v="1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6"/>
    <s v="CAD"/>
    <x v="2701"/>
    <x v="2709"/>
    <b v="0"/>
    <n v="15"/>
    <x v="1"/>
    <s v="theater/plays"/>
    <n v="1"/>
    <n v="7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x v="2702"/>
    <x v="2710"/>
    <b v="0"/>
    <n v="35"/>
    <x v="1"/>
    <s v="film &amp; video/documentary"/>
    <n v="1"/>
    <n v="86"/>
    <x v="5"/>
    <x v="3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x v="2703"/>
    <x v="2711"/>
    <b v="1"/>
    <n v="77"/>
    <x v="1"/>
    <s v="music/indie rock"/>
    <n v="1"/>
    <n v="42"/>
    <x v="4"/>
    <x v="17"/>
  </r>
  <r>
    <n v="405"/>
    <s v="The Healing Effect Movie"/>
    <s v="Come, join our movie movement.  A new documentary about the healing power of food."/>
    <n v="2820"/>
    <n v="3036"/>
    <x v="3"/>
    <x v="0"/>
    <s v="USD"/>
    <x v="2704"/>
    <x v="2712"/>
    <b v="0"/>
    <n v="55"/>
    <x v="1"/>
    <s v="film &amp; video/documentary"/>
    <n v="1"/>
    <n v="55"/>
    <x v="5"/>
    <x v="3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x v="2705"/>
    <x v="2713"/>
    <b v="0"/>
    <n v="58"/>
    <x v="1"/>
    <s v="theater/musical"/>
    <n v="1"/>
    <n v="74"/>
    <x v="2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x v="2706"/>
    <x v="2714"/>
    <b v="0"/>
    <n v="76"/>
    <x v="1"/>
    <s v="music/electronic music"/>
    <n v="1"/>
    <n v="65"/>
    <x v="4"/>
    <x v="36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x v="2707"/>
    <x v="2715"/>
    <b v="0"/>
    <n v="21"/>
    <x v="1"/>
    <s v="theater/plays"/>
    <n v="1"/>
    <n v="28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x v="2708"/>
    <x v="2716"/>
    <b v="1"/>
    <n v="137"/>
    <x v="1"/>
    <s v="film &amp; video/documentary"/>
    <n v="1"/>
    <n v="118"/>
    <x v="5"/>
    <x v="34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x v="2709"/>
    <x v="2717"/>
    <b v="0"/>
    <n v="70"/>
    <x v="1"/>
    <s v="film &amp; video/television"/>
    <n v="1"/>
    <n v="77"/>
    <x v="5"/>
    <x v="3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x v="2710"/>
    <x v="2718"/>
    <b v="0"/>
    <n v="24"/>
    <x v="1"/>
    <s v="theater/plays"/>
    <n v="1"/>
    <n v="90"/>
    <x v="2"/>
    <x v="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x v="2711"/>
    <x v="2719"/>
    <b v="0"/>
    <n v="38"/>
    <x v="1"/>
    <s v="theater/plays"/>
    <n v="1"/>
    <n v="71"/>
    <x v="2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x v="2712"/>
    <x v="2720"/>
    <b v="0"/>
    <n v="119"/>
    <x v="1"/>
    <s v="technology/hardware"/>
    <n v="1"/>
    <n v="452"/>
    <x v="0"/>
    <x v="2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x v="2713"/>
    <x v="2721"/>
    <b v="0"/>
    <n v="71"/>
    <x v="1"/>
    <s v="music/rock"/>
    <n v="1"/>
    <n v="45"/>
    <x v="4"/>
    <x v="30"/>
  </r>
  <r>
    <n v="65"/>
    <s v="Hello World - Post Production Funds"/>
    <s v="Help finish the short film Hello World. The story of an android in the broken home of a father &amp; son."/>
    <n v="7000"/>
    <n v="7527"/>
    <x v="3"/>
    <x v="6"/>
    <s v="CAD"/>
    <x v="2714"/>
    <x v="2722"/>
    <b v="0"/>
    <n v="57"/>
    <x v="1"/>
    <s v="film &amp; video/shorts"/>
    <n v="1"/>
    <n v="132"/>
    <x v="5"/>
    <x v="3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x v="2715"/>
    <x v="2723"/>
    <b v="0"/>
    <n v="70"/>
    <x v="1"/>
    <s v="theater/plays"/>
    <n v="1"/>
    <n v="77"/>
    <x v="2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x v="2716"/>
    <x v="2724"/>
    <b v="0"/>
    <n v="9"/>
    <x v="1"/>
    <s v="food/small batch"/>
    <n v="1"/>
    <n v="48"/>
    <x v="3"/>
    <x v="4"/>
  </r>
  <r>
    <n v="3040"/>
    <s v="Jayhawk Makeover"/>
    <s v="48 hours of deck screws, dry wall, hard hats and needed renovation to help the Jayhawk rise from the ashes."/>
    <n v="3000"/>
    <n v="3225"/>
    <x v="3"/>
    <x v="0"/>
    <s v="USD"/>
    <x v="2717"/>
    <x v="2725"/>
    <b v="0"/>
    <n v="42"/>
    <x v="1"/>
    <s v="theater/spaces"/>
    <n v="1"/>
    <n v="77"/>
    <x v="2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x v="2718"/>
    <x v="2726"/>
    <b v="0"/>
    <n v="60"/>
    <x v="1"/>
    <s v="theater/plays"/>
    <n v="1"/>
    <n v="63"/>
    <x v="2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x v="2719"/>
    <x v="2727"/>
    <b v="1"/>
    <n v="1762"/>
    <x v="1"/>
    <s v="technology/space exploration"/>
    <n v="1"/>
    <n v="61"/>
    <x v="0"/>
    <x v="2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x v="2720"/>
    <x v="2728"/>
    <b v="0"/>
    <n v="60"/>
    <x v="1"/>
    <s v="film &amp; video/shorts"/>
    <n v="1"/>
    <n v="39"/>
    <x v="5"/>
    <x v="31"/>
  </r>
  <r>
    <n v="261"/>
    <s v="Empires: The Film"/>
    <s v="Empires explores the impact of networks on histories and philosophies of political thought."/>
    <n v="20000"/>
    <n v="21480"/>
    <x v="3"/>
    <x v="0"/>
    <s v="USD"/>
    <x v="2721"/>
    <x v="2729"/>
    <b v="1"/>
    <n v="220"/>
    <x v="1"/>
    <s v="film &amp; video/documentary"/>
    <n v="1"/>
    <n v="98"/>
    <x v="5"/>
    <x v="3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x v="2722"/>
    <x v="2730"/>
    <b v="0"/>
    <n v="19"/>
    <x v="1"/>
    <s v="publishing/nonfiction"/>
    <n v="1"/>
    <n v="170"/>
    <x v="7"/>
    <x v="3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x v="2723"/>
    <x v="2731"/>
    <b v="0"/>
    <n v="99"/>
    <x v="1"/>
    <s v="music/electronic music"/>
    <n v="1"/>
    <n v="108"/>
    <x v="4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x v="2724"/>
    <x v="2732"/>
    <b v="0"/>
    <n v="25"/>
    <x v="1"/>
    <s v="music/rock"/>
    <n v="1"/>
    <n v="64"/>
    <x v="4"/>
    <x v="3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x v="2725"/>
    <x v="2733"/>
    <b v="1"/>
    <n v="21"/>
    <x v="1"/>
    <s v="theater/plays"/>
    <n v="1"/>
    <n v="205"/>
    <x v="2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x v="2726"/>
    <x v="2734"/>
    <b v="0"/>
    <n v="15"/>
    <x v="1"/>
    <s v="theater/plays"/>
    <n v="1"/>
    <n v="36"/>
    <x v="2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x v="2727"/>
    <x v="2735"/>
    <b v="0"/>
    <n v="24"/>
    <x v="1"/>
    <s v="music/rock"/>
    <n v="1"/>
    <n v="134"/>
    <x v="4"/>
    <x v="3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x v="2728"/>
    <x v="2736"/>
    <b v="0"/>
    <n v="35"/>
    <x v="1"/>
    <s v="music/classical music"/>
    <n v="1"/>
    <n v="61"/>
    <x v="4"/>
    <x v="4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x v="2729"/>
    <x v="2737"/>
    <b v="0"/>
    <n v="191"/>
    <x v="1"/>
    <s v="music/indie rock"/>
    <n v="1"/>
    <n v="90"/>
    <x v="4"/>
    <x v="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x v="2730"/>
    <x v="2738"/>
    <b v="0"/>
    <n v="73"/>
    <x v="1"/>
    <s v="music/rock"/>
    <n v="1"/>
    <n v="88"/>
    <x v="4"/>
    <x v="30"/>
  </r>
  <r>
    <n v="56"/>
    <s v="Voxwomen Cycling Show"/>
    <s v="We want to see more women's cycling on TV - and we need your help to make it happen!"/>
    <n v="8000"/>
    <n v="8581"/>
    <x v="3"/>
    <x v="1"/>
    <s v="GBP"/>
    <x v="2731"/>
    <x v="2739"/>
    <b v="0"/>
    <n v="174"/>
    <x v="1"/>
    <s v="film &amp; video/television"/>
    <n v="1"/>
    <n v="49"/>
    <x v="5"/>
    <x v="3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x v="2732"/>
    <x v="2740"/>
    <b v="0"/>
    <n v="46"/>
    <x v="1"/>
    <s v="music/rock"/>
    <n v="1"/>
    <n v="47"/>
    <x v="4"/>
    <x v="30"/>
  </r>
  <r>
    <n v="80"/>
    <s v="Swingers Anonymous"/>
    <s v="What would you do if you ended up at a swingers party with two dead bodies and $20,000 in drug money?"/>
    <n v="12000"/>
    <n v="12870"/>
    <x v="3"/>
    <x v="0"/>
    <s v="USD"/>
    <x v="2733"/>
    <x v="2741"/>
    <b v="0"/>
    <n v="47"/>
    <x v="1"/>
    <s v="film &amp; video/shorts"/>
    <n v="1"/>
    <n v="274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x v="2734"/>
    <x v="2742"/>
    <b v="0"/>
    <n v="20"/>
    <x v="1"/>
    <s v="theater/plays"/>
    <n v="1"/>
    <n v="107"/>
    <x v="2"/>
    <x v="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x v="2735"/>
    <x v="2743"/>
    <b v="0"/>
    <n v="81"/>
    <x v="1"/>
    <s v="music/classical music"/>
    <n v="1"/>
    <n v="53"/>
    <x v="4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x v="2736"/>
    <x v="2744"/>
    <b v="0"/>
    <n v="33"/>
    <x v="1"/>
    <s v="theater/musical"/>
    <n v="1"/>
    <n v="81"/>
    <x v="2"/>
    <x v="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x v="2737"/>
    <x v="2745"/>
    <b v="0"/>
    <n v="58"/>
    <x v="1"/>
    <s v="music/indie rock"/>
    <n v="1"/>
    <n v="37"/>
    <x v="4"/>
    <x v="1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x v="2738"/>
    <x v="2746"/>
    <b v="0"/>
    <n v="128"/>
    <x v="1"/>
    <s v="games/tabletop games"/>
    <n v="1"/>
    <n v="59"/>
    <x v="6"/>
    <x v="35"/>
  </r>
  <r>
    <n v="3184"/>
    <s v="Equus at Frenetic Theatre"/>
    <s v="Equus is the story of a psychiatrist treating a teenaged boy who blinds six horses with a metal spike."/>
    <n v="4300"/>
    <n v="4610"/>
    <x v="3"/>
    <x v="0"/>
    <s v="USD"/>
    <x v="2739"/>
    <x v="2747"/>
    <b v="1"/>
    <n v="46"/>
    <x v="1"/>
    <s v="theater/plays"/>
    <n v="1"/>
    <n v="100"/>
    <x v="2"/>
    <x v="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x v="2740"/>
    <x v="2748"/>
    <b v="0"/>
    <n v="78"/>
    <x v="1"/>
    <s v="music/rock"/>
    <n v="1"/>
    <n v="69"/>
    <x v="4"/>
    <x v="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x v="2741"/>
    <x v="2749"/>
    <b v="0"/>
    <n v="73"/>
    <x v="1"/>
    <s v="music/rock"/>
    <n v="1"/>
    <n v="73"/>
    <x v="4"/>
    <x v="30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x v="2742"/>
    <x v="2750"/>
    <b v="0"/>
    <n v="67"/>
    <x v="1"/>
    <s v="theater/plays"/>
    <n v="1"/>
    <n v="32"/>
    <x v="2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x v="2743"/>
    <x v="2751"/>
    <b v="0"/>
    <n v="70"/>
    <x v="1"/>
    <s v="music/rock"/>
    <n v="1"/>
    <n v="107"/>
    <x v="4"/>
    <x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6"/>
    <s v="CAD"/>
    <x v="2744"/>
    <x v="2752"/>
    <b v="0"/>
    <n v="17"/>
    <x v="1"/>
    <s v="technology/wearables"/>
    <n v="1"/>
    <n v="126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x v="2745"/>
    <x v="2753"/>
    <b v="0"/>
    <n v="44"/>
    <x v="1"/>
    <s v="music/indie rock"/>
    <n v="1"/>
    <n v="54"/>
    <x v="4"/>
    <x v="1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x v="2746"/>
    <x v="2754"/>
    <b v="0"/>
    <n v="63"/>
    <x v="1"/>
    <s v="music/classical music"/>
    <n v="1"/>
    <n v="59"/>
    <x v="4"/>
    <x v="40"/>
  </r>
  <r>
    <n v="815"/>
    <s v="Some Late Help for The Early Reset"/>
    <s v="Be a part of helping The Early Reset finish their new 7 song EP."/>
    <n v="4000"/>
    <n v="4280"/>
    <x v="3"/>
    <x v="0"/>
    <s v="USD"/>
    <x v="2747"/>
    <x v="2755"/>
    <b v="0"/>
    <n v="43"/>
    <x v="1"/>
    <s v="music/rock"/>
    <n v="1"/>
    <n v="100"/>
    <x v="4"/>
    <x v="3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x v="2748"/>
    <x v="2756"/>
    <b v="0"/>
    <n v="38"/>
    <x v="1"/>
    <s v="music/rock"/>
    <n v="1"/>
    <n v="37"/>
    <x v="4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x v="2749"/>
    <x v="2757"/>
    <b v="0"/>
    <n v="80"/>
    <x v="1"/>
    <s v="music/indie rock"/>
    <n v="1"/>
    <n v="70"/>
    <x v="4"/>
    <x v="1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6"/>
    <s v="CAD"/>
    <x v="2750"/>
    <x v="2758"/>
    <b v="0"/>
    <n v="72"/>
    <x v="1"/>
    <s v="theater/plays"/>
    <n v="1"/>
    <n v="74"/>
    <x v="2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x v="2751"/>
    <x v="2759"/>
    <b v="0"/>
    <n v="98"/>
    <x v="1"/>
    <s v="theater/plays"/>
    <n v="1"/>
    <n v="109"/>
    <x v="2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x v="2752"/>
    <x v="2760"/>
    <b v="1"/>
    <n v="235"/>
    <x v="1"/>
    <s v="photography/photobooks"/>
    <n v="1"/>
    <n v="170"/>
    <x v="1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x v="2753"/>
    <x v="2761"/>
    <b v="0"/>
    <n v="95"/>
    <x v="1"/>
    <s v="film &amp; video/documentary"/>
    <n v="1"/>
    <n v="225"/>
    <x v="5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x v="2754"/>
    <x v="2762"/>
    <b v="0"/>
    <n v="80"/>
    <x v="1"/>
    <s v="technology/makerspaces"/>
    <n v="1"/>
    <n v="267"/>
    <x v="0"/>
    <x v="2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x v="2755"/>
    <x v="2763"/>
    <b v="0"/>
    <n v="72"/>
    <x v="1"/>
    <s v="theater/plays"/>
    <n v="1"/>
    <n v="37"/>
    <x v="2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x v="2756"/>
    <x v="2764"/>
    <b v="1"/>
    <n v="71"/>
    <x v="1"/>
    <s v="theater/plays"/>
    <n v="1"/>
    <n v="38"/>
    <x v="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x v="2757"/>
    <x v="2765"/>
    <b v="1"/>
    <n v="73"/>
    <x v="1"/>
    <s v="music/indie rock"/>
    <n v="1"/>
    <n v="51"/>
    <x v="4"/>
    <x v="1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x v="2758"/>
    <x v="2766"/>
    <b v="0"/>
    <n v="41"/>
    <x v="1"/>
    <s v="publishing/nonfiction"/>
    <n v="1"/>
    <n v="39"/>
    <x v="7"/>
    <x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x v="2759"/>
    <x v="2767"/>
    <b v="0"/>
    <n v="123"/>
    <x v="1"/>
    <s v="photography/photobooks"/>
    <n v="1"/>
    <n v="65"/>
    <x v="1"/>
    <x v="2"/>
  </r>
  <r>
    <n v="255"/>
    <s v="xoxosms: a documentary about love in the 21st century"/>
    <s v="xoxosms is a documentary about first love, long distance and Skype."/>
    <n v="8000"/>
    <n v="8538.66"/>
    <x v="3"/>
    <x v="0"/>
    <s v="USD"/>
    <x v="2760"/>
    <x v="2768"/>
    <b v="1"/>
    <n v="188"/>
    <x v="1"/>
    <s v="film &amp; video/documentary"/>
    <n v="1"/>
    <n v="45"/>
    <x v="5"/>
    <x v="3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x v="2761"/>
    <x v="2769"/>
    <b v="1"/>
    <n v="560"/>
    <x v="1"/>
    <s v="film &amp; video/documentary"/>
    <n v="1"/>
    <n v="67"/>
    <x v="5"/>
    <x v="3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x v="1"/>
    <x v="2770"/>
    <b v="1"/>
    <n v="55"/>
    <x v="1"/>
    <s v="film &amp; video/documentary"/>
    <n v="1"/>
    <n v="68"/>
    <x v="5"/>
    <x v="3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x v="2762"/>
    <x v="2771"/>
    <b v="0"/>
    <n v="94"/>
    <x v="1"/>
    <s v="theater/musical"/>
    <n v="1"/>
    <n v="91"/>
    <x v="2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x v="2763"/>
    <x v="2772"/>
    <b v="0"/>
    <n v="65"/>
    <x v="1"/>
    <s v="music/indie rock"/>
    <n v="1"/>
    <n v="49"/>
    <x v="4"/>
    <x v="1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x v="2764"/>
    <x v="2773"/>
    <b v="0"/>
    <n v="41"/>
    <x v="1"/>
    <s v="theater/spaces"/>
    <n v="1"/>
    <n v="46"/>
    <x v="2"/>
    <x v="8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x v="2765"/>
    <x v="2774"/>
    <b v="1"/>
    <n v="168"/>
    <x v="1"/>
    <s v="film &amp; video/documentary"/>
    <n v="1"/>
    <n v="29"/>
    <x v="5"/>
    <x v="3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x v="2766"/>
    <x v="2775"/>
    <b v="0"/>
    <n v="20"/>
    <x v="1"/>
    <s v="theater/plays"/>
    <n v="1"/>
    <n v="53"/>
    <x v="2"/>
    <x v="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x v="2767"/>
    <x v="2776"/>
    <b v="1"/>
    <n v="107"/>
    <x v="1"/>
    <s v="music/indie rock"/>
    <n v="1"/>
    <n v="60"/>
    <x v="4"/>
    <x v="1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x v="2768"/>
    <x v="2777"/>
    <b v="0"/>
    <n v="89"/>
    <x v="1"/>
    <s v="film &amp; video/documentary"/>
    <n v="1"/>
    <n v="90"/>
    <x v="5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x v="2769"/>
    <x v="2778"/>
    <b v="0"/>
    <n v="196"/>
    <x v="1"/>
    <s v="film &amp; video/documentary"/>
    <n v="1"/>
    <n v="82"/>
    <x v="5"/>
    <x v="3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x v="2770"/>
    <x v="2779"/>
    <b v="0"/>
    <n v="54"/>
    <x v="1"/>
    <s v="theater/spaces"/>
    <n v="1"/>
    <n v="74"/>
    <x v="2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x v="2771"/>
    <x v="2780"/>
    <b v="1"/>
    <n v="75"/>
    <x v="1"/>
    <s v="music/indie rock"/>
    <n v="1"/>
    <n v="28"/>
    <x v="4"/>
    <x v="17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x v="2772"/>
    <x v="2781"/>
    <b v="1"/>
    <n v="167"/>
    <x v="1"/>
    <s v="film &amp; video/documentary"/>
    <n v="1"/>
    <n v="72"/>
    <x v="5"/>
    <x v="3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x v="2773"/>
    <x v="2782"/>
    <b v="1"/>
    <n v="438"/>
    <x v="1"/>
    <s v="film &amp; video/documentary"/>
    <n v="1"/>
    <n v="97"/>
    <x v="5"/>
    <x v="34"/>
  </r>
  <r>
    <n v="15"/>
    <s v="Cien&amp;Cia"/>
    <s v="Cien&amp;Cia es un proyecto transmedia para televisiÃ³n; la finalidad de la venta de camisetas es financiar el reality (Factual)."/>
    <n v="2000"/>
    <n v="2132"/>
    <x v="3"/>
    <x v="9"/>
    <s v="EUR"/>
    <x v="2774"/>
    <x v="2783"/>
    <b v="0"/>
    <n v="98"/>
    <x v="1"/>
    <s v="film &amp; video/television"/>
    <n v="1"/>
    <n v="22"/>
    <x v="5"/>
    <x v="37"/>
  </r>
  <r>
    <n v="1759"/>
    <s v="Death Valley"/>
    <s v="Death Valley will be the first photo book of Andi State"/>
    <n v="5000"/>
    <n v="5330"/>
    <x v="3"/>
    <x v="0"/>
    <s v="USD"/>
    <x v="2775"/>
    <x v="2784"/>
    <b v="0"/>
    <n v="49"/>
    <x v="1"/>
    <s v="photography/photobooks"/>
    <n v="1"/>
    <n v="109"/>
    <x v="1"/>
    <x v="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x v="2776"/>
    <x v="2785"/>
    <b v="0"/>
    <n v="44"/>
    <x v="1"/>
    <s v="music/indie rock"/>
    <n v="1"/>
    <n v="48"/>
    <x v="4"/>
    <x v="1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x v="2777"/>
    <x v="2786"/>
    <b v="1"/>
    <n v="158"/>
    <x v="1"/>
    <s v="film &amp; video/documentary"/>
    <n v="1"/>
    <n v="135"/>
    <x v="5"/>
    <x v="34"/>
  </r>
  <r>
    <n v="3374"/>
    <s v="HELP BUILD &quot;THE CASTLE&quot;"/>
    <s v="A rare  production of World acclaimed playwright Howard Barker's groundbreaking &amp; provocative 'The Castle'."/>
    <n v="3500"/>
    <n v="3730"/>
    <x v="3"/>
    <x v="6"/>
    <s v="CAD"/>
    <x v="2778"/>
    <x v="2787"/>
    <b v="0"/>
    <n v="52"/>
    <x v="1"/>
    <s v="theater/plays"/>
    <n v="1"/>
    <n v="72"/>
    <x v="2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5"/>
    <s v="EUR"/>
    <x v="2779"/>
    <x v="2788"/>
    <b v="0"/>
    <n v="46"/>
    <x v="1"/>
    <s v="theater/plays"/>
    <n v="1"/>
    <n v="64"/>
    <x v="2"/>
    <x v="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x v="2780"/>
    <x v="2789"/>
    <b v="0"/>
    <n v="40"/>
    <x v="1"/>
    <s v="music/indie rock"/>
    <n v="1"/>
    <n v="107"/>
    <x v="4"/>
    <x v="1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x v="2781"/>
    <x v="2790"/>
    <b v="0"/>
    <n v="76"/>
    <x v="1"/>
    <s v="theater/plays"/>
    <n v="1"/>
    <n v="35"/>
    <x v="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x v="2782"/>
    <x v="2791"/>
    <b v="0"/>
    <n v="39"/>
    <x v="1"/>
    <s v="music/indie rock"/>
    <n v="1"/>
    <n v="55"/>
    <x v="4"/>
    <x v="1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x v="2783"/>
    <x v="2792"/>
    <b v="0"/>
    <n v="18"/>
    <x v="1"/>
    <s v="music/classical music"/>
    <n v="1"/>
    <n v="178"/>
    <x v="4"/>
    <x v="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x v="2784"/>
    <x v="2793"/>
    <b v="0"/>
    <n v="58"/>
    <x v="1"/>
    <s v="film &amp; video/television"/>
    <n v="1"/>
    <n v="147"/>
    <x v="5"/>
    <x v="37"/>
  </r>
  <r>
    <n v="1514"/>
    <s v="Racing Age"/>
    <s v="Racing Age is a documentary photography book about masters track &amp; field athletes of retirement age and older."/>
    <n v="25000"/>
    <n v="26619"/>
    <x v="3"/>
    <x v="0"/>
    <s v="USD"/>
    <x v="2785"/>
    <x v="2794"/>
    <b v="1"/>
    <n v="176"/>
    <x v="1"/>
    <s v="photography/photobooks"/>
    <n v="1"/>
    <n v="151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1"/>
    <s v="EUR"/>
    <x v="2786"/>
    <x v="2795"/>
    <b v="0"/>
    <n v="17"/>
    <x v="1"/>
    <s v="film &amp; video/shorts"/>
    <n v="1"/>
    <n v="376"/>
    <x v="5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x v="2787"/>
    <x v="2796"/>
    <b v="1"/>
    <n v="88"/>
    <x v="1"/>
    <s v="film &amp; video/documentary"/>
    <n v="1"/>
    <n v="121"/>
    <x v="5"/>
    <x v="3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x v="2788"/>
    <x v="2797"/>
    <b v="0"/>
    <n v="26"/>
    <x v="1"/>
    <s v="theater/plays"/>
    <n v="1"/>
    <n v="41"/>
    <x v="2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x v="2789"/>
    <x v="2798"/>
    <b v="0"/>
    <n v="33"/>
    <x v="1"/>
    <s v="theater/plays"/>
    <n v="1"/>
    <n v="97"/>
    <x v="2"/>
    <x v="3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x v="2790"/>
    <x v="2799"/>
    <b v="0"/>
    <n v="342"/>
    <x v="1"/>
    <s v="film &amp; video/television"/>
    <n v="1"/>
    <n v="93"/>
    <x v="5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x v="2791"/>
    <x v="2800"/>
    <b v="1"/>
    <n v="352"/>
    <x v="1"/>
    <s v="food/small batch"/>
    <n v="1"/>
    <n v="76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x v="2792"/>
    <x v="2801"/>
    <b v="0"/>
    <n v="42"/>
    <x v="1"/>
    <s v="theater/plays"/>
    <n v="1"/>
    <n v="25"/>
    <x v="2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x v="2793"/>
    <x v="2802"/>
    <b v="0"/>
    <n v="41"/>
    <x v="1"/>
    <s v="theater/plays"/>
    <n v="1"/>
    <n v="52"/>
    <x v="2"/>
    <x v="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x v="2794"/>
    <x v="2803"/>
    <b v="0"/>
    <n v="104"/>
    <x v="1"/>
    <s v="theater/plays"/>
    <n v="1"/>
    <n v="56"/>
    <x v="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x v="2795"/>
    <x v="2804"/>
    <b v="0"/>
    <n v="69"/>
    <x v="1"/>
    <s v="theater/plays"/>
    <n v="1"/>
    <n v="23"/>
    <x v="2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x v="2796"/>
    <x v="2805"/>
    <b v="0"/>
    <n v="8"/>
    <x v="1"/>
    <s v="film &amp; video/shorts"/>
    <n v="1"/>
    <n v="53"/>
    <x v="5"/>
    <x v="31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x v="2797"/>
    <x v="2806"/>
    <b v="0"/>
    <n v="60"/>
    <x v="1"/>
    <s v="film &amp; video/shorts"/>
    <n v="1"/>
    <n v="57"/>
    <x v="5"/>
    <x v="31"/>
  </r>
  <r>
    <n v="3359"/>
    <s v="BEIRUT, LADY OF LEBANON"/>
    <s v="A Theatrical Production Celebrating the Lebanese Culture and the Human Spirit in Time of War."/>
    <n v="4000"/>
    <n v="4250"/>
    <x v="3"/>
    <x v="0"/>
    <s v="USD"/>
    <x v="2798"/>
    <x v="2807"/>
    <b v="0"/>
    <n v="23"/>
    <x v="1"/>
    <s v="theater/plays"/>
    <n v="1"/>
    <n v="185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x v="2799"/>
    <x v="2808"/>
    <b v="0"/>
    <n v="28"/>
    <x v="1"/>
    <s v="theater/musical"/>
    <n v="1"/>
    <n v="47"/>
    <x v="2"/>
    <x v="7"/>
  </r>
  <r>
    <n v="2284"/>
    <s v="Make a record, write a song, take the Vinyl Skyway. "/>
    <s v="The Vinyl Skyway reunite to make a third album. "/>
    <n v="6000"/>
    <n v="6373.27"/>
    <x v="3"/>
    <x v="0"/>
    <s v="USD"/>
    <x v="2800"/>
    <x v="2809"/>
    <b v="0"/>
    <n v="59"/>
    <x v="1"/>
    <s v="music/rock"/>
    <n v="1"/>
    <n v="108"/>
    <x v="4"/>
    <x v="3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x v="2801"/>
    <x v="2810"/>
    <b v="0"/>
    <n v="18"/>
    <x v="1"/>
    <s v="theater/plays"/>
    <n v="1"/>
    <n v="62"/>
    <x v="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x v="2802"/>
    <x v="2811"/>
    <b v="1"/>
    <n v="97"/>
    <x v="1"/>
    <s v="theater/plays"/>
    <n v="1"/>
    <n v="252"/>
    <x v="2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x v="2803"/>
    <x v="2812"/>
    <b v="1"/>
    <n v="413"/>
    <x v="1"/>
    <s v="music/rock"/>
    <n v="1"/>
    <n v="39"/>
    <x v="4"/>
    <x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x v="2804"/>
    <x v="2813"/>
    <b v="0"/>
    <n v="45"/>
    <x v="1"/>
    <s v="theater/plays"/>
    <n v="1"/>
    <n v="137"/>
    <x v="2"/>
    <x v="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x v="2805"/>
    <x v="2814"/>
    <b v="0"/>
    <n v="47"/>
    <x v="1"/>
    <s v="music/rock"/>
    <n v="1"/>
    <n v="90"/>
    <x v="4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x v="2806"/>
    <x v="2815"/>
    <b v="0"/>
    <n v="102"/>
    <x v="1"/>
    <s v="theater/plays"/>
    <n v="1"/>
    <n v="104"/>
    <x v="2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x v="2807"/>
    <x v="2816"/>
    <b v="0"/>
    <n v="9"/>
    <x v="1"/>
    <s v="theater/plays"/>
    <n v="1"/>
    <n v="59"/>
    <x v="2"/>
    <x v="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x v="2808"/>
    <x v="2817"/>
    <b v="0"/>
    <n v="25"/>
    <x v="1"/>
    <s v="technology/space exploration"/>
    <n v="1"/>
    <n v="39"/>
    <x v="0"/>
    <x v="20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x v="2809"/>
    <x v="2818"/>
    <b v="0"/>
    <n v="39"/>
    <x v="1"/>
    <s v="film &amp; video/shorts"/>
    <n v="1"/>
    <n v="41"/>
    <x v="5"/>
    <x v="31"/>
  </r>
  <r>
    <n v="1949"/>
    <s v="Shake Your Power"/>
    <s v="#ShakeYourPower brings clean energy to places in the world without electricity through the power of music."/>
    <n v="50000"/>
    <n v="53001.3"/>
    <x v="3"/>
    <x v="1"/>
    <s v="GBP"/>
    <x v="2810"/>
    <x v="2819"/>
    <b v="1"/>
    <n v="943"/>
    <x v="1"/>
    <s v="technology/hardware"/>
    <n v="1"/>
    <n v="56"/>
    <x v="0"/>
    <x v="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x v="2811"/>
    <x v="2820"/>
    <b v="0"/>
    <n v="46"/>
    <x v="1"/>
    <s v="photography/photobooks"/>
    <n v="1"/>
    <n v="138"/>
    <x v="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x v="2812"/>
    <x v="2821"/>
    <b v="1"/>
    <n v="28"/>
    <x v="1"/>
    <s v="music/rock"/>
    <n v="1"/>
    <n v="189"/>
    <x v="4"/>
    <x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6"/>
    <s v="CAD"/>
    <x v="2813"/>
    <x v="2822"/>
    <b v="0"/>
    <n v="9"/>
    <x v="1"/>
    <s v="theater/musical"/>
    <n v="1"/>
    <n v="88"/>
    <x v="2"/>
    <x v="7"/>
  </r>
  <r>
    <n v="2968"/>
    <s v="The Curse of the Babywoman @ FringeNYC"/>
    <s v="The Curse of the Babywoman is real â€” and it is coming to FringeNYC this August."/>
    <n v="3500"/>
    <n v="3710"/>
    <x v="3"/>
    <x v="0"/>
    <s v="USD"/>
    <x v="2814"/>
    <x v="2823"/>
    <b v="0"/>
    <n v="47"/>
    <x v="1"/>
    <s v="theater/plays"/>
    <n v="1"/>
    <n v="79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x v="2815"/>
    <x v="2824"/>
    <b v="0"/>
    <n v="91"/>
    <x v="1"/>
    <s v="theater/plays"/>
    <n v="1"/>
    <n v="70"/>
    <x v="2"/>
    <x v="3"/>
  </r>
  <r>
    <n v="3050"/>
    <s v="The Black Pearl Consuite at CoreCon VIII: On Ancient Seas"/>
    <s v="Help fund The Black Pearl Consuite at CoreCon VIII: On Ancient Seas!"/>
    <n v="600"/>
    <n v="636"/>
    <x v="3"/>
    <x v="0"/>
    <s v="USD"/>
    <x v="2816"/>
    <x v="2825"/>
    <b v="0"/>
    <n v="9"/>
    <x v="1"/>
    <s v="theater/spaces"/>
    <n v="1"/>
    <n v="71"/>
    <x v="2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x v="2817"/>
    <x v="2826"/>
    <b v="0"/>
    <n v="7"/>
    <x v="1"/>
    <s v="theater/plays"/>
    <n v="1"/>
    <n v="76"/>
    <x v="2"/>
    <x v="3"/>
  </r>
  <r>
    <n v="3823"/>
    <s v="FEED"/>
    <s v="Feed, a new play by Garrett Markgraf (based on the novel by M.T. Anderson), Directed by Anna Marck at Oakland University."/>
    <n v="2500"/>
    <n v="2650"/>
    <x v="3"/>
    <x v="0"/>
    <s v="USD"/>
    <x v="2818"/>
    <x v="2827"/>
    <b v="0"/>
    <n v="41"/>
    <x v="1"/>
    <s v="theater/plays"/>
    <n v="1"/>
    <n v="65"/>
    <x v="2"/>
    <x v="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x v="2819"/>
    <x v="2828"/>
    <b v="0"/>
    <n v="237"/>
    <x v="1"/>
    <s v="film &amp; video/documentary"/>
    <n v="1"/>
    <n v="112"/>
    <x v="5"/>
    <x v="34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x v="2820"/>
    <x v="2829"/>
    <b v="0"/>
    <n v="48"/>
    <x v="1"/>
    <s v="film &amp; video/documentary"/>
    <n v="1"/>
    <n v="54"/>
    <x v="5"/>
    <x v="34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x v="2821"/>
    <x v="2830"/>
    <b v="1"/>
    <n v="67"/>
    <x v="1"/>
    <s v="theater/plays"/>
    <n v="1"/>
    <n v="35"/>
    <x v="2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x v="2822"/>
    <x v="2831"/>
    <b v="0"/>
    <n v="72"/>
    <x v="1"/>
    <s v="theater/plays"/>
    <n v="1"/>
    <n v="44"/>
    <x v="2"/>
    <x v="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x v="2823"/>
    <x v="2832"/>
    <b v="1"/>
    <n v="125"/>
    <x v="1"/>
    <s v="food/small batch"/>
    <n v="1"/>
    <n v="212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x v="2824"/>
    <x v="2833"/>
    <b v="1"/>
    <n v="104"/>
    <x v="1"/>
    <s v="theater/plays"/>
    <n v="1"/>
    <n v="6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x v="2825"/>
    <x v="2834"/>
    <b v="0"/>
    <n v="37"/>
    <x v="1"/>
    <s v="theater/plays"/>
    <n v="1"/>
    <n v="143"/>
    <x v="2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x v="2826"/>
    <x v="2835"/>
    <b v="1"/>
    <n v="57"/>
    <x v="1"/>
    <s v="theater/plays"/>
    <n v="1"/>
    <n v="46"/>
    <x v="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x v="2827"/>
    <x v="2836"/>
    <b v="0"/>
    <n v="159"/>
    <x v="1"/>
    <s v="theater/spaces"/>
    <n v="1"/>
    <n v="146"/>
    <x v="2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6"/>
    <s v="CHF"/>
    <x v="2828"/>
    <x v="2837"/>
    <b v="0"/>
    <n v="46"/>
    <x v="1"/>
    <s v="theater/plays"/>
    <n v="1"/>
    <n v="115"/>
    <x v="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x v="2829"/>
    <x v="2838"/>
    <b v="0"/>
    <n v="75"/>
    <x v="1"/>
    <s v="games/tabletop games"/>
    <n v="1"/>
    <n v="65"/>
    <x v="6"/>
    <x v="3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x v="2830"/>
    <x v="2839"/>
    <b v="0"/>
    <n v="152"/>
    <x v="1"/>
    <s v="technology/wearables"/>
    <n v="1"/>
    <n v="174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6"/>
    <s v="CAD"/>
    <x v="2831"/>
    <x v="2840"/>
    <b v="0"/>
    <n v="100"/>
    <x v="1"/>
    <s v="games/tabletop games"/>
    <n v="1"/>
    <n v="206"/>
    <x v="6"/>
    <x v="35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x v="2832"/>
    <x v="2841"/>
    <b v="0"/>
    <n v="44"/>
    <x v="1"/>
    <s v="theater/plays"/>
    <n v="1"/>
    <n v="36"/>
    <x v="2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x v="2833"/>
    <x v="2842"/>
    <b v="1"/>
    <n v="403"/>
    <x v="1"/>
    <s v="food/small batch"/>
    <n v="1"/>
    <n v="105"/>
    <x v="3"/>
    <x v="4"/>
  </r>
  <r>
    <n v="2726"/>
    <s v="Krimston TWO - Dual SIM case for iPhone"/>
    <s v="Krimston TWO: iPhone Dual SIM Case"/>
    <n v="100000"/>
    <n v="105745"/>
    <x v="3"/>
    <x v="0"/>
    <s v="USD"/>
    <x v="2834"/>
    <x v="2843"/>
    <b v="0"/>
    <n v="404"/>
    <x v="1"/>
    <s v="technology/hardware"/>
    <n v="1"/>
    <n v="262"/>
    <x v="0"/>
    <x v="29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x v="2835"/>
    <x v="2844"/>
    <b v="0"/>
    <n v="126"/>
    <x v="1"/>
    <s v="theater/plays"/>
    <n v="1"/>
    <n v="42"/>
    <x v="2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x v="2836"/>
    <x v="2845"/>
    <b v="0"/>
    <n v="14"/>
    <x v="1"/>
    <s v="music/electronic music"/>
    <n v="1"/>
    <n v="23"/>
    <x v="4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x v="2837"/>
    <x v="2846"/>
    <b v="0"/>
    <n v="69"/>
    <x v="1"/>
    <s v="technology/space exploration"/>
    <n v="1"/>
    <n v="46"/>
    <x v="0"/>
    <x v="20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x v="2838"/>
    <x v="2847"/>
    <b v="0"/>
    <n v="20"/>
    <x v="1"/>
    <s v="music/indie rock"/>
    <n v="1"/>
    <n v="53"/>
    <x v="4"/>
    <x v="17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x v="2839"/>
    <x v="2848"/>
    <b v="1"/>
    <n v="437"/>
    <x v="1"/>
    <s v="film &amp; video/documentary"/>
    <n v="1"/>
    <n v="72"/>
    <x v="5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x v="2840"/>
    <x v="2849"/>
    <b v="1"/>
    <n v="202"/>
    <x v="1"/>
    <s v="film &amp; video/documentary"/>
    <n v="1"/>
    <n v="63"/>
    <x v="5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x v="2841"/>
    <x v="2850"/>
    <b v="0"/>
    <n v="130"/>
    <x v="1"/>
    <s v="publishing/nonfiction"/>
    <n v="1"/>
    <n v="61"/>
    <x v="7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x v="2842"/>
    <x v="2851"/>
    <b v="0"/>
    <n v="110"/>
    <x v="1"/>
    <s v="publishing/nonfiction"/>
    <n v="1"/>
    <n v="96"/>
    <x v="7"/>
    <x v="3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x v="2843"/>
    <x v="2852"/>
    <b v="0"/>
    <n v="120"/>
    <x v="1"/>
    <s v="music/indie rock"/>
    <n v="1"/>
    <n v="88"/>
    <x v="4"/>
    <x v="1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x v="2844"/>
    <x v="2853"/>
    <b v="0"/>
    <n v="168"/>
    <x v="1"/>
    <s v="theater/plays"/>
    <n v="1"/>
    <n v="63"/>
    <x v="2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x v="2845"/>
    <x v="2854"/>
    <b v="0"/>
    <n v="34"/>
    <x v="1"/>
    <s v="music/classical music"/>
    <n v="1"/>
    <n v="23"/>
    <x v="4"/>
    <x v="4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x v="2846"/>
    <x v="2855"/>
    <b v="1"/>
    <n v="167"/>
    <x v="1"/>
    <s v="film &amp; video/documentary"/>
    <n v="1"/>
    <n v="63"/>
    <x v="5"/>
    <x v="3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x v="2847"/>
    <x v="2856"/>
    <b v="0"/>
    <n v="56"/>
    <x v="1"/>
    <s v="theater/spaces"/>
    <n v="1"/>
    <n v="45"/>
    <x v="2"/>
    <x v="8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x v="2848"/>
    <x v="2857"/>
    <b v="0"/>
    <n v="35"/>
    <x v="1"/>
    <s v="theater/plays"/>
    <n v="1"/>
    <n v="60"/>
    <x v="2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x v="2849"/>
    <x v="2858"/>
    <b v="0"/>
    <n v="25"/>
    <x v="1"/>
    <s v="theater/plays"/>
    <n v="1"/>
    <n v="21"/>
    <x v="2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x v="2850"/>
    <x v="2859"/>
    <b v="0"/>
    <n v="143"/>
    <x v="1"/>
    <s v="publishing/nonfiction"/>
    <n v="1"/>
    <n v="52"/>
    <x v="7"/>
    <x v="32"/>
  </r>
  <r>
    <n v="3607"/>
    <s v="E15 at The Pleasance and CPT"/>
    <s v="'E15' is a verbatim project that looks at the story of the Focus E15 Campaign"/>
    <n v="550"/>
    <n v="580"/>
    <x v="3"/>
    <x v="1"/>
    <s v="GBP"/>
    <x v="2851"/>
    <x v="2860"/>
    <b v="0"/>
    <n v="20"/>
    <x v="1"/>
    <s v="theater/plays"/>
    <n v="1"/>
    <n v="29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x v="2852"/>
    <x v="2861"/>
    <b v="0"/>
    <n v="111"/>
    <x v="1"/>
    <s v="photography/photobooks"/>
    <n v="1"/>
    <n v="119"/>
    <x v="1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x v="2853"/>
    <x v="2862"/>
    <b v="0"/>
    <n v="49"/>
    <x v="1"/>
    <s v="theater/plays"/>
    <n v="1"/>
    <n v="108"/>
    <x v="2"/>
    <x v="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x v="2854"/>
    <x v="2863"/>
    <b v="0"/>
    <n v="31"/>
    <x v="1"/>
    <s v="theater/plays"/>
    <n v="1"/>
    <n v="136"/>
    <x v="2"/>
    <x v="3"/>
  </r>
  <r>
    <n v="2618"/>
    <s v="SPACE ART FEATURING ASTRONAUTS #WeBelieveInAstronauts"/>
    <s v="LTD ED COLLECTIBLE SPACE ART FEAT. ASTRONAUTS"/>
    <n v="15000"/>
    <n v="15808"/>
    <x v="3"/>
    <x v="0"/>
    <s v="USD"/>
    <x v="2855"/>
    <x v="2864"/>
    <b v="1"/>
    <n v="77"/>
    <x v="1"/>
    <s v="technology/space exploration"/>
    <n v="1"/>
    <n v="205"/>
    <x v="0"/>
    <x v="20"/>
  </r>
  <r>
    <n v="2972"/>
    <s v="A Bad Plan"/>
    <s v="A group of artists. A mythical art piece. A harrowing quest. And some margaritas."/>
    <n v="2000"/>
    <n v="2107"/>
    <x v="3"/>
    <x v="0"/>
    <s v="USD"/>
    <x v="2856"/>
    <x v="2865"/>
    <b v="0"/>
    <n v="17"/>
    <x v="1"/>
    <s v="theater/plays"/>
    <n v="1"/>
    <n v="124"/>
    <x v="2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x v="2857"/>
    <x v="2866"/>
    <b v="0"/>
    <n v="406"/>
    <x v="1"/>
    <s v="music/rock"/>
    <n v="1"/>
    <n v="84"/>
    <x v="4"/>
    <x v="3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x v="2858"/>
    <x v="2867"/>
    <b v="0"/>
    <n v="66"/>
    <x v="1"/>
    <s v="theater/plays"/>
    <n v="1"/>
    <n v="48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x v="2859"/>
    <x v="2868"/>
    <b v="0"/>
    <n v="53"/>
    <x v="1"/>
    <s v="music/rock"/>
    <n v="1"/>
    <n v="159"/>
    <x v="4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x v="2860"/>
    <x v="2869"/>
    <b v="0"/>
    <n v="28"/>
    <x v="1"/>
    <s v="theater/plays"/>
    <n v="1"/>
    <n v="47"/>
    <x v="2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x v="2861"/>
    <x v="2870"/>
    <b v="0"/>
    <n v="35"/>
    <x v="1"/>
    <s v="theater/plays"/>
    <n v="1"/>
    <n v="114"/>
    <x v="2"/>
    <x v="3"/>
  </r>
  <r>
    <n v="403"/>
    <s v="MONDO BANANA"/>
    <s v="A documentary adventure about bananas - and people. Your round-trip ticket into the heart of banana-cultures!!"/>
    <n v="5000"/>
    <n v="5263"/>
    <x v="3"/>
    <x v="0"/>
    <s v="USD"/>
    <x v="2862"/>
    <x v="2871"/>
    <b v="0"/>
    <n v="70"/>
    <x v="1"/>
    <s v="film &amp; video/documentary"/>
    <n v="1"/>
    <n v="75"/>
    <x v="5"/>
    <x v="3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x v="2863"/>
    <x v="2872"/>
    <b v="0"/>
    <n v="76"/>
    <x v="1"/>
    <s v="technology/hardware"/>
    <n v="1"/>
    <n v="346"/>
    <x v="0"/>
    <x v="2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x v="2864"/>
    <x v="2873"/>
    <b v="0"/>
    <n v="82"/>
    <x v="1"/>
    <s v="theater/plays"/>
    <n v="1"/>
    <n v="64"/>
    <x v="2"/>
    <x v="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x v="2865"/>
    <x v="2874"/>
    <b v="1"/>
    <n v="75"/>
    <x v="1"/>
    <s v="theater/plays"/>
    <n v="1"/>
    <n v="98"/>
    <x v="2"/>
    <x v="3"/>
  </r>
  <r>
    <n v="92"/>
    <s v="Euphoria"/>
    <s v="Euphoria is an adventure film that follows adrenaline filled athletes on their hunt for the sublime while balancing family and careers."/>
    <n v="5000"/>
    <n v="5260"/>
    <x v="3"/>
    <x v="6"/>
    <s v="CAD"/>
    <x v="2866"/>
    <x v="2875"/>
    <b v="0"/>
    <n v="43"/>
    <x v="1"/>
    <s v="film &amp; video/shorts"/>
    <n v="1"/>
    <n v="122"/>
    <x v="5"/>
    <x v="3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x v="2867"/>
    <x v="2876"/>
    <b v="0"/>
    <n v="197"/>
    <x v="1"/>
    <s v="theater/plays"/>
    <n v="1"/>
    <n v="56"/>
    <x v="2"/>
    <x v="3"/>
  </r>
  <r>
    <n v="103"/>
    <s v="I'M TWENTY SOMETHING"/>
    <s v="Three friends in their twenties are trying to do the impossible - have fun on a casual Friday night."/>
    <n v="1300"/>
    <n v="1367"/>
    <x v="3"/>
    <x v="1"/>
    <s v="GBP"/>
    <x v="2868"/>
    <x v="2877"/>
    <b v="0"/>
    <n v="49"/>
    <x v="1"/>
    <s v="film &amp; video/shorts"/>
    <n v="1"/>
    <n v="28"/>
    <x v="5"/>
    <x v="31"/>
  </r>
  <r>
    <n v="807"/>
    <s v="Sic Vita - New EP Release - 2017"/>
    <s v="Join the Sic Vita family and lend a hand as we create a new album!"/>
    <n v="4000"/>
    <n v="4205"/>
    <x v="3"/>
    <x v="0"/>
    <s v="USD"/>
    <x v="2281"/>
    <x v="2878"/>
    <b v="0"/>
    <n v="57"/>
    <x v="1"/>
    <s v="music/rock"/>
    <n v="1"/>
    <n v="74"/>
    <x v="4"/>
    <x v="3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x v="2869"/>
    <x v="2879"/>
    <b v="1"/>
    <n v="74"/>
    <x v="1"/>
    <s v="theater/plays"/>
    <n v="1"/>
    <n v="28"/>
    <x v="2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8"/>
    <s v="AUD"/>
    <x v="2870"/>
    <x v="2880"/>
    <b v="0"/>
    <n v="38"/>
    <x v="1"/>
    <s v="theater/musical"/>
    <n v="1"/>
    <n v="86"/>
    <x v="2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x v="2871"/>
    <x v="2881"/>
    <b v="0"/>
    <n v="171"/>
    <x v="1"/>
    <s v="film &amp; video/documentary"/>
    <n v="1"/>
    <n v="79"/>
    <x v="5"/>
    <x v="34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x v="2872"/>
    <x v="2882"/>
    <b v="0"/>
    <n v="288"/>
    <x v="1"/>
    <s v="music/rock"/>
    <n v="1"/>
    <n v="109"/>
    <x v="4"/>
    <x v="30"/>
  </r>
  <r>
    <n v="1618"/>
    <s v="Janus Word Album"/>
    <s v="Janus Word combines hard rock with melodic acoustic music for a unique and awesome sound."/>
    <n v="1500"/>
    <n v="1576"/>
    <x v="3"/>
    <x v="0"/>
    <s v="USD"/>
    <x v="2873"/>
    <x v="2883"/>
    <b v="0"/>
    <n v="27"/>
    <x v="1"/>
    <s v="music/rock"/>
    <n v="1"/>
    <n v="58"/>
    <x v="4"/>
    <x v="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x v="2874"/>
    <x v="2884"/>
    <b v="0"/>
    <n v="50"/>
    <x v="1"/>
    <s v="music/rock"/>
    <n v="1"/>
    <n v="42"/>
    <x v="4"/>
    <x v="30"/>
  </r>
  <r>
    <n v="3778"/>
    <s v="Give a Puppet a Hand"/>
    <s v="Sponsor an AVENUE Q puppet for The Barn Players April 2015 production."/>
    <n v="2400"/>
    <n v="2521"/>
    <x v="3"/>
    <x v="0"/>
    <s v="USD"/>
    <x v="2875"/>
    <x v="2885"/>
    <b v="0"/>
    <n v="36"/>
    <x v="1"/>
    <s v="theater/musical"/>
    <n v="1"/>
    <n v="70"/>
    <x v="2"/>
    <x v="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x v="2876"/>
    <x v="2886"/>
    <b v="0"/>
    <n v="55"/>
    <x v="1"/>
    <s v="music/indie rock"/>
    <n v="1"/>
    <n v="61"/>
    <x v="4"/>
    <x v="17"/>
  </r>
  <r>
    <n v="1373"/>
    <s v="Broccoli Samurai: Tour Van or Bust!"/>
    <s v="Help Broccoli Samurai raise money to get a new van and continue bringing you the jams!"/>
    <n v="10000"/>
    <n v="10501"/>
    <x v="3"/>
    <x v="0"/>
    <s v="USD"/>
    <x v="2877"/>
    <x v="2887"/>
    <b v="0"/>
    <n v="52"/>
    <x v="1"/>
    <s v="music/rock"/>
    <n v="1"/>
    <n v="202"/>
    <x v="4"/>
    <x v="30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x v="2878"/>
    <x v="2888"/>
    <b v="0"/>
    <n v="35"/>
    <x v="1"/>
    <s v="film &amp; video/television"/>
    <n v="1"/>
    <n v="15"/>
    <x v="5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x v="2879"/>
    <x v="2889"/>
    <b v="0"/>
    <n v="54"/>
    <x v="1"/>
    <s v="music/rock"/>
    <n v="1"/>
    <n v="58"/>
    <x v="4"/>
    <x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x v="2880"/>
    <x v="2890"/>
    <b v="0"/>
    <n v="27"/>
    <x v="1"/>
    <s v="music/rock"/>
    <n v="1"/>
    <n v="58"/>
    <x v="4"/>
    <x v="30"/>
  </r>
  <r>
    <n v="1638"/>
    <s v="Avenues EP 2013"/>
    <s v="Avenues will be going in to the studio to record a new EP with Matt Allison!"/>
    <n v="1000"/>
    <n v="1050"/>
    <x v="3"/>
    <x v="0"/>
    <s v="USD"/>
    <x v="2881"/>
    <x v="2891"/>
    <b v="0"/>
    <n v="27"/>
    <x v="1"/>
    <s v="music/rock"/>
    <n v="1"/>
    <n v="39"/>
    <x v="4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x v="2882"/>
    <x v="2892"/>
    <b v="0"/>
    <n v="14"/>
    <x v="1"/>
    <s v="music/classical music"/>
    <n v="1"/>
    <n v="150"/>
    <x v="4"/>
    <x v="4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x v="2883"/>
    <x v="2893"/>
    <b v="0"/>
    <n v="41"/>
    <x v="1"/>
    <s v="theater/plays"/>
    <n v="1"/>
    <n v="51"/>
    <x v="2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x v="2884"/>
    <x v="2894"/>
    <b v="0"/>
    <n v="32"/>
    <x v="1"/>
    <s v="theater/plays"/>
    <n v="1"/>
    <n v="39"/>
    <x v="2"/>
    <x v="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x v="2885"/>
    <x v="2895"/>
    <b v="0"/>
    <n v="7"/>
    <x v="1"/>
    <s v="theater/musical"/>
    <n v="1"/>
    <n v="75"/>
    <x v="2"/>
    <x v="7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x v="2886"/>
    <x v="2896"/>
    <b v="0"/>
    <n v="62"/>
    <x v="1"/>
    <s v="music/metal"/>
    <n v="1"/>
    <n v="59"/>
    <x v="4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x v="2887"/>
    <x v="2897"/>
    <b v="0"/>
    <n v="249"/>
    <x v="1"/>
    <s v="theater/spaces"/>
    <n v="1"/>
    <n v="63"/>
    <x v="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x v="2888"/>
    <x v="2898"/>
    <b v="0"/>
    <n v="159"/>
    <x v="1"/>
    <s v="photography/photobooks"/>
    <n v="1"/>
    <n v="59"/>
    <x v="1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x v="2889"/>
    <x v="2899"/>
    <b v="0"/>
    <n v="375"/>
    <x v="1"/>
    <s v="photography/photobooks"/>
    <n v="1"/>
    <n v="62"/>
    <x v="1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x v="2890"/>
    <x v="2900"/>
    <b v="0"/>
    <n v="221"/>
    <x v="1"/>
    <s v="music/pop"/>
    <n v="1"/>
    <n v="119"/>
    <x v="4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x v="2891"/>
    <x v="2901"/>
    <b v="0"/>
    <n v="39"/>
    <x v="1"/>
    <s v="theater/plays"/>
    <n v="1"/>
    <n v="81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x v="2892"/>
    <x v="2902"/>
    <b v="1"/>
    <n v="88"/>
    <x v="1"/>
    <s v="theater/plays"/>
    <n v="1"/>
    <n v="66"/>
    <x v="2"/>
    <x v="3"/>
  </r>
  <r>
    <n v="2113"/>
    <s v="Summer Underground // Honeycomb LP"/>
    <s v="Help us fund our second full-length album Honeycomb!"/>
    <n v="7000"/>
    <n v="7340"/>
    <x v="3"/>
    <x v="0"/>
    <s v="USD"/>
    <x v="2893"/>
    <x v="2903"/>
    <b v="0"/>
    <n v="107"/>
    <x v="1"/>
    <s v="music/indie rock"/>
    <n v="1"/>
    <n v="69"/>
    <x v="4"/>
    <x v="1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x v="2894"/>
    <x v="2904"/>
    <b v="1"/>
    <n v="302"/>
    <x v="1"/>
    <s v="film &amp; video/documentary"/>
    <n v="1"/>
    <n v="84"/>
    <x v="5"/>
    <x v="3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x v="2895"/>
    <x v="2905"/>
    <b v="1"/>
    <n v="232"/>
    <x v="1"/>
    <s v="film &amp; video/documentary"/>
    <n v="1"/>
    <n v="68"/>
    <x v="5"/>
    <x v="3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x v="2896"/>
    <x v="2906"/>
    <b v="0"/>
    <n v="32"/>
    <x v="1"/>
    <s v="music/indie rock"/>
    <n v="1"/>
    <n v="33"/>
    <x v="4"/>
    <x v="1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x v="2897"/>
    <x v="2907"/>
    <b v="0"/>
    <n v="104"/>
    <x v="1"/>
    <s v="theater/plays"/>
    <n v="1"/>
    <n v="50"/>
    <x v="2"/>
    <x v="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x v="2898"/>
    <x v="2908"/>
    <b v="0"/>
    <n v="64"/>
    <x v="1"/>
    <s v="theater/plays"/>
    <n v="1"/>
    <n v="41"/>
    <x v="2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x v="2899"/>
    <x v="2909"/>
    <b v="0"/>
    <n v="47"/>
    <x v="1"/>
    <s v="theater/plays"/>
    <n v="1"/>
    <n v="18"/>
    <x v="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x v="2900"/>
    <x v="2910"/>
    <b v="0"/>
    <n v="38"/>
    <x v="1"/>
    <s v="theater/plays"/>
    <n v="1"/>
    <n v="55"/>
    <x v="2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x v="2901"/>
    <x v="2911"/>
    <b v="1"/>
    <n v="222"/>
    <x v="1"/>
    <s v="film &amp; video/documentary"/>
    <n v="1"/>
    <n v="80"/>
    <x v="5"/>
    <x v="34"/>
  </r>
  <r>
    <n v="381"/>
    <s v="Clearwater"/>
    <s v="Set in the ancient waters of the Puget Sound, Clearwater is a universal story about the need to adapt to change."/>
    <n v="25000"/>
    <n v="26182.5"/>
    <x v="3"/>
    <x v="0"/>
    <s v="USD"/>
    <x v="2902"/>
    <x v="2912"/>
    <b v="0"/>
    <n v="251"/>
    <x v="1"/>
    <s v="film &amp; video/documentary"/>
    <n v="1"/>
    <n v="104"/>
    <x v="5"/>
    <x v="3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x v="2903"/>
    <x v="2913"/>
    <b v="0"/>
    <n v="46"/>
    <x v="1"/>
    <s v="music/pop"/>
    <n v="1"/>
    <n v="114"/>
    <x v="4"/>
    <x v="39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x v="2904"/>
    <x v="2914"/>
    <b v="0"/>
    <n v="81"/>
    <x v="1"/>
    <s v="music/indie rock"/>
    <n v="1"/>
    <n v="32"/>
    <x v="4"/>
    <x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x v="2905"/>
    <x v="2915"/>
    <b v="0"/>
    <n v="147"/>
    <x v="1"/>
    <s v="music/indie rock"/>
    <n v="1"/>
    <n v="36"/>
    <x v="4"/>
    <x v="17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x v="2906"/>
    <x v="2916"/>
    <b v="1"/>
    <n v="287"/>
    <x v="1"/>
    <s v="film &amp; video/documentary"/>
    <n v="1"/>
    <n v="109"/>
    <x v="5"/>
    <x v="34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x v="2907"/>
    <x v="2917"/>
    <b v="0"/>
    <n v="142"/>
    <x v="1"/>
    <s v="theater/plays"/>
    <n v="1"/>
    <n v="37"/>
    <x v="2"/>
    <x v="3"/>
  </r>
  <r>
    <n v="859"/>
    <s v="Rise With Us Campaign"/>
    <s v="We are heading to the studio to create our second album and we want you to be right there with us!"/>
    <n v="4000"/>
    <n v="4187"/>
    <x v="3"/>
    <x v="0"/>
    <s v="USD"/>
    <x v="2908"/>
    <x v="2918"/>
    <b v="0"/>
    <n v="98"/>
    <x v="1"/>
    <s v="music/metal"/>
    <n v="1"/>
    <n v="43"/>
    <x v="4"/>
    <x v="3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x v="2909"/>
    <x v="2919"/>
    <b v="0"/>
    <n v="48"/>
    <x v="1"/>
    <s v="theater/plays"/>
    <n v="1"/>
    <n v="327"/>
    <x v="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2"/>
    <s v="EUR"/>
    <x v="2910"/>
    <x v="2920"/>
    <b v="0"/>
    <n v="29"/>
    <x v="1"/>
    <s v="theater/plays"/>
    <n v="1"/>
    <n v="54"/>
    <x v="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x v="2911"/>
    <x v="2921"/>
    <b v="0"/>
    <n v="9"/>
    <x v="1"/>
    <s v="theater/plays"/>
    <n v="1"/>
    <n v="140"/>
    <x v="2"/>
    <x v="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x v="2912"/>
    <x v="2922"/>
    <b v="0"/>
    <n v="33"/>
    <x v="1"/>
    <s v="theater/plays"/>
    <n v="1"/>
    <n v="63"/>
    <x v="2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x v="2913"/>
    <x v="2923"/>
    <b v="0"/>
    <n v="56"/>
    <x v="1"/>
    <s v="theater/plays"/>
    <n v="1"/>
    <n v="93"/>
    <x v="2"/>
    <x v="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x v="2914"/>
    <x v="2924"/>
    <b v="1"/>
    <n v="760"/>
    <x v="1"/>
    <s v="film &amp; video/documentary"/>
    <n v="1"/>
    <n v="55"/>
    <x v="5"/>
    <x v="34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x v="2915"/>
    <x v="2925"/>
    <b v="0"/>
    <n v="25"/>
    <x v="1"/>
    <s v="film &amp; video/shorts"/>
    <n v="1"/>
    <n v="105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x v="2916"/>
    <x v="2926"/>
    <b v="0"/>
    <n v="23"/>
    <x v="1"/>
    <s v="theater/plays"/>
    <n v="1"/>
    <n v="45"/>
    <x v="2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6"/>
    <s v="CAD"/>
    <x v="2917"/>
    <x v="2927"/>
    <b v="0"/>
    <n v="56"/>
    <x v="1"/>
    <s v="technology/makerspaces"/>
    <n v="1"/>
    <n v="374"/>
    <x v="0"/>
    <x v="2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x v="2918"/>
    <x v="2928"/>
    <b v="0"/>
    <n v="111"/>
    <x v="1"/>
    <s v="theater/plays"/>
    <n v="1"/>
    <n v="33"/>
    <x v="2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x v="2919"/>
    <x v="2929"/>
    <b v="0"/>
    <n v="37"/>
    <x v="1"/>
    <s v="film &amp; video/shorts"/>
    <n v="1"/>
    <n v="92"/>
    <x v="5"/>
    <x v="3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x v="2920"/>
    <x v="2930"/>
    <b v="0"/>
    <n v="46"/>
    <x v="1"/>
    <s v="theater/plays"/>
    <n v="1"/>
    <n v="80"/>
    <x v="2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x v="2921"/>
    <x v="2931"/>
    <b v="0"/>
    <n v="65"/>
    <x v="1"/>
    <s v="theater/plays"/>
    <n v="1"/>
    <n v="80"/>
    <x v="2"/>
    <x v="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x v="2922"/>
    <x v="2932"/>
    <b v="0"/>
    <n v="175"/>
    <x v="1"/>
    <s v="theater/plays"/>
    <n v="1"/>
    <n v="90"/>
    <x v="2"/>
    <x v="3"/>
  </r>
  <r>
    <n v="3720"/>
    <s v="Lakotas and the American Theatre"/>
    <s v="Breaking the American Indian stereotype in the American Theatre."/>
    <n v="3300"/>
    <n v="3449"/>
    <x v="3"/>
    <x v="0"/>
    <s v="USD"/>
    <x v="2923"/>
    <x v="2933"/>
    <b v="0"/>
    <n v="40"/>
    <x v="1"/>
    <s v="theater/plays"/>
    <n v="1"/>
    <n v="86"/>
    <x v="2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x v="2924"/>
    <x v="2934"/>
    <b v="0"/>
    <n v="64"/>
    <x v="1"/>
    <s v="theater/spaces"/>
    <n v="1"/>
    <n v="4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x v="2925"/>
    <x v="2935"/>
    <b v="0"/>
    <n v="276"/>
    <x v="1"/>
    <s v="technology/wearables"/>
    <n v="1"/>
    <n v="109"/>
    <x v="0"/>
    <x v="0"/>
  </r>
  <r>
    <n v="2247"/>
    <s v="Foragers"/>
    <s v="Take on the role of an ancient forager in this fun strategy game from the designer of Biblios."/>
    <n v="18500"/>
    <n v="19324"/>
    <x v="3"/>
    <x v="0"/>
    <s v="USD"/>
    <x v="2926"/>
    <x v="2936"/>
    <b v="0"/>
    <n v="380"/>
    <x v="1"/>
    <s v="games/tabletop games"/>
    <n v="1"/>
    <n v="51"/>
    <x v="6"/>
    <x v="3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x v="2927"/>
    <x v="2937"/>
    <b v="1"/>
    <n v="81"/>
    <x v="1"/>
    <s v="music/rock"/>
    <n v="1"/>
    <n v="64"/>
    <x v="4"/>
    <x v="30"/>
  </r>
  <r>
    <n v="2729"/>
    <s v="McChi Luggage: It's a Luggage, USB Charger and a Table Top"/>
    <s v="A luggage that is more than a luggage! It is what you want it to be."/>
    <n v="7500"/>
    <n v="7833"/>
    <x v="3"/>
    <x v="0"/>
    <s v="USD"/>
    <x v="2928"/>
    <x v="2938"/>
    <b v="0"/>
    <n v="23"/>
    <x v="1"/>
    <s v="technology/hardware"/>
    <n v="1"/>
    <n v="341"/>
    <x v="0"/>
    <x v="29"/>
  </r>
  <r>
    <n v="806"/>
    <s v="Golden Animals NEW Album!"/>
    <s v="Help Golden Animals finish their NEW Album!"/>
    <n v="8000"/>
    <n v="8355"/>
    <x v="3"/>
    <x v="0"/>
    <s v="USD"/>
    <x v="2929"/>
    <x v="2939"/>
    <b v="0"/>
    <n v="71"/>
    <x v="1"/>
    <s v="music/rock"/>
    <n v="1"/>
    <n v="118"/>
    <x v="4"/>
    <x v="3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x v="2930"/>
    <x v="2940"/>
    <b v="0"/>
    <n v="28"/>
    <x v="1"/>
    <s v="theater/plays"/>
    <n v="1"/>
    <n v="112"/>
    <x v="2"/>
    <x v="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x v="2931"/>
    <x v="2941"/>
    <b v="0"/>
    <n v="51"/>
    <x v="1"/>
    <s v="theater/plays"/>
    <n v="1"/>
    <n v="72"/>
    <x v="2"/>
    <x v="3"/>
  </r>
  <r>
    <n v="1276"/>
    <s v="MR. DREAM GOES TO JAIL"/>
    <s v="Sponsor this Brooklyn punk band's debut seven-inch, MR. DREAM GOES TO JAIL."/>
    <n v="3000"/>
    <n v="3132.63"/>
    <x v="3"/>
    <x v="0"/>
    <s v="USD"/>
    <x v="2932"/>
    <x v="2942"/>
    <b v="1"/>
    <n v="68"/>
    <x v="1"/>
    <s v="music/rock"/>
    <n v="1"/>
    <n v="46"/>
    <x v="4"/>
    <x v="30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x v="2933"/>
    <x v="2943"/>
    <b v="0"/>
    <n v="72"/>
    <x v="1"/>
    <s v="theater/plays"/>
    <n v="1"/>
    <n v="145"/>
    <x v="2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x v="2934"/>
    <x v="2944"/>
    <b v="1"/>
    <n v="736"/>
    <x v="1"/>
    <s v="film &amp; video/documentary"/>
    <n v="1"/>
    <n v="71"/>
    <x v="5"/>
    <x v="34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x v="2935"/>
    <x v="2945"/>
    <b v="0"/>
    <n v="148"/>
    <x v="1"/>
    <s v="music/rock"/>
    <n v="1"/>
    <n v="56"/>
    <x v="4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x v="2936"/>
    <x v="2946"/>
    <b v="0"/>
    <n v="47"/>
    <x v="1"/>
    <s v="theater/plays"/>
    <n v="1"/>
    <n v="178"/>
    <x v="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x v="2937"/>
    <x v="2947"/>
    <b v="0"/>
    <n v="53"/>
    <x v="1"/>
    <s v="theater/plays"/>
    <n v="1"/>
    <n v="39"/>
    <x v="2"/>
    <x v="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x v="206"/>
    <x v="2948"/>
    <b v="0"/>
    <n v="28"/>
    <x v="1"/>
    <s v="theater/plays"/>
    <n v="1"/>
    <n v="56"/>
    <x v="2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6"/>
    <s v="CAD"/>
    <x v="2938"/>
    <x v="2949"/>
    <b v="1"/>
    <n v="39"/>
    <x v="1"/>
    <s v="music/metal"/>
    <n v="1"/>
    <n v="67"/>
    <x v="4"/>
    <x v="3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x v="2939"/>
    <x v="2950"/>
    <b v="0"/>
    <n v="270"/>
    <x v="1"/>
    <s v="theater/plays"/>
    <n v="1"/>
    <n v="8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x v="2940"/>
    <x v="2951"/>
    <b v="0"/>
    <n v="37"/>
    <x v="1"/>
    <s v="technology/hardware"/>
    <n v="1"/>
    <n v="846"/>
    <x v="0"/>
    <x v="29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x v="2941"/>
    <x v="2952"/>
    <b v="0"/>
    <n v="20"/>
    <x v="1"/>
    <s v="theater/plays"/>
    <n v="1"/>
    <n v="37"/>
    <x v="2"/>
    <x v="3"/>
  </r>
  <r>
    <n v="2529"/>
    <s v="UrbanArias is DC's Contemporary Opera Company"/>
    <s v="Opera. Short. New."/>
    <n v="6000"/>
    <n v="6257"/>
    <x v="3"/>
    <x v="0"/>
    <s v="USD"/>
    <x v="2942"/>
    <x v="2953"/>
    <b v="0"/>
    <n v="76"/>
    <x v="1"/>
    <s v="music/classical music"/>
    <n v="1"/>
    <n v="82"/>
    <x v="4"/>
    <x v="4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x v="2943"/>
    <x v="2954"/>
    <b v="1"/>
    <n v="96"/>
    <x v="1"/>
    <s v="music/rock"/>
    <n v="1"/>
    <n v="27"/>
    <x v="4"/>
    <x v="3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x v="2944"/>
    <x v="2955"/>
    <b v="1"/>
    <n v="321"/>
    <x v="1"/>
    <s v="technology/space exploration"/>
    <n v="1"/>
    <n v="65"/>
    <x v="0"/>
    <x v="2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x v="2945"/>
    <x v="2956"/>
    <b v="0"/>
    <n v="157"/>
    <x v="1"/>
    <s v="music/rock"/>
    <n v="1"/>
    <n v="66"/>
    <x v="4"/>
    <x v="30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x v="2946"/>
    <x v="2957"/>
    <b v="0"/>
    <n v="14"/>
    <x v="1"/>
    <s v="theater/plays"/>
    <n v="1"/>
    <n v="186"/>
    <x v="2"/>
    <x v="3"/>
  </r>
  <r>
    <n v="1207"/>
    <s v="ITALIANA"/>
    <s v="A humanistic photo book about ancestral &amp; post-modern Italy."/>
    <n v="16700"/>
    <n v="17396"/>
    <x v="3"/>
    <x v="10"/>
    <s v="EUR"/>
    <x v="2947"/>
    <x v="2958"/>
    <b v="0"/>
    <n v="141"/>
    <x v="1"/>
    <s v="photography/photobooks"/>
    <n v="1"/>
    <n v="123"/>
    <x v="1"/>
    <x v="2"/>
  </r>
  <r>
    <n v="46"/>
    <s v="New equipment for Joy's World!"/>
    <s v="The legendary community TV programme Joy's World is in dire need of new equipment! We are hoping you can help."/>
    <n v="8400"/>
    <n v="8750"/>
    <x v="3"/>
    <x v="8"/>
    <s v="AUD"/>
    <x v="2948"/>
    <x v="2959"/>
    <b v="0"/>
    <n v="45"/>
    <x v="1"/>
    <s v="film &amp; video/television"/>
    <n v="1"/>
    <n v="194"/>
    <x v="5"/>
    <x v="3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x v="2949"/>
    <x v="2960"/>
    <b v="1"/>
    <n v="21"/>
    <x v="1"/>
    <s v="theater/plays"/>
    <n v="1"/>
    <n v="60"/>
    <x v="2"/>
    <x v="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x v="2950"/>
    <x v="2961"/>
    <b v="1"/>
    <n v="36"/>
    <x v="1"/>
    <s v="film &amp; video/documentary"/>
    <n v="1"/>
    <n v="29"/>
    <x v="5"/>
    <x v="3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x v="2951"/>
    <x v="2962"/>
    <b v="0"/>
    <n v="70"/>
    <x v="1"/>
    <s v="photography/photobooks"/>
    <n v="1"/>
    <n v="130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x v="2952"/>
    <x v="2963"/>
    <b v="0"/>
    <n v="159"/>
    <x v="1"/>
    <s v="film &amp; video/documentary"/>
    <n v="1"/>
    <n v="82"/>
    <x v="5"/>
    <x v="34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x v="2953"/>
    <x v="2964"/>
    <b v="1"/>
    <n v="104"/>
    <x v="1"/>
    <s v="music/indie rock"/>
    <n v="1"/>
    <n v="90"/>
    <x v="4"/>
    <x v="17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x v="2954"/>
    <x v="2965"/>
    <b v="1"/>
    <n v="150"/>
    <x v="1"/>
    <s v="film &amp; video/documentary"/>
    <n v="1"/>
    <n v="139"/>
    <x v="5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x v="2955"/>
    <x v="2966"/>
    <b v="0"/>
    <n v="29"/>
    <x v="1"/>
    <s v="music/rock"/>
    <n v="1"/>
    <n v="54"/>
    <x v="4"/>
    <x v="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x v="2956"/>
    <x v="2967"/>
    <b v="0"/>
    <n v="78"/>
    <x v="1"/>
    <s v="publishing/nonfiction"/>
    <n v="1"/>
    <n v="67"/>
    <x v="7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x v="2957"/>
    <x v="2968"/>
    <b v="1"/>
    <n v="200"/>
    <x v="1"/>
    <s v="music/indie rock"/>
    <n v="1"/>
    <n v="78"/>
    <x v="4"/>
    <x v="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x v="2958"/>
    <x v="2969"/>
    <b v="0"/>
    <n v="12"/>
    <x v="1"/>
    <s v="film &amp; video/shorts"/>
    <n v="1"/>
    <n v="22"/>
    <x v="5"/>
    <x v="3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x v="2959"/>
    <x v="2970"/>
    <b v="0"/>
    <n v="81"/>
    <x v="1"/>
    <s v="film &amp; video/shorts"/>
    <n v="1"/>
    <n v="64"/>
    <x v="5"/>
    <x v="31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x v="2960"/>
    <x v="2971"/>
    <b v="0"/>
    <n v="27"/>
    <x v="1"/>
    <s v="music/rock"/>
    <n v="1"/>
    <n v="39"/>
    <x v="4"/>
    <x v="30"/>
  </r>
  <r>
    <n v="811"/>
    <s v="Love Water Tour"/>
    <s v="We need your financial support to cover the tour costs!  (Sound, lights, travel, stage design)"/>
    <n v="1000"/>
    <n v="1040"/>
    <x v="3"/>
    <x v="0"/>
    <s v="USD"/>
    <x v="2961"/>
    <x v="2972"/>
    <b v="0"/>
    <n v="12"/>
    <x v="1"/>
    <s v="music/rock"/>
    <n v="1"/>
    <n v="87"/>
    <x v="4"/>
    <x v="3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x v="2962"/>
    <x v="2973"/>
    <b v="0"/>
    <n v="16"/>
    <x v="1"/>
    <s v="music/rock"/>
    <n v="1"/>
    <n v="33"/>
    <x v="4"/>
    <x v="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x v="2963"/>
    <x v="2974"/>
    <b v="0"/>
    <n v="4"/>
    <x v="0"/>
    <s v="technology/wearables"/>
    <n v="1"/>
    <n v="1300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x v="2964"/>
    <x v="2975"/>
    <b v="0"/>
    <n v="11"/>
    <x v="1"/>
    <s v="music/rock"/>
    <n v="1"/>
    <n v="47"/>
    <x v="4"/>
    <x v="3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x v="2965"/>
    <x v="2976"/>
    <b v="0"/>
    <n v="45"/>
    <x v="1"/>
    <s v="music/indie rock"/>
    <n v="1"/>
    <n v="58"/>
    <x v="4"/>
    <x v="1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x v="2966"/>
    <x v="2977"/>
    <b v="1"/>
    <n v="22"/>
    <x v="1"/>
    <s v="music/indie rock"/>
    <n v="1"/>
    <n v="19"/>
    <x v="4"/>
    <x v="1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x v="2967"/>
    <x v="2978"/>
    <b v="0"/>
    <n v="132"/>
    <x v="1"/>
    <s v="theater/plays"/>
    <n v="1"/>
    <n v="20"/>
    <x v="2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x v="2968"/>
    <x v="2979"/>
    <b v="1"/>
    <n v="25"/>
    <x v="1"/>
    <s v="theater/plays"/>
    <n v="1"/>
    <n v="52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x v="2969"/>
    <x v="2980"/>
    <b v="0"/>
    <n v="3"/>
    <x v="1"/>
    <s v="theater/plays"/>
    <n v="1"/>
    <n v="867"/>
    <x v="2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x v="2970"/>
    <x v="2981"/>
    <b v="0"/>
    <n v="6"/>
    <x v="1"/>
    <s v="theater/plays"/>
    <n v="1"/>
    <n v="52"/>
    <x v="2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6"/>
    <s v="CAD"/>
    <x v="2971"/>
    <x v="2982"/>
    <b v="0"/>
    <n v="8"/>
    <x v="1"/>
    <s v="theater/plays"/>
    <n v="1"/>
    <n v="98"/>
    <x v="2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x v="2972"/>
    <x v="2983"/>
    <b v="0"/>
    <n v="9"/>
    <x v="1"/>
    <s v="theater/plays"/>
    <n v="1"/>
    <n v="58"/>
    <x v="2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x v="2973"/>
    <x v="2984"/>
    <b v="0"/>
    <n v="9"/>
    <x v="1"/>
    <s v="theater/plays"/>
    <n v="1"/>
    <n v="26"/>
    <x v="2"/>
    <x v="3"/>
  </r>
  <r>
    <n v="3779"/>
    <s v="&quot;The Last Adam&quot; A New Musical, NYC reading"/>
    <s v="A fresh, re-telling of the Jesus story for a new generation."/>
    <n v="15000"/>
    <n v="15597"/>
    <x v="3"/>
    <x v="0"/>
    <s v="USD"/>
    <x v="2974"/>
    <x v="2985"/>
    <b v="0"/>
    <n v="115"/>
    <x v="1"/>
    <s v="theater/musical"/>
    <n v="1"/>
    <n v="136"/>
    <x v="2"/>
    <x v="7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x v="2975"/>
    <x v="2986"/>
    <b v="0"/>
    <n v="65"/>
    <x v="1"/>
    <s v="film &amp; video/documentary"/>
    <n v="1"/>
    <n v="240"/>
    <x v="5"/>
    <x v="3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x v="2976"/>
    <x v="2987"/>
    <b v="0"/>
    <n v="273"/>
    <x v="1"/>
    <s v="photography/photobooks"/>
    <n v="1"/>
    <n v="80"/>
    <x v="1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x v="2977"/>
    <x v="2988"/>
    <b v="1"/>
    <n v="29"/>
    <x v="1"/>
    <s v="film &amp; video/documentary"/>
    <n v="1"/>
    <n v="125"/>
    <x v="5"/>
    <x v="3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x v="2978"/>
    <x v="2989"/>
    <b v="0"/>
    <n v="229"/>
    <x v="1"/>
    <s v="film &amp; video/documentary"/>
    <n v="1"/>
    <n v="56"/>
    <x v="5"/>
    <x v="34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x v="2979"/>
    <x v="2990"/>
    <b v="0"/>
    <n v="150"/>
    <x v="1"/>
    <s v="film &amp; video/television"/>
    <n v="1"/>
    <n v="69"/>
    <x v="5"/>
    <x v="37"/>
  </r>
  <r>
    <n v="3369"/>
    <s v="The Collector, a play by Daniel Wade"/>
    <s v="How far would you go for revenge? The Collector is a dark thriller of regret, retribution and broken masculinity."/>
    <n v="5000"/>
    <n v="5195"/>
    <x v="3"/>
    <x v="5"/>
    <s v="EUR"/>
    <x v="2980"/>
    <x v="2991"/>
    <b v="0"/>
    <n v="54"/>
    <x v="1"/>
    <s v="theater/plays"/>
    <n v="1"/>
    <n v="96"/>
    <x v="2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x v="2981"/>
    <x v="2992"/>
    <b v="0"/>
    <n v="128"/>
    <x v="1"/>
    <s v="music/rock"/>
    <n v="1"/>
    <n v="61"/>
    <x v="4"/>
    <x v="3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x v="2982"/>
    <x v="2993"/>
    <b v="1"/>
    <n v="343"/>
    <x v="1"/>
    <s v="publishing/radio &amp; podcasts"/>
    <n v="1"/>
    <n v="97"/>
    <x v="7"/>
    <x v="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x v="2983"/>
    <x v="2994"/>
    <b v="0"/>
    <n v="73"/>
    <x v="1"/>
    <s v="film &amp; video/documentary"/>
    <n v="1"/>
    <n v="711"/>
    <x v="5"/>
    <x v="3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x v="2984"/>
    <x v="2995"/>
    <b v="1"/>
    <n v="45"/>
    <x v="1"/>
    <s v="music/rock"/>
    <n v="1"/>
    <n v="46"/>
    <x v="4"/>
    <x v="3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x v="2985"/>
    <x v="2996"/>
    <b v="0"/>
    <n v="15"/>
    <x v="1"/>
    <s v="music/rock"/>
    <n v="1"/>
    <n v="35"/>
    <x v="4"/>
    <x v="3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x v="2986"/>
    <x v="2997"/>
    <b v="0"/>
    <n v="86"/>
    <x v="1"/>
    <s v="music/indie rock"/>
    <n v="1"/>
    <n v="91"/>
    <x v="4"/>
    <x v="1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x v="2987"/>
    <x v="2998"/>
    <b v="0"/>
    <n v="45"/>
    <x v="1"/>
    <s v="theater/plays"/>
    <n v="1"/>
    <n v="35"/>
    <x v="2"/>
    <x v="3"/>
  </r>
  <r>
    <n v="809"/>
    <s v="Peter's New Album!!"/>
    <s v="Acknowledged songwriter looking to record album of new songs to secure a Publishing Contract"/>
    <n v="4000"/>
    <n v="4151"/>
    <x v="3"/>
    <x v="0"/>
    <s v="USD"/>
    <x v="2988"/>
    <x v="2999"/>
    <b v="0"/>
    <n v="52"/>
    <x v="1"/>
    <s v="music/rock"/>
    <n v="1"/>
    <n v="80"/>
    <x v="4"/>
    <x v="30"/>
  </r>
  <r>
    <n v="2535"/>
    <s v="Mark Hayes Requiem Recording"/>
    <s v="Mark Hayes: Requiem Recording"/>
    <n v="20000"/>
    <n v="20755"/>
    <x v="3"/>
    <x v="0"/>
    <s v="USD"/>
    <x v="2989"/>
    <x v="3000"/>
    <b v="0"/>
    <n v="78"/>
    <x v="1"/>
    <s v="music/classical music"/>
    <n v="1"/>
    <n v="266"/>
    <x v="4"/>
    <x v="40"/>
  </r>
  <r>
    <n v="1220"/>
    <s v="All The People"/>
    <s v="A beautiful photo art book of portraits and conversations with people that may expand your idea of gender."/>
    <n v="15000"/>
    <n v="15565"/>
    <x v="3"/>
    <x v="2"/>
    <s v="EUR"/>
    <x v="2990"/>
    <x v="3001"/>
    <b v="0"/>
    <n v="140"/>
    <x v="1"/>
    <s v="photography/photobooks"/>
    <n v="1"/>
    <n v="111"/>
    <x v="1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x v="2991"/>
    <x v="3002"/>
    <b v="0"/>
    <n v="39"/>
    <x v="1"/>
    <s v="theater/plays"/>
    <n v="1"/>
    <n v="67"/>
    <x v="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x v="2992"/>
    <x v="3003"/>
    <b v="0"/>
    <n v="49"/>
    <x v="1"/>
    <s v="publishing/nonfiction"/>
    <n v="1"/>
    <n v="42"/>
    <x v="7"/>
    <x v="32"/>
  </r>
  <r>
    <n v="2703"/>
    <s v="Bisagra Teatro: Foro Multidisciplinario"/>
    <s v="Â¡Tu nuevo espacio cultural multidisciplinario en el centro de Pachuca, Hidalgo"/>
    <n v="40000"/>
    <n v="41500"/>
    <x v="2"/>
    <x v="4"/>
    <s v="MXN"/>
    <x v="2993"/>
    <x v="3004"/>
    <b v="0"/>
    <n v="45"/>
    <x v="0"/>
    <s v="theater/spaces"/>
    <n v="1"/>
    <n v="922"/>
    <x v="2"/>
    <x v="8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x v="2994"/>
    <x v="3005"/>
    <b v="0"/>
    <n v="46"/>
    <x v="1"/>
    <s v="theater/plays"/>
    <n v="1"/>
    <n v="27"/>
    <x v="2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x v="2995"/>
    <x v="3006"/>
    <b v="0"/>
    <n v="115"/>
    <x v="1"/>
    <s v="theater/spaces"/>
    <n v="1"/>
    <n v="90"/>
    <x v="2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x v="2996"/>
    <x v="3007"/>
    <b v="1"/>
    <n v="96"/>
    <x v="1"/>
    <s v="film &amp; video/documentary"/>
    <n v="1"/>
    <n v="54"/>
    <x v="5"/>
    <x v="34"/>
  </r>
  <r>
    <n v="1370"/>
    <s v="Food On You presents Baby's First Parental Advisory"/>
    <s v="Songs about the first year of parenthood, often inappropriate for children"/>
    <n v="1500"/>
    <n v="1555"/>
    <x v="3"/>
    <x v="0"/>
    <s v="USD"/>
    <x v="2997"/>
    <x v="3008"/>
    <b v="0"/>
    <n v="20"/>
    <x v="1"/>
    <s v="music/rock"/>
    <n v="1"/>
    <n v="78"/>
    <x v="4"/>
    <x v="30"/>
  </r>
  <r>
    <n v="1629"/>
    <s v="Off The Turnpike | A Loud New Way to Release Loud New Music"/>
    <s v="Help Off The Turnpike release new music, and set fire to everything!"/>
    <n v="6000"/>
    <n v="6220"/>
    <x v="3"/>
    <x v="0"/>
    <s v="USD"/>
    <x v="2998"/>
    <x v="3009"/>
    <b v="0"/>
    <n v="82"/>
    <x v="1"/>
    <s v="music/rock"/>
    <n v="1"/>
    <n v="76"/>
    <x v="4"/>
    <x v="3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x v="2999"/>
    <x v="3010"/>
    <b v="0"/>
    <n v="38"/>
    <x v="1"/>
    <s v="theater/plays"/>
    <n v="1"/>
    <n v="55"/>
    <x v="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x v="3000"/>
    <x v="3011"/>
    <b v="1"/>
    <n v="498"/>
    <x v="1"/>
    <s v="film &amp; video/documentary"/>
    <n v="1"/>
    <n v="156"/>
    <x v="5"/>
    <x v="3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x v="3001"/>
    <x v="3012"/>
    <b v="1"/>
    <n v="148"/>
    <x v="1"/>
    <s v="theater/spaces"/>
    <n v="1"/>
    <n v="126"/>
    <x v="2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x v="3002"/>
    <x v="3013"/>
    <b v="0"/>
    <n v="76"/>
    <x v="1"/>
    <s v="theater/plays"/>
    <n v="1"/>
    <n v="82"/>
    <x v="2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2"/>
    <s v="EUR"/>
    <x v="3003"/>
    <x v="3014"/>
    <b v="1"/>
    <n v="345"/>
    <x v="1"/>
    <s v="photography/photobooks"/>
    <n v="1"/>
    <n v="48"/>
    <x v="1"/>
    <x v="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x v="3004"/>
    <x v="3015"/>
    <b v="0"/>
    <n v="13"/>
    <x v="1"/>
    <s v="music/classical music"/>
    <n v="1"/>
    <n v="56"/>
    <x v="4"/>
    <x v="4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x v="3005"/>
    <x v="3016"/>
    <b v="0"/>
    <n v="78"/>
    <x v="1"/>
    <s v="theater/plays"/>
    <n v="1"/>
    <n v="199"/>
    <x v="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x v="3006"/>
    <x v="3017"/>
    <b v="0"/>
    <n v="87"/>
    <x v="1"/>
    <s v="music/rock"/>
    <n v="1"/>
    <n v="54"/>
    <x v="4"/>
    <x v="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x v="3007"/>
    <x v="3018"/>
    <b v="0"/>
    <n v="25"/>
    <x v="1"/>
    <s v="music/indie rock"/>
    <n v="1"/>
    <n v="62"/>
    <x v="4"/>
    <x v="1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x v="3008"/>
    <x v="3019"/>
    <b v="0"/>
    <n v="52"/>
    <x v="1"/>
    <s v="theater/musical"/>
    <n v="1"/>
    <n v="100"/>
    <x v="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6"/>
    <s v="CAD"/>
    <x v="3009"/>
    <x v="3020"/>
    <b v="1"/>
    <n v="54"/>
    <x v="1"/>
    <s v="music/rock"/>
    <n v="1"/>
    <n v="77"/>
    <x v="4"/>
    <x v="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x v="3010"/>
    <x v="3021"/>
    <b v="1"/>
    <n v="82"/>
    <x v="1"/>
    <s v="theater/plays"/>
    <n v="1"/>
    <n v="63"/>
    <x v="2"/>
    <x v="3"/>
  </r>
  <r>
    <n v="3372"/>
    <s v="All the Best, Jack"/>
    <s v="This play tells the story of the toxicity of sensationalism shown through one man's struggle with notoriety."/>
    <n v="1000"/>
    <n v="1035"/>
    <x v="3"/>
    <x v="0"/>
    <s v="USD"/>
    <x v="2509"/>
    <x v="3022"/>
    <b v="0"/>
    <n v="27"/>
    <x v="1"/>
    <s v="theater/plays"/>
    <n v="1"/>
    <n v="38"/>
    <x v="2"/>
    <x v="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x v="3011"/>
    <x v="3023"/>
    <b v="0"/>
    <n v="44"/>
    <x v="1"/>
    <s v="theater/plays"/>
    <n v="1"/>
    <n v="71"/>
    <x v="2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8"/>
    <s v="AUD"/>
    <x v="3012"/>
    <x v="3024"/>
    <b v="0"/>
    <n v="24"/>
    <x v="1"/>
    <s v="theater/plays"/>
    <n v="1"/>
    <n v="43"/>
    <x v="2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x v="3013"/>
    <x v="3025"/>
    <b v="0"/>
    <n v="28"/>
    <x v="1"/>
    <s v="theater/plays"/>
    <n v="1"/>
    <n v="37"/>
    <x v="2"/>
    <x v="3"/>
  </r>
  <r>
    <n v="1520"/>
    <s v="TULIPS"/>
    <s v="A self-published photography book by Andrew Miksys from his new series about Belarus"/>
    <n v="18000"/>
    <n v="18625"/>
    <x v="3"/>
    <x v="0"/>
    <s v="USD"/>
    <x v="3014"/>
    <x v="3026"/>
    <b v="1"/>
    <n v="167"/>
    <x v="1"/>
    <s v="photography/photobooks"/>
    <n v="1"/>
    <n v="112"/>
    <x v="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x v="3015"/>
    <x v="3027"/>
    <b v="0"/>
    <n v="35"/>
    <x v="1"/>
    <s v="theater/plays"/>
    <n v="1"/>
    <n v="84"/>
    <x v="2"/>
    <x v="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x v="3016"/>
    <x v="3028"/>
    <b v="0"/>
    <n v="47"/>
    <x v="1"/>
    <s v="music/metal"/>
    <n v="1"/>
    <n v="32"/>
    <x v="4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x v="3017"/>
    <x v="3029"/>
    <b v="0"/>
    <n v="104"/>
    <x v="1"/>
    <s v="technology/makerspaces"/>
    <n v="1"/>
    <n v="174"/>
    <x v="0"/>
    <x v="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x v="3018"/>
    <x v="3030"/>
    <b v="1"/>
    <n v="113"/>
    <x v="1"/>
    <s v="theater/plays"/>
    <n v="1"/>
    <n v="37"/>
    <x v="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x v="3019"/>
    <x v="3031"/>
    <b v="0"/>
    <n v="27"/>
    <x v="1"/>
    <s v="music/classical music"/>
    <n v="1"/>
    <n v="96"/>
    <x v="4"/>
    <x v="4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x v="3020"/>
    <x v="3032"/>
    <b v="1"/>
    <n v="34"/>
    <x v="1"/>
    <s v="theater/plays"/>
    <n v="1"/>
    <n v="76"/>
    <x v="2"/>
    <x v="3"/>
  </r>
  <r>
    <n v="3302"/>
    <s v="El muro de BorÃ­s KiÃ©n"/>
    <s v="FilosofÃ­a de los anÃ³nimos"/>
    <n v="8400"/>
    <n v="8685"/>
    <x v="3"/>
    <x v="9"/>
    <s v="EUR"/>
    <x v="3021"/>
    <x v="3033"/>
    <b v="0"/>
    <n v="50"/>
    <x v="1"/>
    <s v="theater/plays"/>
    <n v="1"/>
    <n v="174"/>
    <x v="2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6"/>
    <s v="CAD"/>
    <x v="3022"/>
    <x v="3034"/>
    <b v="0"/>
    <n v="114"/>
    <x v="1"/>
    <s v="theater/plays"/>
    <n v="1"/>
    <n v="91"/>
    <x v="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x v="3023"/>
    <x v="3035"/>
    <b v="1"/>
    <n v="145"/>
    <x v="1"/>
    <s v="photography/photobooks"/>
    <n v="1"/>
    <n v="64"/>
    <x v="1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x v="3024"/>
    <x v="3036"/>
    <b v="0"/>
    <n v="119"/>
    <x v="1"/>
    <s v="film &amp; video/documentary"/>
    <n v="1"/>
    <n v="87"/>
    <x v="5"/>
    <x v="34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x v="3025"/>
    <x v="3037"/>
    <b v="0"/>
    <n v="30"/>
    <x v="1"/>
    <s v="theater/musical"/>
    <n v="1"/>
    <n v="172"/>
    <x v="2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x v="3026"/>
    <x v="3038"/>
    <b v="0"/>
    <n v="35"/>
    <x v="1"/>
    <s v="film &amp; video/shorts"/>
    <n v="1"/>
    <n v="89"/>
    <x v="5"/>
    <x v="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x v="3027"/>
    <x v="3039"/>
    <b v="0"/>
    <n v="11"/>
    <x v="1"/>
    <s v="music/rock"/>
    <n v="1"/>
    <n v="28"/>
    <x v="4"/>
    <x v="30"/>
  </r>
  <r>
    <n v="1927"/>
    <s v="GBS Detroit Presents Hampshire"/>
    <s v="Hampshire is headed to GBS Detroit."/>
    <n v="600"/>
    <n v="620"/>
    <x v="3"/>
    <x v="0"/>
    <s v="USD"/>
    <x v="3028"/>
    <x v="3040"/>
    <b v="0"/>
    <n v="11"/>
    <x v="1"/>
    <s v="music/indie rock"/>
    <n v="1"/>
    <n v="56"/>
    <x v="4"/>
    <x v="17"/>
  </r>
  <r>
    <n v="2740"/>
    <s v="Vertical Garden Prototype"/>
    <s v="I am interested in testing the plant yields of this vertical garden as well as some other applications"/>
    <n v="300"/>
    <n v="310"/>
    <x v="3"/>
    <x v="0"/>
    <s v="USD"/>
    <x v="3029"/>
    <x v="3041"/>
    <b v="0"/>
    <n v="17"/>
    <x v="1"/>
    <s v="technology/hardware"/>
    <n v="1"/>
    <n v="18"/>
    <x v="0"/>
    <x v="2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x v="3030"/>
    <x v="3042"/>
    <b v="0"/>
    <n v="51"/>
    <x v="1"/>
    <s v="theater/plays"/>
    <n v="1"/>
    <n v="61"/>
    <x v="2"/>
    <x v="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x v="3031"/>
    <x v="3043"/>
    <b v="0"/>
    <n v="108"/>
    <x v="1"/>
    <s v="film &amp; video/shorts"/>
    <n v="1"/>
    <n v="43"/>
    <x v="5"/>
    <x v="31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x v="3032"/>
    <x v="3044"/>
    <b v="0"/>
    <n v="93"/>
    <x v="1"/>
    <s v="theater/spaces"/>
    <n v="1"/>
    <n v="94"/>
    <x v="2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x v="3033"/>
    <x v="3045"/>
    <b v="0"/>
    <n v="41"/>
    <x v="1"/>
    <s v="music/indie rock"/>
    <n v="1"/>
    <n v="50"/>
    <x v="4"/>
    <x v="1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x v="3034"/>
    <x v="3046"/>
    <b v="1"/>
    <n v="447"/>
    <x v="1"/>
    <s v="film &amp; video/documentary"/>
    <n v="1"/>
    <n v="115"/>
    <x v="5"/>
    <x v="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x v="3035"/>
    <x v="3047"/>
    <b v="1"/>
    <n v="181"/>
    <x v="1"/>
    <s v="theater/plays"/>
    <n v="1"/>
    <n v="86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x v="3036"/>
    <x v="3048"/>
    <b v="0"/>
    <n v="10"/>
    <x v="1"/>
    <s v="music/indie rock"/>
    <n v="1"/>
    <n v="52"/>
    <x v="4"/>
    <x v="1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x v="3037"/>
    <x v="3049"/>
    <b v="0"/>
    <n v="147"/>
    <x v="1"/>
    <s v="theater/musical"/>
    <n v="1"/>
    <n v="176"/>
    <x v="2"/>
    <x v="7"/>
  </r>
  <r>
    <n v="3015"/>
    <s v="A Sign for 34 West"/>
    <s v="We're turning an old yogurt shop into a live theater in downtown Charleston.   Please help us hang our sign!"/>
    <n v="3400"/>
    <n v="3508"/>
    <x v="3"/>
    <x v="0"/>
    <s v="USD"/>
    <x v="3038"/>
    <x v="3050"/>
    <b v="0"/>
    <n v="40"/>
    <x v="1"/>
    <s v="theater/spaces"/>
    <n v="1"/>
    <n v="88"/>
    <x v="2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x v="3039"/>
    <x v="3051"/>
    <b v="0"/>
    <n v="58"/>
    <x v="1"/>
    <s v="theater/plays"/>
    <n v="1"/>
    <n v="5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x v="3040"/>
    <x v="3052"/>
    <b v="0"/>
    <n v="36"/>
    <x v="1"/>
    <s v="music/indie rock"/>
    <n v="1"/>
    <n v="29"/>
    <x v="4"/>
    <x v="1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x v="82"/>
    <x v="3053"/>
    <b v="0"/>
    <n v="46"/>
    <x v="1"/>
    <s v="theater/plays"/>
    <n v="1"/>
    <n v="45"/>
    <x v="2"/>
    <x v="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x v="3041"/>
    <x v="3054"/>
    <b v="0"/>
    <n v="34"/>
    <x v="1"/>
    <s v="music/indie rock"/>
    <n v="1"/>
    <n v="77"/>
    <x v="4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x v="3042"/>
    <x v="3055"/>
    <b v="1"/>
    <n v="111"/>
    <x v="1"/>
    <s v="music/electronic music"/>
    <n v="1"/>
    <n v="70"/>
    <x v="4"/>
    <x v="36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x v="3043"/>
    <x v="3056"/>
    <b v="0"/>
    <n v="271"/>
    <x v="1"/>
    <s v="film &amp; video/documentary"/>
    <n v="1"/>
    <n v="133"/>
    <x v="5"/>
    <x v="34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x v="3044"/>
    <x v="3057"/>
    <b v="1"/>
    <n v="267"/>
    <x v="1"/>
    <s v="film &amp; video/documentary"/>
    <n v="1"/>
    <n v="193"/>
    <x v="5"/>
    <x v="34"/>
  </r>
  <r>
    <n v="3262"/>
    <s v="Prison Boxing: A New Play by Leah Joki"/>
    <s v="A one-woman theatrical exploration of the prison system and its inhabitants."/>
    <n v="12200"/>
    <n v="12571"/>
    <x v="3"/>
    <x v="0"/>
    <s v="USD"/>
    <x v="3045"/>
    <x v="3058"/>
    <b v="1"/>
    <n v="134"/>
    <x v="1"/>
    <s v="theater/plays"/>
    <n v="1"/>
    <n v="94"/>
    <x v="2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x v="3046"/>
    <x v="3059"/>
    <b v="0"/>
    <n v="433"/>
    <x v="1"/>
    <s v="theater/spaces"/>
    <n v="1"/>
    <n v="119"/>
    <x v="2"/>
    <x v="8"/>
  </r>
  <r>
    <n v="3169"/>
    <s v="The Window"/>
    <s v="We're bringing The Window to the Cherry Lane Theater in January 2014."/>
    <n v="8000"/>
    <n v="8241"/>
    <x v="3"/>
    <x v="0"/>
    <s v="USD"/>
    <x v="3047"/>
    <x v="3060"/>
    <b v="1"/>
    <n v="82"/>
    <x v="1"/>
    <s v="theater/plays"/>
    <n v="1"/>
    <n v="101"/>
    <x v="2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x v="3048"/>
    <x v="3061"/>
    <b v="1"/>
    <n v="119"/>
    <x v="1"/>
    <s v="film &amp; video/documentary"/>
    <n v="1"/>
    <n v="87"/>
    <x v="5"/>
    <x v="34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x v="3049"/>
    <x v="3062"/>
    <b v="0"/>
    <n v="14"/>
    <x v="1"/>
    <s v="music/rock"/>
    <n v="1"/>
    <n v="74"/>
    <x v="4"/>
    <x v="30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x v="3050"/>
    <x v="3063"/>
    <b v="0"/>
    <n v="6"/>
    <x v="1"/>
    <s v="theater/spaces"/>
    <n v="1"/>
    <n v="120"/>
    <x v="2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x v="3051"/>
    <x v="3064"/>
    <b v="1"/>
    <n v="74"/>
    <x v="1"/>
    <s v="theater/plays"/>
    <n v="1"/>
    <n v="139"/>
    <x v="2"/>
    <x v="3"/>
  </r>
  <r>
    <n v="3264"/>
    <s v="Kapow-i GoGo at The PIT"/>
    <s v="The three part comedic saga of Kapow-i GoGo, who saves the world.  Again.  And again."/>
    <n v="2500"/>
    <n v="2575"/>
    <x v="3"/>
    <x v="0"/>
    <s v="USD"/>
    <x v="3052"/>
    <x v="3065"/>
    <b v="1"/>
    <n v="49"/>
    <x v="1"/>
    <s v="theater/plays"/>
    <n v="1"/>
    <n v="53"/>
    <x v="2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x v="3053"/>
    <x v="3066"/>
    <b v="0"/>
    <n v="30"/>
    <x v="1"/>
    <s v="theater/plays"/>
    <n v="1"/>
    <n v="69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x v="2817"/>
    <x v="3067"/>
    <b v="0"/>
    <n v="36"/>
    <x v="1"/>
    <s v="theater/plays"/>
    <n v="1"/>
    <n v="57"/>
    <x v="2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8"/>
    <s v="AUD"/>
    <x v="3054"/>
    <x v="3068"/>
    <b v="0"/>
    <n v="443"/>
    <x v="1"/>
    <s v="technology/hardware"/>
    <n v="1"/>
    <n v="228"/>
    <x v="0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x v="3055"/>
    <x v="3069"/>
    <b v="0"/>
    <n v="162"/>
    <x v="1"/>
    <s v="theater/plays"/>
    <n v="1"/>
    <n v="64"/>
    <x v="2"/>
    <x v="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x v="3056"/>
    <x v="3070"/>
    <b v="0"/>
    <n v="63"/>
    <x v="1"/>
    <s v="music/rock"/>
    <n v="1"/>
    <n v="65"/>
    <x v="4"/>
    <x v="3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x v="3057"/>
    <x v="3071"/>
    <b v="0"/>
    <n v="104"/>
    <x v="1"/>
    <s v="theater/plays"/>
    <n v="1"/>
    <n v="297"/>
    <x v="2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x v="3058"/>
    <x v="3072"/>
    <b v="0"/>
    <n v="57"/>
    <x v="1"/>
    <s v="photography/photobooks"/>
    <n v="1"/>
    <n v="235"/>
    <x v="1"/>
    <x v="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x v="3059"/>
    <x v="3073"/>
    <b v="0"/>
    <n v="69"/>
    <x v="1"/>
    <s v="theater/plays"/>
    <n v="1"/>
    <n v="24"/>
    <x v="2"/>
    <x v="3"/>
  </r>
  <r>
    <n v="58"/>
    <s v="Gloaming"/>
    <s v="Alex thought he knew how the world worked. You live, you die and it's over. He was very, very wrong."/>
    <n v="10000"/>
    <n v="10291"/>
    <x v="3"/>
    <x v="0"/>
    <s v="USD"/>
    <x v="3060"/>
    <x v="3074"/>
    <b v="0"/>
    <n v="75"/>
    <x v="1"/>
    <s v="film &amp; video/television"/>
    <n v="1"/>
    <n v="137"/>
    <x v="5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x v="3061"/>
    <x v="3075"/>
    <b v="0"/>
    <n v="199"/>
    <x v="1"/>
    <s v="theater/plays"/>
    <n v="1"/>
    <n v="62"/>
    <x v="2"/>
    <x v="3"/>
  </r>
  <r>
    <n v="1751"/>
    <s v="Daily Bread: Stories from Rural Greece"/>
    <s v="Photographs and stories culled from 10 years of road trips through rural Greece"/>
    <n v="10000"/>
    <n v="10290"/>
    <x v="3"/>
    <x v="0"/>
    <s v="USD"/>
    <x v="3062"/>
    <x v="3076"/>
    <b v="0"/>
    <n v="61"/>
    <x v="1"/>
    <s v="photography/photobooks"/>
    <n v="1"/>
    <n v="169"/>
    <x v="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x v="3063"/>
    <x v="3077"/>
    <b v="0"/>
    <n v="60"/>
    <x v="1"/>
    <s v="technology/makerspaces"/>
    <n v="1"/>
    <n v="86"/>
    <x v="0"/>
    <x v="2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x v="3064"/>
    <x v="3078"/>
    <b v="0"/>
    <n v="25"/>
    <x v="1"/>
    <s v="theater/musical"/>
    <n v="1"/>
    <n v="329"/>
    <x v="2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x v="3065"/>
    <x v="3079"/>
    <b v="0"/>
    <n v="27"/>
    <x v="1"/>
    <s v="music/electronic music"/>
    <n v="1"/>
    <n v="51"/>
    <x v="4"/>
    <x v="36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x v="3066"/>
    <x v="3080"/>
    <b v="0"/>
    <n v="27"/>
    <x v="1"/>
    <s v="theater/plays"/>
    <n v="1"/>
    <n v="27"/>
    <x v="2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x v="3067"/>
    <x v="3081"/>
    <b v="0"/>
    <n v="60"/>
    <x v="1"/>
    <s v="film &amp; video/shorts"/>
    <n v="1"/>
    <n v="60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x v="3068"/>
    <x v="3082"/>
    <b v="0"/>
    <n v="15"/>
    <x v="0"/>
    <s v="music/faith"/>
    <n v="1"/>
    <n v="24"/>
    <x v="4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x v="3069"/>
    <x v="3083"/>
    <b v="0"/>
    <n v="208"/>
    <x v="1"/>
    <s v="film &amp; video/documentary"/>
    <n v="1"/>
    <n v="91"/>
    <x v="5"/>
    <x v="34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x v="3070"/>
    <x v="3084"/>
    <b v="1"/>
    <n v="71"/>
    <x v="1"/>
    <s v="theater/plays"/>
    <n v="1"/>
    <n v="116"/>
    <x v="2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x v="3071"/>
    <x v="3085"/>
    <b v="0"/>
    <n v="120"/>
    <x v="1"/>
    <s v="photography/photobooks"/>
    <n v="1"/>
    <n v="47"/>
    <x v="1"/>
    <x v="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x v="3072"/>
    <x v="3086"/>
    <b v="0"/>
    <n v="37"/>
    <x v="1"/>
    <s v="music/classical music"/>
    <n v="1"/>
    <n v="44"/>
    <x v="4"/>
    <x v="40"/>
  </r>
  <r>
    <n v="3573"/>
    <s v="Licensed To Ill"/>
    <s v="London based theatre makers collaborating to create a new show about the history of HipHop."/>
    <n v="3000"/>
    <n v="3084"/>
    <x v="3"/>
    <x v="1"/>
    <s v="GBP"/>
    <x v="3073"/>
    <x v="3087"/>
    <b v="0"/>
    <n v="78"/>
    <x v="1"/>
    <s v="theater/plays"/>
    <n v="1"/>
    <n v="40"/>
    <x v="2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x v="3074"/>
    <x v="3088"/>
    <b v="0"/>
    <n v="32"/>
    <x v="1"/>
    <s v="music/rock"/>
    <n v="1"/>
    <n v="88"/>
    <x v="4"/>
    <x v="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x v="3075"/>
    <x v="3089"/>
    <b v="1"/>
    <n v="80"/>
    <x v="1"/>
    <s v="film &amp; video/documentary"/>
    <n v="1"/>
    <n v="109"/>
    <x v="5"/>
    <x v="3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x v="3076"/>
    <x v="3090"/>
    <b v="0"/>
    <n v="54"/>
    <x v="1"/>
    <s v="theater/musical"/>
    <n v="1"/>
    <n v="48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x v="3077"/>
    <x v="3091"/>
    <b v="0"/>
    <n v="29"/>
    <x v="1"/>
    <s v="theater/plays"/>
    <n v="1"/>
    <n v="71"/>
    <x v="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x v="3078"/>
    <x v="3092"/>
    <b v="0"/>
    <n v="51"/>
    <x v="1"/>
    <s v="theater/plays"/>
    <n v="1"/>
    <n v="40"/>
    <x v="2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x v="3079"/>
    <x v="3093"/>
    <b v="0"/>
    <n v="56"/>
    <x v="1"/>
    <s v="music/classical music"/>
    <n v="1"/>
    <n v="67"/>
    <x v="4"/>
    <x v="4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x v="3080"/>
    <x v="3094"/>
    <b v="0"/>
    <n v="34"/>
    <x v="1"/>
    <s v="music/electronic music"/>
    <n v="1"/>
    <n v="33"/>
    <x v="4"/>
    <x v="3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x v="3081"/>
    <x v="3095"/>
    <b v="0"/>
    <n v="77"/>
    <x v="1"/>
    <s v="music/rock"/>
    <n v="1"/>
    <n v="67"/>
    <x v="4"/>
    <x v="30"/>
  </r>
  <r>
    <n v="356"/>
    <s v="43 and 80"/>
    <s v="A documentary about halibut conservation and how it impacts communities of Southeast Alaska."/>
    <n v="7500"/>
    <n v="7701.93"/>
    <x v="3"/>
    <x v="0"/>
    <s v="USD"/>
    <x v="3082"/>
    <x v="3096"/>
    <b v="1"/>
    <n v="97"/>
    <x v="1"/>
    <s v="film &amp; video/documentary"/>
    <n v="1"/>
    <n v="79"/>
    <x v="5"/>
    <x v="34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x v="3083"/>
    <x v="3097"/>
    <b v="0"/>
    <n v="46"/>
    <x v="1"/>
    <s v="theater/plays"/>
    <n v="1"/>
    <n v="67"/>
    <x v="2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x v="3084"/>
    <x v="3098"/>
    <b v="0"/>
    <n v="78"/>
    <x v="1"/>
    <s v="theater/plays"/>
    <n v="1"/>
    <n v="39"/>
    <x v="2"/>
    <x v="3"/>
  </r>
  <r>
    <n v="321"/>
    <s v="An Impossible Project"/>
    <s v="The more digital the world, the more analog our dreams._x000a_A feature documentary shot on 35mm film."/>
    <n v="35000"/>
    <n v="35932"/>
    <x v="3"/>
    <x v="2"/>
    <s v="EUR"/>
    <x v="3085"/>
    <x v="3099"/>
    <b v="1"/>
    <n v="337"/>
    <x v="1"/>
    <s v="film &amp; video/documentary"/>
    <n v="1"/>
    <n v="107"/>
    <x v="5"/>
    <x v="34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x v="3086"/>
    <x v="3100"/>
    <b v="0"/>
    <n v="96"/>
    <x v="1"/>
    <s v="theater/musical"/>
    <n v="1"/>
    <n v="107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x v="3087"/>
    <x v="3101"/>
    <b v="0"/>
    <n v="237"/>
    <x v="1"/>
    <s v="theater/plays"/>
    <n v="1"/>
    <n v="134"/>
    <x v="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x v="3088"/>
    <x v="3102"/>
    <b v="0"/>
    <n v="94"/>
    <x v="1"/>
    <s v="theater/plays"/>
    <n v="1"/>
    <n v="87"/>
    <x v="2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x v="3089"/>
    <x v="3103"/>
    <b v="0"/>
    <n v="62"/>
    <x v="1"/>
    <s v="music/pop"/>
    <n v="1"/>
    <n v="132"/>
    <x v="4"/>
    <x v="3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x v="3090"/>
    <x v="3104"/>
    <b v="0"/>
    <n v="116"/>
    <x v="1"/>
    <s v="music/pop"/>
    <n v="1"/>
    <n v="71"/>
    <x v="4"/>
    <x v="39"/>
  </r>
  <r>
    <n v="2164"/>
    <s v="Rosaline debut record"/>
    <s v="South Florida roots country/rock outfit's long awaited debut record"/>
    <n v="5500"/>
    <n v="5645"/>
    <x v="3"/>
    <x v="0"/>
    <s v="USD"/>
    <x v="3091"/>
    <x v="3105"/>
    <b v="0"/>
    <n v="83"/>
    <x v="1"/>
    <s v="music/rock"/>
    <n v="1"/>
    <n v="68"/>
    <x v="4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x v="3092"/>
    <x v="3106"/>
    <b v="1"/>
    <n v="46"/>
    <x v="1"/>
    <s v="photography/photobooks"/>
    <n v="1"/>
    <n v="156"/>
    <x v="1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x v="3093"/>
    <x v="3107"/>
    <b v="0"/>
    <n v="36"/>
    <x v="1"/>
    <s v="theater/spaces"/>
    <n v="1"/>
    <n v="242"/>
    <x v="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x v="3094"/>
    <x v="3108"/>
    <b v="0"/>
    <n v="183"/>
    <x v="1"/>
    <s v="photography/photobooks"/>
    <n v="1"/>
    <n v="149"/>
    <x v="1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x v="3095"/>
    <x v="3109"/>
    <b v="0"/>
    <n v="23"/>
    <x v="1"/>
    <s v="music/pop"/>
    <n v="1"/>
    <n v="45"/>
    <x v="4"/>
    <x v="3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x v="3096"/>
    <x v="3110"/>
    <b v="0"/>
    <n v="194"/>
    <x v="1"/>
    <s v="games/tabletop games"/>
    <n v="1"/>
    <n v="148"/>
    <x v="6"/>
    <x v="3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x v="3097"/>
    <x v="3111"/>
    <b v="1"/>
    <n v="64"/>
    <x v="1"/>
    <s v="music/indie rock"/>
    <n v="1"/>
    <n v="40"/>
    <x v="4"/>
    <x v="1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x v="3098"/>
    <x v="3112"/>
    <b v="0"/>
    <n v="43"/>
    <x v="1"/>
    <s v="theater/plays"/>
    <n v="1"/>
    <n v="60"/>
    <x v="2"/>
    <x v="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x v="3099"/>
    <x v="3113"/>
    <b v="0"/>
    <n v="33"/>
    <x v="1"/>
    <s v="theater/plays"/>
    <n v="1"/>
    <n v="78"/>
    <x v="2"/>
    <x v="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x v="3100"/>
    <x v="3114"/>
    <b v="1"/>
    <n v="328"/>
    <x v="1"/>
    <s v="film &amp; video/documentary"/>
    <n v="1"/>
    <n v="78"/>
    <x v="5"/>
    <x v="3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x v="3101"/>
    <x v="3115"/>
    <b v="0"/>
    <n v="59"/>
    <x v="1"/>
    <s v="publishing/nonfiction"/>
    <n v="1"/>
    <n v="77"/>
    <x v="7"/>
    <x v="32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x v="3102"/>
    <x v="3116"/>
    <b v="0"/>
    <n v="66"/>
    <x v="1"/>
    <s v="music/rock"/>
    <n v="1"/>
    <n v="62"/>
    <x v="4"/>
    <x v="3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x v="3103"/>
    <x v="3117"/>
    <b v="0"/>
    <n v="27"/>
    <x v="1"/>
    <s v="theater/plays"/>
    <n v="1"/>
    <n v="133"/>
    <x v="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x v="3104"/>
    <x v="3118"/>
    <b v="0"/>
    <n v="89"/>
    <x v="1"/>
    <s v="theater/plays"/>
    <n v="1"/>
    <n v="50"/>
    <x v="2"/>
    <x v="3"/>
  </r>
  <r>
    <n v="1661"/>
    <s v="Kyana"/>
    <s v="I am excited to present my debut pop project Kyana!_x000a_Piano and vocal sounds embedded in sophisticated, bold arrangements &amp; brisk beats"/>
    <n v="7900"/>
    <n v="8098"/>
    <x v="3"/>
    <x v="7"/>
    <s v="EUR"/>
    <x v="3105"/>
    <x v="3119"/>
    <b v="0"/>
    <n v="101"/>
    <x v="1"/>
    <s v="music/pop"/>
    <n v="1"/>
    <n v="80"/>
    <x v="4"/>
    <x v="39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x v="3106"/>
    <x v="3120"/>
    <b v="0"/>
    <n v="13"/>
    <x v="1"/>
    <s v="film &amp; video/shorts"/>
    <n v="1"/>
    <n v="16"/>
    <x v="5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x v="3107"/>
    <x v="3121"/>
    <b v="0"/>
    <n v="59"/>
    <x v="1"/>
    <s v="theater/plays"/>
    <n v="1"/>
    <n v="35"/>
    <x v="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x v="3108"/>
    <x v="3122"/>
    <b v="0"/>
    <n v="10"/>
    <x v="1"/>
    <s v="music/rock"/>
    <n v="1"/>
    <n v="103"/>
    <x v="4"/>
    <x v="30"/>
  </r>
  <r>
    <n v="2074"/>
    <s v="Advanced Simulation Products - PC Gaming Controllers"/>
    <s v="Creating PC gaming controllers to bring your gaming experience to a new level."/>
    <n v="600"/>
    <n v="615"/>
    <x v="3"/>
    <x v="0"/>
    <s v="USD"/>
    <x v="3109"/>
    <x v="3123"/>
    <b v="0"/>
    <n v="3"/>
    <x v="1"/>
    <s v="technology/hardware"/>
    <n v="1"/>
    <n v="205"/>
    <x v="0"/>
    <x v="29"/>
  </r>
  <r>
    <n v="2788"/>
    <s v="ACT Underground Theatre, TLDC"/>
    <s v="MOVING FORWARD! WE HAVE REACHED GOAL BUT HAVE MORE TIME!! PLEASE CONSIDER PLEDGING."/>
    <n v="2000"/>
    <n v="2050"/>
    <x v="3"/>
    <x v="0"/>
    <s v="USD"/>
    <x v="3110"/>
    <x v="3124"/>
    <b v="0"/>
    <n v="20"/>
    <x v="1"/>
    <s v="theater/plays"/>
    <n v="1"/>
    <n v="103"/>
    <x v="2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x v="3111"/>
    <x v="3125"/>
    <b v="0"/>
    <n v="28"/>
    <x v="1"/>
    <s v="theater/plays"/>
    <n v="1"/>
    <n v="73"/>
    <x v="2"/>
    <x v="3"/>
  </r>
  <r>
    <n v="3678"/>
    <s v="Some big Some bang"/>
    <s v="The Ugly Collective takes Some big Some bang to the Underbelly Venues at the Edinburgh Fringe!"/>
    <n v="2000"/>
    <n v="2050"/>
    <x v="3"/>
    <x v="1"/>
    <s v="GBP"/>
    <x v="3112"/>
    <x v="3126"/>
    <b v="0"/>
    <n v="31"/>
    <x v="1"/>
    <s v="theater/plays"/>
    <n v="1"/>
    <n v="66"/>
    <x v="2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x v="3113"/>
    <x v="3127"/>
    <b v="0"/>
    <n v="69"/>
    <x v="1"/>
    <s v="film &amp; video/shorts"/>
    <n v="1"/>
    <n v="111"/>
    <x v="5"/>
    <x v="31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x v="3114"/>
    <x v="3128"/>
    <b v="0"/>
    <n v="23"/>
    <x v="1"/>
    <s v="music/indie rock"/>
    <n v="1"/>
    <n v="67"/>
    <x v="4"/>
    <x v="1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x v="3115"/>
    <x v="3129"/>
    <b v="0"/>
    <n v="183"/>
    <x v="1"/>
    <s v="music/indie rock"/>
    <n v="1"/>
    <n v="36"/>
    <x v="4"/>
    <x v="1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x v="3116"/>
    <x v="3130"/>
    <b v="0"/>
    <n v="101"/>
    <x v="1"/>
    <s v="photography/photobooks"/>
    <n v="1"/>
    <n v="165"/>
    <x v="1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x v="3117"/>
    <x v="3131"/>
    <b v="0"/>
    <n v="199"/>
    <x v="1"/>
    <s v="theater/musical"/>
    <n v="1"/>
    <n v="232"/>
    <x v="2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x v="3118"/>
    <x v="3132"/>
    <b v="0"/>
    <n v="111"/>
    <x v="1"/>
    <s v="photography/photobooks"/>
    <n v="1"/>
    <n v="55"/>
    <x v="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6"/>
    <s v="CAD"/>
    <x v="3119"/>
    <x v="3133"/>
    <b v="0"/>
    <n v="42"/>
    <x v="1"/>
    <s v="theater/plays"/>
    <n v="1"/>
    <n v="40"/>
    <x v="2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x v="3120"/>
    <x v="3134"/>
    <b v="1"/>
    <n v="163"/>
    <x v="1"/>
    <s v="food/small batch"/>
    <n v="1"/>
    <n v="220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x v="3121"/>
    <x v="3135"/>
    <b v="0"/>
    <n v="21"/>
    <x v="1"/>
    <s v="theater/plays"/>
    <n v="1"/>
    <n v="122"/>
    <x v="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x v="3122"/>
    <x v="3136"/>
    <b v="0"/>
    <n v="22"/>
    <x v="1"/>
    <s v="theater/plays"/>
    <n v="1"/>
    <n v="70"/>
    <x v="2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x v="3123"/>
    <x v="3137"/>
    <b v="0"/>
    <n v="54"/>
    <x v="1"/>
    <s v="theater/plays"/>
    <n v="1"/>
    <n v="47"/>
    <x v="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x v="3124"/>
    <x v="3138"/>
    <b v="1"/>
    <n v="293"/>
    <x v="1"/>
    <s v="publishing/radio &amp; podcasts"/>
    <n v="1"/>
    <n v="33"/>
    <x v="7"/>
    <x v="33"/>
  </r>
  <r>
    <n v="1393"/>
    <s v="WolfHunt | Social Commentary Rock Project"/>
    <s v="Rock n' Roll tales of our times"/>
    <n v="10000"/>
    <n v="10235"/>
    <x v="3"/>
    <x v="0"/>
    <s v="USD"/>
    <x v="3125"/>
    <x v="3139"/>
    <b v="0"/>
    <n v="52"/>
    <x v="1"/>
    <s v="music/rock"/>
    <n v="1"/>
    <n v="197"/>
    <x v="4"/>
    <x v="3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x v="3126"/>
    <x v="3140"/>
    <b v="1"/>
    <n v="39"/>
    <x v="1"/>
    <s v="theater/plays"/>
    <n v="1"/>
    <n v="52"/>
    <x v="2"/>
    <x v="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x v="3127"/>
    <x v="3141"/>
    <b v="0"/>
    <n v="97"/>
    <x v="1"/>
    <s v="theater/plays"/>
    <n v="1"/>
    <n v="106"/>
    <x v="2"/>
    <x v="3"/>
  </r>
  <r>
    <n v="3228"/>
    <s v="Hear Me Roar: A Season of Powerful Women"/>
    <s v="A Season of Powerful Women. A Season of Defiance."/>
    <n v="7000"/>
    <n v="7164"/>
    <x v="3"/>
    <x v="0"/>
    <s v="USD"/>
    <x v="3128"/>
    <x v="3142"/>
    <b v="1"/>
    <n v="37"/>
    <x v="1"/>
    <s v="theater/plays"/>
    <n v="1"/>
    <n v="194"/>
    <x v="2"/>
    <x v="3"/>
  </r>
  <r>
    <n v="3758"/>
    <s v="Luigi's Ladies"/>
    <s v="LUIGI'S LADIES: an original one-woman musical comedy"/>
    <n v="1500"/>
    <n v="1535"/>
    <x v="3"/>
    <x v="0"/>
    <s v="USD"/>
    <x v="3129"/>
    <x v="3143"/>
    <b v="0"/>
    <n v="26"/>
    <x v="1"/>
    <s v="theater/musical"/>
    <n v="1"/>
    <n v="59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x v="3130"/>
    <x v="3144"/>
    <b v="0"/>
    <n v="93"/>
    <x v="1"/>
    <s v="theater/plays"/>
    <n v="1"/>
    <n v="55"/>
    <x v="2"/>
    <x v="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x v="3131"/>
    <x v="3145"/>
    <b v="0"/>
    <n v="62"/>
    <x v="1"/>
    <s v="publishing/nonfiction"/>
    <n v="1"/>
    <n v="83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x v="3132"/>
    <x v="3146"/>
    <b v="0"/>
    <n v="124"/>
    <x v="1"/>
    <s v="food/small batch"/>
    <n v="1"/>
    <n v="190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x v="3133"/>
    <x v="3147"/>
    <b v="0"/>
    <n v="323"/>
    <x v="0"/>
    <s v="technology/wearables"/>
    <n v="1"/>
    <n v="158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x v="1921"/>
    <x v="3148"/>
    <b v="0"/>
    <n v="19"/>
    <x v="1"/>
    <s v="theater/plays"/>
    <n v="1"/>
    <n v="59"/>
    <x v="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x v="3134"/>
    <x v="3149"/>
    <b v="1"/>
    <n v="221"/>
    <x v="1"/>
    <s v="food/small batch"/>
    <n v="1"/>
    <n v="116"/>
    <x v="3"/>
    <x v="4"/>
  </r>
  <r>
    <n v="741"/>
    <s v="reVILNA: the vilna ghetto project"/>
    <s v="A revolutionary digital mapping project of the Vilna Ghetto"/>
    <n v="13000"/>
    <n v="13293.8"/>
    <x v="3"/>
    <x v="0"/>
    <s v="USD"/>
    <x v="3135"/>
    <x v="3150"/>
    <b v="0"/>
    <n v="94"/>
    <x v="1"/>
    <s v="publishing/nonfiction"/>
    <n v="1"/>
    <n v="141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x v="3136"/>
    <x v="3151"/>
    <b v="0"/>
    <n v="282"/>
    <x v="1"/>
    <s v="food/small batch"/>
    <n v="1"/>
    <n v="109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x v="3137"/>
    <x v="3152"/>
    <b v="0"/>
    <n v="48"/>
    <x v="1"/>
    <s v="theater/plays"/>
    <n v="1"/>
    <n v="85"/>
    <x v="2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5"/>
    <s v="EUR"/>
    <x v="3138"/>
    <x v="3153"/>
    <b v="1"/>
    <n v="450"/>
    <x v="1"/>
    <s v="technology/hardware"/>
    <n v="1"/>
    <n v="148"/>
    <x v="0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x v="3139"/>
    <x v="3154"/>
    <b v="1"/>
    <n v="1420"/>
    <x v="1"/>
    <s v="theater/spaces"/>
    <n v="1"/>
    <n v="108"/>
    <x v="2"/>
    <x v="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x v="3140"/>
    <x v="3155"/>
    <b v="0"/>
    <n v="85"/>
    <x v="1"/>
    <s v="theater/plays"/>
    <n v="1"/>
    <n v="66"/>
    <x v="2"/>
    <x v="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x v="3141"/>
    <x v="3156"/>
    <b v="0"/>
    <n v="120"/>
    <x v="1"/>
    <s v="theater/plays"/>
    <n v="1"/>
    <n v="128"/>
    <x v="2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x v="3142"/>
    <x v="3157"/>
    <b v="0"/>
    <n v="108"/>
    <x v="1"/>
    <s v="photography/photobooks"/>
    <n v="1"/>
    <n v="62"/>
    <x v="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x v="3143"/>
    <x v="3158"/>
    <b v="0"/>
    <n v="31"/>
    <x v="1"/>
    <s v="publishing/nonfiction"/>
    <n v="1"/>
    <n v="82"/>
    <x v="7"/>
    <x v="32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x v="3144"/>
    <x v="3159"/>
    <b v="1"/>
    <n v="70"/>
    <x v="1"/>
    <s v="theater/plays"/>
    <n v="1"/>
    <n v="47"/>
    <x v="2"/>
    <x v="3"/>
  </r>
  <r>
    <n v="3338"/>
    <s v="The Last Days of Judas Iscariot"/>
    <s v="Join Estelle Parsons in support of Theater That Looks and Sounds Like America"/>
    <n v="15000"/>
    <n v="15327"/>
    <x v="3"/>
    <x v="0"/>
    <s v="USD"/>
    <x v="3145"/>
    <x v="3160"/>
    <b v="0"/>
    <n v="112"/>
    <x v="1"/>
    <s v="theater/plays"/>
    <n v="1"/>
    <n v="137"/>
    <x v="2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6"/>
    <s v="CAD"/>
    <x v="3146"/>
    <x v="3161"/>
    <b v="0"/>
    <n v="21"/>
    <x v="1"/>
    <s v="film &amp; video/documentary"/>
    <n v="1"/>
    <n v="68"/>
    <x v="5"/>
    <x v="3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x v="3147"/>
    <x v="3162"/>
    <b v="1"/>
    <n v="115"/>
    <x v="1"/>
    <s v="theater/plays"/>
    <n v="1"/>
    <n v="107"/>
    <x v="2"/>
    <x v="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x v="3148"/>
    <x v="3163"/>
    <b v="0"/>
    <n v="71"/>
    <x v="1"/>
    <s v="music/classical music"/>
    <n v="1"/>
    <n v="58"/>
    <x v="4"/>
    <x v="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x v="3149"/>
    <x v="3164"/>
    <b v="0"/>
    <n v="174"/>
    <x v="1"/>
    <s v="music/rock"/>
    <n v="1"/>
    <n v="88"/>
    <x v="4"/>
    <x v="30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x v="3150"/>
    <x v="3165"/>
    <b v="0"/>
    <n v="34"/>
    <x v="1"/>
    <s v="theater/plays"/>
    <n v="1"/>
    <n v="150"/>
    <x v="2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x v="3151"/>
    <x v="3166"/>
    <b v="0"/>
    <n v="21"/>
    <x v="1"/>
    <s v="music/electronic music"/>
    <n v="1"/>
    <n v="49"/>
    <x v="4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x v="3152"/>
    <x v="3167"/>
    <b v="1"/>
    <n v="184"/>
    <x v="1"/>
    <s v="theater/plays"/>
    <n v="1"/>
    <n v="67"/>
    <x v="2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x v="3153"/>
    <x v="3168"/>
    <b v="1"/>
    <n v="288"/>
    <x v="1"/>
    <s v="theater/plays"/>
    <n v="1"/>
    <n v="53"/>
    <x v="2"/>
    <x v="3"/>
  </r>
  <r>
    <n v="3837"/>
    <s v="Farcical Elements Presents Boeing-Boeing"/>
    <s v="A high-flying French farce with the thrust of a well-tuned jet engine"/>
    <n v="2000"/>
    <n v="2042"/>
    <x v="3"/>
    <x v="1"/>
    <s v="GBP"/>
    <x v="3154"/>
    <x v="3169"/>
    <b v="0"/>
    <n v="17"/>
    <x v="1"/>
    <s v="theater/plays"/>
    <n v="1"/>
    <n v="120"/>
    <x v="2"/>
    <x v="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x v="3155"/>
    <x v="3170"/>
    <b v="0"/>
    <n v="64"/>
    <x v="1"/>
    <s v="film &amp; video/television"/>
    <n v="1"/>
    <n v="84"/>
    <x v="5"/>
    <x v="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x v="3156"/>
    <x v="3171"/>
    <b v="1"/>
    <n v="285"/>
    <x v="1"/>
    <s v="film &amp; video/documentary"/>
    <n v="1"/>
    <n v="120"/>
    <x v="5"/>
    <x v="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x v="3157"/>
    <x v="3172"/>
    <b v="0"/>
    <n v="29"/>
    <x v="1"/>
    <s v="music/indie rock"/>
    <n v="1"/>
    <n v="42"/>
    <x v="4"/>
    <x v="1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x v="3158"/>
    <x v="3173"/>
    <b v="0"/>
    <n v="32"/>
    <x v="1"/>
    <s v="theater/musical"/>
    <n v="1"/>
    <n v="255"/>
    <x v="2"/>
    <x v="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x v="3159"/>
    <x v="3174"/>
    <b v="1"/>
    <n v="59"/>
    <x v="1"/>
    <s v="theater/spaces"/>
    <n v="1"/>
    <n v="86"/>
    <x v="2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x v="3160"/>
    <x v="3175"/>
    <b v="0"/>
    <n v="23"/>
    <x v="1"/>
    <s v="theater/plays"/>
    <n v="1"/>
    <n v="89"/>
    <x v="2"/>
    <x v="3"/>
  </r>
  <r>
    <n v="3723"/>
    <s v="Beauty and the Beast"/>
    <s v="Saltmine Theatre Company present Beauty and the Beast:"/>
    <n v="4500"/>
    <n v="4592"/>
    <x v="3"/>
    <x v="1"/>
    <s v="GBP"/>
    <x v="3161"/>
    <x v="3176"/>
    <b v="0"/>
    <n v="63"/>
    <x v="1"/>
    <s v="theater/plays"/>
    <n v="1"/>
    <n v="73"/>
    <x v="2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x v="3162"/>
    <x v="3177"/>
    <b v="1"/>
    <n v="216"/>
    <x v="1"/>
    <s v="theater/plays"/>
    <n v="1"/>
    <n v="142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x v="3163"/>
    <x v="3178"/>
    <b v="0"/>
    <n v="13"/>
    <x v="1"/>
    <s v="theater/plays"/>
    <n v="1"/>
    <n v="235"/>
    <x v="2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x v="3164"/>
    <x v="3179"/>
    <b v="1"/>
    <n v="524"/>
    <x v="1"/>
    <s v="film &amp; video/documentary"/>
    <n v="1"/>
    <n v="58"/>
    <x v="5"/>
    <x v="34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x v="3165"/>
    <x v="3180"/>
    <b v="0"/>
    <n v="20"/>
    <x v="1"/>
    <s v="theater/plays"/>
    <n v="1"/>
    <n v="204"/>
    <x v="2"/>
    <x v="3"/>
  </r>
  <r>
    <n v="758"/>
    <s v="Publish Waiting On Humanity"/>
    <s v="I am publishing my book, Waiting on Humanity and need some finishing funds to do so."/>
    <n v="2500"/>
    <n v="2550"/>
    <x v="3"/>
    <x v="0"/>
    <s v="USD"/>
    <x v="3166"/>
    <x v="3181"/>
    <b v="0"/>
    <n v="19"/>
    <x v="1"/>
    <s v="publishing/nonfiction"/>
    <n v="1"/>
    <n v="134"/>
    <x v="7"/>
    <x v="3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x v="3167"/>
    <x v="3182"/>
    <b v="1"/>
    <n v="100"/>
    <x v="1"/>
    <s v="technology/space exploration"/>
    <n v="1"/>
    <n v="107"/>
    <x v="0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x v="3168"/>
    <x v="3183"/>
    <b v="0"/>
    <n v="87"/>
    <x v="1"/>
    <s v="theater/plays"/>
    <n v="1"/>
    <n v="59"/>
    <x v="2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x v="3169"/>
    <x v="3184"/>
    <b v="0"/>
    <n v="34"/>
    <x v="1"/>
    <s v="theater/plays"/>
    <n v="1"/>
    <n v="99"/>
    <x v="2"/>
    <x v="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x v="3170"/>
    <x v="3185"/>
    <b v="0"/>
    <n v="42"/>
    <x v="1"/>
    <s v="theater/plays"/>
    <n v="1"/>
    <n v="24"/>
    <x v="2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x v="3171"/>
    <x v="3186"/>
    <b v="0"/>
    <n v="64"/>
    <x v="1"/>
    <s v="theater/plays"/>
    <n v="1"/>
    <n v="40"/>
    <x v="2"/>
    <x v="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x v="3172"/>
    <x v="3187"/>
    <b v="1"/>
    <n v="67"/>
    <x v="1"/>
    <s v="food/small batch"/>
    <n v="1"/>
    <n v="61"/>
    <x v="3"/>
    <x v="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x v="3173"/>
    <x v="3188"/>
    <b v="0"/>
    <n v="55"/>
    <x v="1"/>
    <s v="theater/plays"/>
    <n v="1"/>
    <n v="56"/>
    <x v="2"/>
    <x v="3"/>
  </r>
  <r>
    <n v="759"/>
    <s v="Wild Ruins"/>
    <s v="Help me search for the lost ruins of the UK. A unique guide to  lesser known and somewhat known ruins of Britain."/>
    <n v="5000"/>
    <n v="5096"/>
    <x v="3"/>
    <x v="1"/>
    <s v="GBP"/>
    <x v="3174"/>
    <x v="3189"/>
    <b v="0"/>
    <n v="99"/>
    <x v="1"/>
    <s v="publishing/nonfiction"/>
    <n v="1"/>
    <n v="51"/>
    <x v="7"/>
    <x v="3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x v="3175"/>
    <x v="3190"/>
    <b v="0"/>
    <n v="118"/>
    <x v="1"/>
    <s v="photography/photobooks"/>
    <n v="1"/>
    <n v="104"/>
    <x v="1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x v="3176"/>
    <x v="3191"/>
    <b v="0"/>
    <n v="68"/>
    <x v="1"/>
    <s v="publishing/nonfiction"/>
    <n v="1"/>
    <n v="37"/>
    <x v="7"/>
    <x v="3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x v="3177"/>
    <x v="3192"/>
    <b v="0"/>
    <n v="13"/>
    <x v="1"/>
    <s v="theater/plays"/>
    <n v="1"/>
    <n v="165"/>
    <x v="2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x v="3178"/>
    <x v="3193"/>
    <b v="0"/>
    <n v="69"/>
    <x v="1"/>
    <s v="film &amp; video/television"/>
    <n v="1"/>
    <n v="222"/>
    <x v="5"/>
    <x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x v="3179"/>
    <x v="3194"/>
    <b v="0"/>
    <n v="14"/>
    <x v="1"/>
    <s v="music/rock"/>
    <n v="1"/>
    <n v="58"/>
    <x v="4"/>
    <x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x v="3180"/>
    <x v="3195"/>
    <b v="0"/>
    <n v="26"/>
    <x v="1"/>
    <s v="publishing/nonfiction"/>
    <n v="1"/>
    <n v="230"/>
    <x v="7"/>
    <x v="3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x v="3181"/>
    <x v="3196"/>
    <b v="0"/>
    <n v="66"/>
    <x v="1"/>
    <s v="theater/plays"/>
    <n v="1"/>
    <n v="45"/>
    <x v="2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1"/>
    <s v="EUR"/>
    <x v="3182"/>
    <x v="3197"/>
    <b v="0"/>
    <n v="37"/>
    <x v="1"/>
    <s v="music/classical music"/>
    <n v="1"/>
    <n v="165"/>
    <x v="4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x v="3183"/>
    <x v="3198"/>
    <b v="0"/>
    <n v="90"/>
    <x v="1"/>
    <s v="theater/plays"/>
    <n v="1"/>
    <n v="34"/>
    <x v="2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x v="3184"/>
    <x v="3199"/>
    <b v="0"/>
    <n v="25"/>
    <x v="1"/>
    <s v="theater/plays"/>
    <n v="1"/>
    <n v="61"/>
    <x v="2"/>
    <x v="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x v="3185"/>
    <x v="3200"/>
    <b v="1"/>
    <n v="340"/>
    <x v="1"/>
    <s v="film &amp; video/documentary"/>
    <n v="1"/>
    <n v="105"/>
    <x v="5"/>
    <x v="34"/>
  </r>
  <r>
    <n v="3253"/>
    <s v="EMPATHITRAX, a new play by Ana Nogueira"/>
    <s v="Can you ever truly feel what someone else is feeling?_x000a_Do you want to?"/>
    <n v="20000"/>
    <n v="20365"/>
    <x v="3"/>
    <x v="0"/>
    <s v="USD"/>
    <x v="3186"/>
    <x v="3201"/>
    <b v="1"/>
    <n v="115"/>
    <x v="1"/>
    <s v="theater/plays"/>
    <n v="1"/>
    <n v="177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x v="3187"/>
    <x v="3202"/>
    <b v="0"/>
    <n v="48"/>
    <x v="1"/>
    <s v="theater/plays"/>
    <n v="1"/>
    <n v="85"/>
    <x v="2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x v="3188"/>
    <x v="3203"/>
    <b v="1"/>
    <n v="89"/>
    <x v="1"/>
    <s v="theater/plays"/>
    <n v="1"/>
    <n v="63"/>
    <x v="2"/>
    <x v="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x v="3189"/>
    <x v="3204"/>
    <b v="1"/>
    <n v="74"/>
    <x v="1"/>
    <s v="music/rock"/>
    <n v="1"/>
    <n v="83"/>
    <x v="4"/>
    <x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x v="3190"/>
    <x v="3205"/>
    <b v="1"/>
    <n v="159"/>
    <x v="1"/>
    <s v="music/rock"/>
    <n v="1"/>
    <n v="141"/>
    <x v="4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x v="3191"/>
    <x v="3206"/>
    <b v="1"/>
    <n v="31"/>
    <x v="1"/>
    <s v="music/rock"/>
    <n v="1"/>
    <n v="246"/>
    <x v="4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x v="3192"/>
    <x v="3207"/>
    <b v="0"/>
    <n v="122"/>
    <x v="1"/>
    <s v="theater/plays"/>
    <n v="1"/>
    <n v="125"/>
    <x v="2"/>
    <x v="3"/>
  </r>
  <r>
    <n v="1841"/>
    <s v="Hydra Effect Debut EP"/>
    <s v="Hard Rock with a Positive Message. Help us fund, release and promote our debut EP!"/>
    <n v="2000"/>
    <n v="2035"/>
    <x v="3"/>
    <x v="0"/>
    <s v="USD"/>
    <x v="3193"/>
    <x v="3208"/>
    <b v="0"/>
    <n v="40"/>
    <x v="1"/>
    <s v="music/rock"/>
    <n v="1"/>
    <n v="51"/>
    <x v="4"/>
    <x v="3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x v="3194"/>
    <x v="3209"/>
    <b v="0"/>
    <n v="27"/>
    <x v="1"/>
    <s v="theater/musical"/>
    <n v="1"/>
    <n v="75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x v="3195"/>
    <x v="3210"/>
    <b v="0"/>
    <n v="72"/>
    <x v="1"/>
    <s v="theater/plays"/>
    <n v="1"/>
    <n v="141"/>
    <x v="2"/>
    <x v="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x v="3196"/>
    <x v="3211"/>
    <b v="0"/>
    <n v="14"/>
    <x v="1"/>
    <s v="technology/space exploration"/>
    <n v="1"/>
    <n v="25"/>
    <x v="0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x v="3197"/>
    <x v="3212"/>
    <b v="0"/>
    <n v="65"/>
    <x v="1"/>
    <s v="music/rock"/>
    <n v="1"/>
    <n v="108"/>
    <x v="4"/>
    <x v="30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x v="3198"/>
    <x v="3213"/>
    <b v="1"/>
    <n v="298"/>
    <x v="1"/>
    <s v="film &amp; video/documentary"/>
    <n v="1"/>
    <n v="85"/>
    <x v="5"/>
    <x v="3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x v="3199"/>
    <x v="3214"/>
    <b v="0"/>
    <n v="47"/>
    <x v="1"/>
    <s v="music/indie rock"/>
    <n v="1"/>
    <n v="196"/>
    <x v="4"/>
    <x v="17"/>
  </r>
  <r>
    <n v="833"/>
    <s v="Ragman Rolls"/>
    <s v="This is an American rock album."/>
    <n v="6000"/>
    <n v="6100"/>
    <x v="3"/>
    <x v="0"/>
    <s v="USD"/>
    <x v="3200"/>
    <x v="3215"/>
    <b v="0"/>
    <n v="41"/>
    <x v="1"/>
    <s v="music/rock"/>
    <n v="1"/>
    <n v="149"/>
    <x v="4"/>
    <x v="30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x v="3201"/>
    <x v="3216"/>
    <b v="0"/>
    <n v="14"/>
    <x v="1"/>
    <s v="music/indie rock"/>
    <n v="1"/>
    <n v="44"/>
    <x v="4"/>
    <x v="1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x v="3202"/>
    <x v="3217"/>
    <b v="1"/>
    <n v="30"/>
    <x v="1"/>
    <s v="theater/plays"/>
    <n v="1"/>
    <n v="61"/>
    <x v="2"/>
    <x v="3"/>
  </r>
  <r>
    <n v="3324"/>
    <s v="At Swim, Two Boys"/>
    <s v="The play tells the story of Jim and Doyler and their friendship on the brink of Irish independence."/>
    <n v="1500"/>
    <n v="1525"/>
    <x v="3"/>
    <x v="5"/>
    <s v="EUR"/>
    <x v="3203"/>
    <x v="3218"/>
    <b v="0"/>
    <n v="10"/>
    <x v="1"/>
    <s v="theater/plays"/>
    <n v="1"/>
    <n v="153"/>
    <x v="2"/>
    <x v="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x v="3204"/>
    <x v="3219"/>
    <b v="0"/>
    <n v="78"/>
    <x v="1"/>
    <s v="theater/plays"/>
    <n v="1"/>
    <n v="78"/>
    <x v="2"/>
    <x v="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x v="3205"/>
    <x v="3220"/>
    <b v="0"/>
    <n v="63"/>
    <x v="1"/>
    <s v="theater/plays"/>
    <n v="1"/>
    <n v="32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x v="3206"/>
    <x v="3221"/>
    <b v="0"/>
    <n v="47"/>
    <x v="1"/>
    <s v="music/rock"/>
    <n v="1"/>
    <n v="86"/>
    <x v="4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x v="3207"/>
    <x v="3222"/>
    <b v="1"/>
    <n v="308"/>
    <x v="1"/>
    <s v="theater/spaces"/>
    <n v="1"/>
    <n v="165"/>
    <x v="2"/>
    <x v="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x v="3208"/>
    <x v="3223"/>
    <b v="1"/>
    <n v="82"/>
    <x v="1"/>
    <s v="film &amp; video/documentary"/>
    <n v="1"/>
    <n v="105"/>
    <x v="5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x v="3209"/>
    <x v="3224"/>
    <b v="0"/>
    <n v="24"/>
    <x v="1"/>
    <s v="music/electronic music"/>
    <n v="1"/>
    <n v="42"/>
    <x v="4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x v="3210"/>
    <x v="3225"/>
    <b v="0"/>
    <n v="43"/>
    <x v="1"/>
    <s v="music/classical music"/>
    <n v="1"/>
    <n v="177"/>
    <x v="4"/>
    <x v="4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x v="3211"/>
    <x v="3226"/>
    <b v="0"/>
    <n v="15"/>
    <x v="1"/>
    <s v="theater/plays"/>
    <n v="1"/>
    <n v="203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x v="3212"/>
    <x v="3227"/>
    <b v="0"/>
    <n v="74"/>
    <x v="1"/>
    <s v="theater/plays"/>
    <n v="1"/>
    <n v="137"/>
    <x v="2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x v="3213"/>
    <x v="3228"/>
    <b v="1"/>
    <n v="213"/>
    <x v="1"/>
    <s v="theater/plays"/>
    <n v="1"/>
    <n v="119"/>
    <x v="2"/>
    <x v="3"/>
  </r>
  <r>
    <n v="407"/>
    <s v="Haymarket Documentary"/>
    <s v="The story of the 1886 Haymarket Riot explored through the history of the Haymarket Police Memorial Statue."/>
    <n v="2000"/>
    <n v="2031"/>
    <x v="3"/>
    <x v="0"/>
    <s v="USD"/>
    <x v="3214"/>
    <x v="3229"/>
    <b v="0"/>
    <n v="22"/>
    <x v="1"/>
    <s v="film &amp; video/documentary"/>
    <n v="1"/>
    <n v="92"/>
    <x v="5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x v="3215"/>
    <x v="3230"/>
    <b v="0"/>
    <n v="102"/>
    <x v="1"/>
    <s v="food/small batch"/>
    <n v="1"/>
    <n v="149"/>
    <x v="3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x v="3216"/>
    <x v="3231"/>
    <b v="0"/>
    <n v="226"/>
    <x v="1"/>
    <s v="music/rock"/>
    <n v="1"/>
    <n v="67"/>
    <x v="4"/>
    <x v="3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x v="3217"/>
    <x v="3232"/>
    <b v="1"/>
    <n v="57"/>
    <x v="1"/>
    <s v="theater/plays"/>
    <n v="1"/>
    <n v="80"/>
    <x v="2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x v="3218"/>
    <x v="3233"/>
    <b v="0"/>
    <n v="57"/>
    <x v="1"/>
    <s v="theater/plays"/>
    <n v="1"/>
    <n v="53"/>
    <x v="2"/>
    <x v="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x v="3219"/>
    <x v="3234"/>
    <b v="0"/>
    <n v="179"/>
    <x v="1"/>
    <s v="music/rock"/>
    <n v="1"/>
    <n v="51"/>
    <x v="4"/>
    <x v="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x v="3220"/>
    <x v="3235"/>
    <b v="0"/>
    <n v="23"/>
    <x v="1"/>
    <s v="theater/plays"/>
    <n v="1"/>
    <n v="146"/>
    <x v="2"/>
    <x v="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x v="3221"/>
    <x v="3236"/>
    <b v="1"/>
    <n v="493"/>
    <x v="1"/>
    <s v="film &amp; video/documentary"/>
    <n v="1"/>
    <n v="154"/>
    <x v="5"/>
    <x v="3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x v="3222"/>
    <x v="3237"/>
    <b v="0"/>
    <n v="26"/>
    <x v="1"/>
    <s v="music/rock"/>
    <n v="1"/>
    <n v="39"/>
    <x v="4"/>
    <x v="30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x v="3223"/>
    <x v="3238"/>
    <b v="0"/>
    <n v="19"/>
    <x v="1"/>
    <s v="music/electronic music"/>
    <n v="1"/>
    <n v="53"/>
    <x v="4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x v="3224"/>
    <x v="3239"/>
    <b v="1"/>
    <n v="70"/>
    <x v="1"/>
    <s v="theater/plays"/>
    <n v="1"/>
    <n v="116"/>
    <x v="2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x v="3225"/>
    <x v="3240"/>
    <b v="0"/>
    <n v="29"/>
    <x v="1"/>
    <s v="theater/plays"/>
    <n v="1"/>
    <n v="105"/>
    <x v="2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x v="3226"/>
    <x v="3241"/>
    <b v="0"/>
    <n v="19"/>
    <x v="1"/>
    <s v="theater/plays"/>
    <n v="1"/>
    <n v="107"/>
    <x v="2"/>
    <x v="3"/>
  </r>
  <r>
    <n v="2603"/>
    <s v="Manned Mock Mars Mission"/>
    <s v="I will be building a mock space station and simulate living on Mars for two weeks."/>
    <n v="1750"/>
    <n v="1776"/>
    <x v="3"/>
    <x v="0"/>
    <s v="USD"/>
    <x v="3227"/>
    <x v="3242"/>
    <b v="1"/>
    <n v="50"/>
    <x v="1"/>
    <s v="technology/space exploration"/>
    <n v="1"/>
    <n v="36"/>
    <x v="0"/>
    <x v="2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x v="3228"/>
    <x v="3243"/>
    <b v="0"/>
    <n v="49"/>
    <x v="1"/>
    <s v="music/rock"/>
    <n v="1"/>
    <n v="114"/>
    <x v="4"/>
    <x v="30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x v="3229"/>
    <x v="3244"/>
    <b v="1"/>
    <n v="329"/>
    <x v="1"/>
    <s v="photography/photobooks"/>
    <n v="1"/>
    <n v="68"/>
    <x v="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x v="3230"/>
    <x v="3245"/>
    <b v="0"/>
    <n v="40"/>
    <x v="1"/>
    <s v="theater/plays"/>
    <n v="1"/>
    <n v="114"/>
    <x v="2"/>
    <x v="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x v="3231"/>
    <x v="3246"/>
    <b v="0"/>
    <n v="38"/>
    <x v="1"/>
    <s v="film &amp; video/documentary"/>
    <n v="1"/>
    <n v="160"/>
    <x v="5"/>
    <x v="3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x v="3232"/>
    <x v="3247"/>
    <b v="0"/>
    <n v="6"/>
    <x v="1"/>
    <s v="theater/plays"/>
    <n v="1"/>
    <n v="59"/>
    <x v="2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6"/>
    <s v="CAD"/>
    <x v="3233"/>
    <x v="3248"/>
    <b v="0"/>
    <n v="40"/>
    <x v="1"/>
    <s v="theater/plays"/>
    <n v="1"/>
    <n v="203"/>
    <x v="2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x v="3234"/>
    <x v="3249"/>
    <b v="0"/>
    <n v="884"/>
    <x v="0"/>
    <s v="music/faith"/>
    <n v="1"/>
    <n v="75"/>
    <x v="4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x v="3235"/>
    <x v="3250"/>
    <b v="0"/>
    <n v="26"/>
    <x v="1"/>
    <s v="theater/plays"/>
    <n v="1"/>
    <n v="302"/>
    <x v="2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x v="3236"/>
    <x v="3251"/>
    <b v="0"/>
    <n v="35"/>
    <x v="1"/>
    <s v="publishing/nonfiction"/>
    <n v="1"/>
    <n v="72"/>
    <x v="7"/>
    <x v="32"/>
  </r>
  <r>
    <n v="1641"/>
    <s v="Tanya Dartson- Run for Your Life music video"/>
    <s v="Music Video For Upbeat and Inspiring Song - Run For Your Life"/>
    <n v="2500"/>
    <n v="2535"/>
    <x v="3"/>
    <x v="0"/>
    <s v="USD"/>
    <x v="3237"/>
    <x v="3252"/>
    <b v="0"/>
    <n v="26"/>
    <x v="1"/>
    <s v="music/pop"/>
    <n v="1"/>
    <n v="98"/>
    <x v="4"/>
    <x v="3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x v="3238"/>
    <x v="3253"/>
    <b v="0"/>
    <n v="20"/>
    <x v="1"/>
    <s v="music/rock"/>
    <n v="1"/>
    <n v="76"/>
    <x v="4"/>
    <x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x v="3239"/>
    <x v="3254"/>
    <b v="0"/>
    <n v="139"/>
    <x v="1"/>
    <s v="theater/plays"/>
    <n v="1"/>
    <n v="36"/>
    <x v="2"/>
    <x v="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x v="3240"/>
    <x v="3255"/>
    <b v="0"/>
    <n v="46"/>
    <x v="1"/>
    <s v="theater/plays"/>
    <n v="1"/>
    <n v="110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x v="3241"/>
    <x v="3256"/>
    <b v="0"/>
    <n v="27"/>
    <x v="1"/>
    <s v="theater/plays"/>
    <n v="1"/>
    <n v="56"/>
    <x v="2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x v="3242"/>
    <x v="3257"/>
    <b v="1"/>
    <n v="131"/>
    <x v="1"/>
    <s v="film &amp; video/documentary"/>
    <n v="1"/>
    <n v="201"/>
    <x v="5"/>
    <x v="34"/>
  </r>
  <r>
    <n v="3360"/>
    <s v="Pretty Butch"/>
    <s v="World Premiere, an M1 Singapore Fringe Festival 2017 commission."/>
    <n v="9000"/>
    <n v="9124"/>
    <x v="3"/>
    <x v="20"/>
    <s v="SGD"/>
    <x v="3243"/>
    <x v="3258"/>
    <b v="0"/>
    <n v="72"/>
    <x v="1"/>
    <s v="theater/plays"/>
    <n v="1"/>
    <n v="127"/>
    <x v="2"/>
    <x v="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x v="3244"/>
    <x v="3259"/>
    <b v="0"/>
    <n v="87"/>
    <x v="1"/>
    <s v="film &amp; video/documentary"/>
    <n v="1"/>
    <n v="140"/>
    <x v="5"/>
    <x v="34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x v="3245"/>
    <x v="3260"/>
    <b v="0"/>
    <n v="32"/>
    <x v="1"/>
    <s v="theater/musical"/>
    <n v="1"/>
    <n v="127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x v="3246"/>
    <x v="3261"/>
    <b v="0"/>
    <n v="57"/>
    <x v="1"/>
    <s v="theater/plays"/>
    <n v="1"/>
    <n v="142"/>
    <x v="2"/>
    <x v="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x v="3247"/>
    <x v="3262"/>
    <b v="0"/>
    <n v="16"/>
    <x v="1"/>
    <s v="film &amp; video/television"/>
    <n v="1"/>
    <n v="127"/>
    <x v="5"/>
    <x v="3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x v="3248"/>
    <x v="3263"/>
    <b v="0"/>
    <n v="90"/>
    <x v="1"/>
    <s v="music/rock"/>
    <n v="1"/>
    <n v="113"/>
    <x v="4"/>
    <x v="30"/>
  </r>
  <r>
    <n v="3519"/>
    <s v="Bookstory"/>
    <s v="Bookstory is a tiny puppet musical with some very big ideas that tells the story of the story in the digital age"/>
    <n v="2000"/>
    <n v="2027"/>
    <x v="3"/>
    <x v="1"/>
    <s v="GBP"/>
    <x v="3249"/>
    <x v="3264"/>
    <b v="0"/>
    <n v="28"/>
    <x v="1"/>
    <s v="theater/plays"/>
    <n v="1"/>
    <n v="72"/>
    <x v="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x v="3250"/>
    <x v="3265"/>
    <b v="0"/>
    <n v="26"/>
    <x v="1"/>
    <s v="film &amp; video/documentary"/>
    <n v="1"/>
    <n v="348"/>
    <x v="5"/>
    <x v="3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x v="3251"/>
    <x v="3266"/>
    <b v="0"/>
    <n v="75"/>
    <x v="1"/>
    <s v="music/rock"/>
    <n v="1"/>
    <n v="81"/>
    <x v="4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x v="3252"/>
    <x v="3267"/>
    <b v="1"/>
    <n v="146"/>
    <x v="1"/>
    <s v="film &amp; video/documentary"/>
    <n v="1"/>
    <n v="590"/>
    <x v="5"/>
    <x v="3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x v="3253"/>
    <x v="3268"/>
    <b v="0"/>
    <n v="102"/>
    <x v="1"/>
    <s v="theater/plays"/>
    <n v="1"/>
    <n v="99"/>
    <x v="2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x v="2822"/>
    <x v="3269"/>
    <b v="1"/>
    <n v="286"/>
    <x v="1"/>
    <s v="theater/plays"/>
    <n v="1"/>
    <n v="55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x v="3254"/>
    <x v="3270"/>
    <b v="1"/>
    <n v="94"/>
    <x v="1"/>
    <s v="music/metal"/>
    <n v="1"/>
    <n v="54"/>
    <x v="4"/>
    <x v="3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x v="3255"/>
    <x v="3271"/>
    <b v="0"/>
    <n v="9"/>
    <x v="1"/>
    <s v="photography/photobooks"/>
    <n v="1"/>
    <n v="299"/>
    <x v="1"/>
    <x v="2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x v="3256"/>
    <x v="3272"/>
    <b v="0"/>
    <n v="134"/>
    <x v="1"/>
    <s v="film &amp; video/documentary"/>
    <n v="1"/>
    <n v="287"/>
    <x v="5"/>
    <x v="3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x v="3257"/>
    <x v="3273"/>
    <b v="1"/>
    <n v="614"/>
    <x v="1"/>
    <s v="music/indie rock"/>
    <n v="1"/>
    <n v="82"/>
    <x v="4"/>
    <x v="1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x v="3258"/>
    <x v="3274"/>
    <b v="0"/>
    <n v="53"/>
    <x v="1"/>
    <s v="film &amp; video/television"/>
    <n v="1"/>
    <n v="76"/>
    <x v="5"/>
    <x v="3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x v="3259"/>
    <x v="3275"/>
    <b v="0"/>
    <n v="55"/>
    <x v="1"/>
    <s v="music/indie rock"/>
    <n v="1"/>
    <n v="110"/>
    <x v="4"/>
    <x v="1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x v="3260"/>
    <x v="3276"/>
    <b v="0"/>
    <n v="120"/>
    <x v="1"/>
    <s v="publishing/nonfiction"/>
    <n v="1"/>
    <n v="169"/>
    <x v="7"/>
    <x v="3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x v="3261"/>
    <x v="3277"/>
    <b v="1"/>
    <n v="186"/>
    <x v="1"/>
    <s v="theater/plays"/>
    <n v="1"/>
    <n v="71"/>
    <x v="2"/>
    <x v="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x v="3262"/>
    <x v="3278"/>
    <b v="1"/>
    <n v="52"/>
    <x v="1"/>
    <s v="music/rock"/>
    <n v="1"/>
    <n v="39"/>
    <x v="4"/>
    <x v="3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x v="3263"/>
    <x v="3279"/>
    <b v="0"/>
    <n v="23"/>
    <x v="1"/>
    <s v="music/rock"/>
    <n v="1"/>
    <n v="53"/>
    <x v="4"/>
    <x v="30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x v="3264"/>
    <x v="3280"/>
    <b v="0"/>
    <n v="38"/>
    <x v="1"/>
    <s v="music/rock"/>
    <n v="1"/>
    <n v="53"/>
    <x v="4"/>
    <x v="3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x v="3265"/>
    <x v="3281"/>
    <b v="0"/>
    <n v="7"/>
    <x v="1"/>
    <s v="music/rock"/>
    <n v="1"/>
    <n v="116"/>
    <x v="4"/>
    <x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x v="3266"/>
    <x v="3282"/>
    <b v="0"/>
    <n v="33"/>
    <x v="1"/>
    <s v="theater/plays"/>
    <n v="1"/>
    <n v="25"/>
    <x v="2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x v="363"/>
    <x v="3283"/>
    <b v="0"/>
    <n v="38"/>
    <x v="1"/>
    <s v="theater/plays"/>
    <n v="1"/>
    <n v="53"/>
    <x v="2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x v="3267"/>
    <x v="3284"/>
    <b v="0"/>
    <n v="32"/>
    <x v="1"/>
    <s v="theater/plays"/>
    <n v="1"/>
    <n v="63"/>
    <x v="2"/>
    <x v="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x v="3268"/>
    <x v="3285"/>
    <b v="1"/>
    <n v="126"/>
    <x v="1"/>
    <s v="film &amp; video/documentary"/>
    <n v="1"/>
    <n v="201"/>
    <x v="5"/>
    <x v="34"/>
  </r>
  <r>
    <n v="1461"/>
    <s v="Relatively Prime Series 2"/>
    <s v="Series 2 of Relatively Prime, a podcast of stories from the Mathematical Domain"/>
    <n v="15000"/>
    <n v="15186.69"/>
    <x v="3"/>
    <x v="0"/>
    <s v="USD"/>
    <x v="3269"/>
    <x v="3286"/>
    <b v="1"/>
    <n v="340"/>
    <x v="1"/>
    <s v="publishing/radio &amp; podcasts"/>
    <n v="1"/>
    <n v="45"/>
    <x v="7"/>
    <x v="3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x v="3270"/>
    <x v="3287"/>
    <b v="0"/>
    <n v="16"/>
    <x v="1"/>
    <s v="theater/plays"/>
    <n v="1"/>
    <n v="41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x v="3271"/>
    <x v="3288"/>
    <b v="1"/>
    <n v="167"/>
    <x v="1"/>
    <s v="music/indie rock"/>
    <n v="1"/>
    <n v="109"/>
    <x v="4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x v="3272"/>
    <x v="3289"/>
    <b v="0"/>
    <n v="57"/>
    <x v="1"/>
    <s v="film &amp; video/television"/>
    <n v="1"/>
    <n v="160"/>
    <x v="5"/>
    <x v="37"/>
  </r>
  <r>
    <n v="3511"/>
    <s v="Silent Planet"/>
    <s v="The world premiere of the first full-length play by Eve Leigh, at the intimate Finborough Theatre in London."/>
    <n v="1500"/>
    <n v="1518"/>
    <x v="3"/>
    <x v="1"/>
    <s v="GBP"/>
    <x v="3273"/>
    <x v="3290"/>
    <b v="0"/>
    <n v="19"/>
    <x v="1"/>
    <s v="theater/plays"/>
    <n v="1"/>
    <n v="80"/>
    <x v="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x v="3274"/>
    <x v="3291"/>
    <b v="0"/>
    <n v="9"/>
    <x v="1"/>
    <s v="music/electronic music"/>
    <n v="1"/>
    <n v="47"/>
    <x v="4"/>
    <x v="3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x v="3275"/>
    <x v="3292"/>
    <b v="1"/>
    <n v="69"/>
    <x v="1"/>
    <s v="film &amp; video/documentary"/>
    <n v="1"/>
    <n v="147"/>
    <x v="5"/>
    <x v="34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x v="3276"/>
    <x v="3293"/>
    <b v="1"/>
    <n v="179"/>
    <x v="1"/>
    <s v="film &amp; video/documentary"/>
    <n v="1"/>
    <n v="254"/>
    <x v="5"/>
    <x v="3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x v="3277"/>
    <x v="3294"/>
    <b v="0"/>
    <n v="108"/>
    <x v="1"/>
    <s v="music/rock"/>
    <n v="1"/>
    <n v="75"/>
    <x v="4"/>
    <x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x v="3278"/>
    <x v="3295"/>
    <b v="1"/>
    <n v="31"/>
    <x v="1"/>
    <s v="film &amp; video/documentary"/>
    <n v="1"/>
    <n v="98"/>
    <x v="5"/>
    <x v="34"/>
  </r>
  <r>
    <n v="2789"/>
    <s v="The Adventurers Club"/>
    <s v="BNT's Biggest Adventure So Far: Our 2015 full length production!"/>
    <n v="3000"/>
    <n v="3035"/>
    <x v="3"/>
    <x v="0"/>
    <s v="USD"/>
    <x v="3279"/>
    <x v="3296"/>
    <b v="0"/>
    <n v="24"/>
    <x v="1"/>
    <s v="theater/plays"/>
    <n v="1"/>
    <n v="126"/>
    <x v="2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x v="3280"/>
    <x v="3297"/>
    <b v="0"/>
    <n v="17"/>
    <x v="1"/>
    <s v="theater/spaces"/>
    <n v="1"/>
    <n v="179"/>
    <x v="2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x v="3281"/>
    <x v="3298"/>
    <b v="0"/>
    <n v="26"/>
    <x v="1"/>
    <s v="theater/spaces"/>
    <n v="1"/>
    <n v="117"/>
    <x v="2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x v="3282"/>
    <x v="3299"/>
    <b v="0"/>
    <n v="37"/>
    <x v="1"/>
    <s v="theater/plays"/>
    <n v="1"/>
    <n v="45"/>
    <x v="2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x v="3283"/>
    <x v="3300"/>
    <b v="0"/>
    <n v="98"/>
    <x v="1"/>
    <s v="theater/plays"/>
    <n v="1"/>
    <n v="103"/>
    <x v="2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x v="3284"/>
    <x v="3301"/>
    <b v="1"/>
    <n v="123"/>
    <x v="1"/>
    <s v="food/small batch"/>
    <n v="1"/>
    <n v="123"/>
    <x v="3"/>
    <x v="4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x v="3285"/>
    <x v="3302"/>
    <b v="0"/>
    <n v="69"/>
    <x v="1"/>
    <s v="music/electronic music"/>
    <n v="1"/>
    <n v="51"/>
    <x v="4"/>
    <x v="3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x v="3286"/>
    <x v="3303"/>
    <b v="1"/>
    <n v="23"/>
    <x v="1"/>
    <s v="theater/plays"/>
    <n v="1"/>
    <n v="132"/>
    <x v="2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x v="3287"/>
    <x v="3304"/>
    <b v="0"/>
    <n v="17"/>
    <x v="1"/>
    <s v="theater/musical"/>
    <n v="1"/>
    <n v="268"/>
    <x v="2"/>
    <x v="7"/>
  </r>
  <r>
    <n v="1211"/>
    <s v="500 Views of Japan"/>
    <s v="From 2010 to 2015, I took over 15 000 photos in Japan. Here's 500 of them. Landscape, city view, people and so much more!"/>
    <n v="1000"/>
    <n v="1011"/>
    <x v="3"/>
    <x v="6"/>
    <s v="CAD"/>
    <x v="3288"/>
    <x v="3305"/>
    <b v="0"/>
    <n v="6"/>
    <x v="1"/>
    <s v="photography/photobooks"/>
    <n v="1"/>
    <n v="169"/>
    <x v="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x v="3289"/>
    <x v="3306"/>
    <b v="0"/>
    <n v="54"/>
    <x v="1"/>
    <s v="theater/plays"/>
    <n v="1"/>
    <n v="94"/>
    <x v="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x v="3290"/>
    <x v="3307"/>
    <b v="0"/>
    <n v="18"/>
    <x v="1"/>
    <s v="music/rock"/>
    <n v="1"/>
    <n v="42"/>
    <x v="4"/>
    <x v="3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x v="3291"/>
    <x v="3308"/>
    <b v="0"/>
    <n v="241"/>
    <x v="1"/>
    <s v="film &amp; video/documentary"/>
    <n v="1"/>
    <n v="126"/>
    <x v="5"/>
    <x v="34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x v="3292"/>
    <x v="3309"/>
    <b v="0"/>
    <n v="77"/>
    <x v="1"/>
    <s v="theater/plays"/>
    <n v="1"/>
    <n v="105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x v="3293"/>
    <x v="3310"/>
    <b v="1"/>
    <n v="405"/>
    <x v="1"/>
    <s v="photography/photobooks"/>
    <n v="1"/>
    <n v="40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x v="3294"/>
    <x v="3311"/>
    <b v="0"/>
    <n v="121"/>
    <x v="1"/>
    <s v="technology/hardware"/>
    <n v="1"/>
    <n v="42"/>
    <x v="0"/>
    <x v="29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x v="3295"/>
    <x v="3312"/>
    <b v="0"/>
    <n v="91"/>
    <x v="1"/>
    <s v="theater/musical"/>
    <n v="1"/>
    <n v="56"/>
    <x v="2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x v="3296"/>
    <x v="3313"/>
    <b v="1"/>
    <n v="28"/>
    <x v="1"/>
    <s v="technology/space exploration"/>
    <n v="1"/>
    <n v="271"/>
    <x v="0"/>
    <x v="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x v="3297"/>
    <x v="3314"/>
    <b v="0"/>
    <n v="39"/>
    <x v="1"/>
    <s v="music/indie rock"/>
    <n v="1"/>
    <n v="39"/>
    <x v="4"/>
    <x v="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x v="3298"/>
    <x v="3315"/>
    <b v="0"/>
    <n v="92"/>
    <x v="1"/>
    <s v="music/rock"/>
    <n v="1"/>
    <n v="88"/>
    <x v="4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x v="3299"/>
    <x v="3316"/>
    <b v="0"/>
    <n v="52"/>
    <x v="1"/>
    <s v="film &amp; video/television"/>
    <n v="1"/>
    <n v="194"/>
    <x v="5"/>
    <x v="3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x v="3300"/>
    <x v="3317"/>
    <b v="0"/>
    <n v="31"/>
    <x v="1"/>
    <s v="theater/plays"/>
    <n v="1"/>
    <n v="65"/>
    <x v="2"/>
    <x v="3"/>
  </r>
  <r>
    <n v="1826"/>
    <s v="BEAR GHOST! Professional Recording! Yay!"/>
    <s v="Hear your favorite Bear Ghost in eargasmic quality!"/>
    <n v="2000"/>
    <n v="2020"/>
    <x v="3"/>
    <x v="0"/>
    <s v="USD"/>
    <x v="3301"/>
    <x v="3318"/>
    <b v="0"/>
    <n v="38"/>
    <x v="1"/>
    <s v="music/rock"/>
    <n v="1"/>
    <n v="53"/>
    <x v="4"/>
    <x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x v="3302"/>
    <x v="3319"/>
    <b v="1"/>
    <n v="104"/>
    <x v="1"/>
    <s v="theater/plays"/>
    <n v="1"/>
    <n v="34"/>
    <x v="2"/>
    <x v="3"/>
  </r>
  <r>
    <n v="3157"/>
    <s v="Summer FourPlay"/>
    <s v="Four Directors.  Four One Acts.  Four Genres.  For You."/>
    <n v="4000"/>
    <n v="4040"/>
    <x v="3"/>
    <x v="0"/>
    <s v="USD"/>
    <x v="3303"/>
    <x v="3320"/>
    <b v="1"/>
    <n v="41"/>
    <x v="1"/>
    <s v="theater/plays"/>
    <n v="1"/>
    <n v="99"/>
    <x v="2"/>
    <x v="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x v="3304"/>
    <x v="3321"/>
    <b v="0"/>
    <n v="38"/>
    <x v="1"/>
    <s v="theater/plays"/>
    <n v="1"/>
    <n v="66"/>
    <x v="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x v="3305"/>
    <x v="3322"/>
    <b v="0"/>
    <n v="21"/>
    <x v="1"/>
    <s v="theater/plays"/>
    <n v="1"/>
    <n v="96"/>
    <x v="2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x v="3306"/>
    <x v="3323"/>
    <b v="0"/>
    <n v="36"/>
    <x v="1"/>
    <s v="theater/plays"/>
    <n v="1"/>
    <n v="84"/>
    <x v="2"/>
    <x v="3"/>
  </r>
  <r>
    <n v="3467"/>
    <s v="Venus in Fur, Los Angeles."/>
    <s v="Venus in Fur, By David Ives."/>
    <n v="3000"/>
    <n v="3030"/>
    <x v="3"/>
    <x v="0"/>
    <s v="USD"/>
    <x v="3307"/>
    <x v="3324"/>
    <b v="0"/>
    <n v="47"/>
    <x v="1"/>
    <s v="theater/plays"/>
    <n v="1"/>
    <n v="64"/>
    <x v="2"/>
    <x v="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x v="3308"/>
    <x v="3325"/>
    <b v="0"/>
    <n v="39"/>
    <x v="1"/>
    <s v="theater/plays"/>
    <n v="1"/>
    <n v="52"/>
    <x v="2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x v="3309"/>
    <x v="3326"/>
    <b v="0"/>
    <n v="56"/>
    <x v="1"/>
    <s v="theater/plays"/>
    <n v="1"/>
    <n v="36"/>
    <x v="2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x v="3310"/>
    <x v="3327"/>
    <b v="0"/>
    <n v="27"/>
    <x v="1"/>
    <s v="theater/plays"/>
    <n v="1"/>
    <n v="79"/>
    <x v="2"/>
    <x v="3"/>
  </r>
  <r>
    <n v="14"/>
    <s v="3010 | Sci-fi Series"/>
    <s v="A highly charged post apocalyptic sci fi series that pulls no punches!"/>
    <n v="6000"/>
    <n v="6056"/>
    <x v="3"/>
    <x v="8"/>
    <s v="AUD"/>
    <x v="3311"/>
    <x v="3328"/>
    <b v="0"/>
    <n v="41"/>
    <x v="1"/>
    <s v="film &amp; video/television"/>
    <n v="1"/>
    <n v="148"/>
    <x v="5"/>
    <x v="37"/>
  </r>
  <r>
    <n v="836"/>
    <s v="DESMADRE Full Album + Press Kit"/>
    <s v="An album you can bring home to mom."/>
    <n v="5000"/>
    <n v="5046.5200000000004"/>
    <x v="3"/>
    <x v="0"/>
    <s v="USD"/>
    <x v="3312"/>
    <x v="3329"/>
    <b v="0"/>
    <n v="46"/>
    <x v="1"/>
    <s v="music/rock"/>
    <n v="1"/>
    <n v="110"/>
    <x v="4"/>
    <x v="30"/>
  </r>
  <r>
    <n v="1628"/>
    <s v="&quot;Songs for Tsippora&quot; Byronâ€™s DEBUT EP"/>
    <s v="Original Jewish rock music on human relationships and identity"/>
    <n v="4000"/>
    <n v="4037"/>
    <x v="3"/>
    <x v="0"/>
    <s v="USD"/>
    <x v="3313"/>
    <x v="3330"/>
    <b v="0"/>
    <n v="88"/>
    <x v="1"/>
    <s v="music/rock"/>
    <n v="1"/>
    <n v="46"/>
    <x v="4"/>
    <x v="30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x v="3314"/>
    <x v="3331"/>
    <b v="0"/>
    <n v="62"/>
    <x v="1"/>
    <s v="theater/musical"/>
    <n v="1"/>
    <n v="163"/>
    <x v="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x v="3315"/>
    <x v="3332"/>
    <b v="0"/>
    <n v="92"/>
    <x v="1"/>
    <s v="music/indie rock"/>
    <n v="1"/>
    <n v="526"/>
    <x v="4"/>
    <x v="1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x v="3316"/>
    <x v="3333"/>
    <b v="0"/>
    <n v="206"/>
    <x v="1"/>
    <s v="film &amp; video/documentary"/>
    <n v="1"/>
    <n v="91"/>
    <x v="5"/>
    <x v="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x v="3317"/>
    <x v="3334"/>
    <b v="0"/>
    <n v="81"/>
    <x v="1"/>
    <s v="music/indie rock"/>
    <n v="1"/>
    <n v="42"/>
    <x v="4"/>
    <x v="1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x v="3318"/>
    <x v="3335"/>
    <b v="0"/>
    <n v="39"/>
    <x v="1"/>
    <s v="theater/musical"/>
    <n v="1"/>
    <n v="91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x v="3319"/>
    <x v="3336"/>
    <b v="1"/>
    <n v="151"/>
    <x v="1"/>
    <s v="theater/plays"/>
    <n v="1"/>
    <n v="47"/>
    <x v="2"/>
    <x v="3"/>
  </r>
  <r>
    <n v="2120"/>
    <s v="Hearty Har Full Length Album"/>
    <s v="&lt;3_x000a_Coming in from outer space. Help Hearty Har record their 1st album!!"/>
    <n v="8000"/>
    <n v="8070.43"/>
    <x v="3"/>
    <x v="0"/>
    <s v="USD"/>
    <x v="3320"/>
    <x v="3337"/>
    <b v="0"/>
    <n v="69"/>
    <x v="1"/>
    <s v="music/indie rock"/>
    <n v="1"/>
    <n v="117"/>
    <x v="4"/>
    <x v="1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x v="3321"/>
    <x v="3338"/>
    <b v="0"/>
    <n v="62"/>
    <x v="1"/>
    <s v="theater/spaces"/>
    <n v="1"/>
    <n v="163"/>
    <x v="2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x v="3322"/>
    <x v="3339"/>
    <b v="0"/>
    <n v="56"/>
    <x v="1"/>
    <s v="theater/plays"/>
    <n v="1"/>
    <n v="72"/>
    <x v="2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2"/>
    <s v="EUR"/>
    <x v="3323"/>
    <x v="3340"/>
    <b v="0"/>
    <n v="62"/>
    <x v="1"/>
    <s v="photography/photobooks"/>
    <n v="1"/>
    <n v="211"/>
    <x v="1"/>
    <x v="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x v="3324"/>
    <x v="3341"/>
    <b v="0"/>
    <n v="40"/>
    <x v="1"/>
    <s v="theater/plays"/>
    <n v="1"/>
    <n v="88"/>
    <x v="2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x v="3325"/>
    <x v="3342"/>
    <b v="0"/>
    <n v="48"/>
    <x v="1"/>
    <s v="music/rock"/>
    <n v="1"/>
    <n v="63"/>
    <x v="4"/>
    <x v="3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x v="3326"/>
    <x v="3343"/>
    <b v="0"/>
    <n v="158"/>
    <x v="1"/>
    <s v="theater/plays"/>
    <n v="1"/>
    <n v="64"/>
    <x v="2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x v="3327"/>
    <x v="3344"/>
    <b v="0"/>
    <n v="150"/>
    <x v="1"/>
    <s v="music/classical music"/>
    <n v="1"/>
    <n v="44"/>
    <x v="4"/>
    <x v="4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x v="3328"/>
    <x v="3345"/>
    <b v="0"/>
    <n v="130"/>
    <x v="1"/>
    <s v="food/small batch"/>
    <n v="1"/>
    <n v="272"/>
    <x v="3"/>
    <x v="4"/>
  </r>
  <r>
    <n v="3220"/>
    <s v="Burners"/>
    <s v="A sci-fi thriller for the stage opening March 10 in Los Angeles."/>
    <n v="15000"/>
    <n v="15126"/>
    <x v="3"/>
    <x v="0"/>
    <s v="USD"/>
    <x v="3329"/>
    <x v="3346"/>
    <b v="1"/>
    <n v="59"/>
    <x v="1"/>
    <s v="theater/plays"/>
    <n v="1"/>
    <n v="256"/>
    <x v="2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2"/>
    <s v="SEK"/>
    <x v="3330"/>
    <x v="3347"/>
    <b v="0"/>
    <n v="100"/>
    <x v="1"/>
    <s v="theater/plays"/>
    <n v="1"/>
    <n v="1008"/>
    <x v="2"/>
    <x v="3"/>
  </r>
  <r>
    <n v="2544"/>
    <s v="Singing City Children's Choir"/>
    <s v="Bringing choral music and performance opportunities to under-served youth in West Philadelphia"/>
    <n v="5000"/>
    <n v="5041"/>
    <x v="3"/>
    <x v="0"/>
    <s v="USD"/>
    <x v="3331"/>
    <x v="3348"/>
    <b v="0"/>
    <n v="57"/>
    <x v="1"/>
    <s v="music/classical music"/>
    <n v="1"/>
    <n v="88"/>
    <x v="4"/>
    <x v="40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x v="3332"/>
    <x v="3349"/>
    <b v="1"/>
    <n v="316"/>
    <x v="1"/>
    <s v="film &amp; video/documentary"/>
    <n v="1"/>
    <n v="96"/>
    <x v="5"/>
    <x v="34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x v="3333"/>
    <x v="3350"/>
    <b v="0"/>
    <n v="71"/>
    <x v="1"/>
    <s v="theater/plays"/>
    <n v="1"/>
    <n v="35"/>
    <x v="2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x v="3334"/>
    <x v="3351"/>
    <b v="0"/>
    <n v="40"/>
    <x v="1"/>
    <s v="theater/plays"/>
    <n v="1"/>
    <n v="63"/>
    <x v="2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x v="3335"/>
    <x v="3352"/>
    <b v="0"/>
    <n v="44"/>
    <x v="1"/>
    <s v="theater/plays"/>
    <n v="1"/>
    <n v="115"/>
    <x v="2"/>
    <x v="3"/>
  </r>
  <r>
    <n v="3248"/>
    <s v="Honest Accomplice Theatre 2015-16 Season"/>
    <s v="Honest Accomplice Theatre produces theatre for social change."/>
    <n v="12000"/>
    <n v="12095"/>
    <x v="3"/>
    <x v="0"/>
    <s v="USD"/>
    <x v="3336"/>
    <x v="3353"/>
    <b v="1"/>
    <n v="200"/>
    <x v="1"/>
    <s v="theater/plays"/>
    <n v="1"/>
    <n v="60"/>
    <x v="2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x v="3337"/>
    <x v="3354"/>
    <b v="0"/>
    <n v="68"/>
    <x v="1"/>
    <s v="food/small batch"/>
    <n v="1"/>
    <n v="126"/>
    <x v="3"/>
    <x v="4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x v="3338"/>
    <x v="3355"/>
    <b v="1"/>
    <n v="269"/>
    <x v="1"/>
    <s v="theater/plays"/>
    <n v="1"/>
    <n v="131"/>
    <x v="2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x v="3339"/>
    <x v="3356"/>
    <b v="0"/>
    <n v="20"/>
    <x v="1"/>
    <s v="music/pop"/>
    <n v="1"/>
    <n v="101"/>
    <x v="4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x v="3340"/>
    <x v="3357"/>
    <b v="0"/>
    <n v="22"/>
    <x v="1"/>
    <s v="music/indie rock"/>
    <n v="1"/>
    <n v="92"/>
    <x v="4"/>
    <x v="17"/>
  </r>
  <r>
    <n v="3520"/>
    <s v="Protocols"/>
    <s v="Help us to bring &quot;Protocols&quot; at the 2015 Camden Fringe. The most controversial play of the year."/>
    <n v="2000"/>
    <n v="2015"/>
    <x v="3"/>
    <x v="1"/>
    <s v="GBP"/>
    <x v="3341"/>
    <x v="3358"/>
    <b v="0"/>
    <n v="21"/>
    <x v="1"/>
    <s v="theater/plays"/>
    <n v="1"/>
    <n v="96"/>
    <x v="2"/>
    <x v="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x v="3342"/>
    <x v="3359"/>
    <b v="0"/>
    <n v="13"/>
    <x v="1"/>
    <s v="theater/plays"/>
    <n v="1"/>
    <n v="310"/>
    <x v="2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x v="3343"/>
    <x v="3360"/>
    <b v="0"/>
    <n v="33"/>
    <x v="1"/>
    <s v="theater/plays"/>
    <n v="1"/>
    <n v="61"/>
    <x v="2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x v="3344"/>
    <x v="3361"/>
    <b v="0"/>
    <n v="46"/>
    <x v="1"/>
    <s v="theater/plays"/>
    <n v="1"/>
    <n v="77"/>
    <x v="2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x v="3345"/>
    <x v="3362"/>
    <b v="1"/>
    <n v="7"/>
    <x v="1"/>
    <s v="film &amp; video/documentary"/>
    <n v="1"/>
    <n v="216"/>
    <x v="5"/>
    <x v="34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x v="3346"/>
    <x v="3363"/>
    <b v="1"/>
    <n v="73"/>
    <x v="1"/>
    <s v="theater/spaces"/>
    <n v="1"/>
    <n v="54"/>
    <x v="2"/>
    <x v="8"/>
  </r>
  <r>
    <n v="3018"/>
    <s v="Why Theatre"/>
    <s v="Le projet vise la crÃ©ation dâ€™un lieu de rÃ©sidence, recherche et formation dÃ©diÃ© Ã  l'art vivant, l'image et la narration."/>
    <n v="4200"/>
    <n v="4230"/>
    <x v="3"/>
    <x v="11"/>
    <s v="EUR"/>
    <x v="3347"/>
    <x v="3364"/>
    <b v="0"/>
    <n v="41"/>
    <x v="1"/>
    <s v="theater/spaces"/>
    <n v="1"/>
    <n v="103"/>
    <x v="2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x v="3348"/>
    <x v="3365"/>
    <b v="0"/>
    <n v="21"/>
    <x v="1"/>
    <s v="theater/plays"/>
    <n v="1"/>
    <n v="34"/>
    <x v="2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x v="3349"/>
    <x v="3366"/>
    <b v="0"/>
    <n v="196"/>
    <x v="1"/>
    <s v="theater/plays"/>
    <n v="1"/>
    <n v="26"/>
    <x v="2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x v="3350"/>
    <x v="3367"/>
    <b v="1"/>
    <n v="113"/>
    <x v="1"/>
    <s v="music/indie rock"/>
    <n v="1"/>
    <n v="53"/>
    <x v="4"/>
    <x v="1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x v="3351"/>
    <x v="3368"/>
    <b v="0"/>
    <n v="35"/>
    <x v="1"/>
    <s v="music/indie rock"/>
    <n v="1"/>
    <n v="115"/>
    <x v="4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x v="3352"/>
    <x v="3369"/>
    <b v="0"/>
    <n v="44"/>
    <x v="1"/>
    <s v="music/rock"/>
    <n v="1"/>
    <n v="137"/>
    <x v="4"/>
    <x v="30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x v="3353"/>
    <x v="3370"/>
    <b v="1"/>
    <n v="141"/>
    <x v="1"/>
    <s v="photography/photobooks"/>
    <n v="1"/>
    <n v="136"/>
    <x v="1"/>
    <x v="2"/>
  </r>
  <r>
    <n v="1671"/>
    <s v="Luke O'Brien's Kickstarter"/>
    <s v="I am seeking funding in order to help take my music from a hobby to a career."/>
    <n v="2000"/>
    <n v="2013.47"/>
    <x v="3"/>
    <x v="0"/>
    <s v="USD"/>
    <x v="3354"/>
    <x v="3371"/>
    <b v="0"/>
    <n v="77"/>
    <x v="1"/>
    <s v="music/pop"/>
    <n v="1"/>
    <n v="26"/>
    <x v="4"/>
    <x v="39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x v="3355"/>
    <x v="3372"/>
    <b v="0"/>
    <n v="36"/>
    <x v="1"/>
    <s v="film &amp; video/television"/>
    <n v="1"/>
    <n v="42"/>
    <x v="5"/>
    <x v="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x v="3356"/>
    <x v="3373"/>
    <b v="0"/>
    <n v="70"/>
    <x v="1"/>
    <s v="music/pop"/>
    <n v="1"/>
    <n v="65"/>
    <x v="4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x v="3357"/>
    <x v="3374"/>
    <b v="0"/>
    <n v="42"/>
    <x v="1"/>
    <s v="theater/plays"/>
    <n v="1"/>
    <n v="36"/>
    <x v="2"/>
    <x v="3"/>
  </r>
  <r>
    <n v="3658"/>
    <s v="Mr. Marmalade"/>
    <s v="Life is hard when your own imaginary friend can't make time for you."/>
    <n v="1500"/>
    <n v="1510"/>
    <x v="3"/>
    <x v="0"/>
    <s v="USD"/>
    <x v="3358"/>
    <x v="3375"/>
    <b v="0"/>
    <n v="20"/>
    <x v="1"/>
    <s v="theater/plays"/>
    <n v="1"/>
    <n v="76"/>
    <x v="2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x v="3359"/>
    <x v="3376"/>
    <b v="0"/>
    <n v="96"/>
    <x v="1"/>
    <s v="music/rock"/>
    <n v="1"/>
    <n v="84"/>
    <x v="4"/>
    <x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x v="3360"/>
    <x v="3377"/>
    <b v="0"/>
    <n v="69"/>
    <x v="1"/>
    <s v="theater/plays"/>
    <n v="1"/>
    <n v="146"/>
    <x v="2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x v="3361"/>
    <x v="3378"/>
    <b v="0"/>
    <n v="20"/>
    <x v="1"/>
    <s v="theater/plays"/>
    <n v="1"/>
    <n v="25"/>
    <x v="2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x v="3362"/>
    <x v="3379"/>
    <b v="1"/>
    <n v="142"/>
    <x v="1"/>
    <s v="film &amp; video/documentary"/>
    <n v="1"/>
    <n v="142"/>
    <x v="5"/>
    <x v="3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x v="3363"/>
    <x v="3380"/>
    <b v="0"/>
    <n v="104"/>
    <x v="1"/>
    <s v="film &amp; video/documentary"/>
    <n v="1"/>
    <n v="217"/>
    <x v="5"/>
    <x v="3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x v="3364"/>
    <x v="3381"/>
    <b v="1"/>
    <n v="23"/>
    <x v="1"/>
    <s v="technology/hardware"/>
    <n v="1"/>
    <n v="35"/>
    <x v="0"/>
    <x v="2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x v="3365"/>
    <x v="3382"/>
    <b v="0"/>
    <n v="193"/>
    <x v="1"/>
    <s v="film &amp; video/documentary"/>
    <n v="1"/>
    <n v="104"/>
    <x v="5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x v="3366"/>
    <x v="3383"/>
    <b v="0"/>
    <n v="154"/>
    <x v="1"/>
    <s v="music/rock"/>
    <n v="1"/>
    <n v="98"/>
    <x v="4"/>
    <x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x v="3367"/>
    <x v="3384"/>
    <b v="0"/>
    <n v="30"/>
    <x v="1"/>
    <s v="theater/plays"/>
    <n v="1"/>
    <n v="55"/>
    <x v="2"/>
    <x v="3"/>
  </r>
  <r>
    <n v="2297"/>
    <s v="Company Company: Debut EP"/>
    <s v="New Jersey Alternative Rock band COCO needs YOUR help self-releasing debut EP!"/>
    <n v="1000"/>
    <n v="1006"/>
    <x v="3"/>
    <x v="0"/>
    <s v="USD"/>
    <x v="3368"/>
    <x v="3385"/>
    <b v="0"/>
    <n v="19"/>
    <x v="1"/>
    <s v="music/rock"/>
    <n v="1"/>
    <n v="53"/>
    <x v="4"/>
    <x v="3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x v="3369"/>
    <x v="3386"/>
    <b v="0"/>
    <n v="110"/>
    <x v="1"/>
    <s v="theater/plays"/>
    <n v="1"/>
    <n v="183"/>
    <x v="2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x v="3370"/>
    <x v="3387"/>
    <b v="0"/>
    <n v="81"/>
    <x v="1"/>
    <s v="music/pop"/>
    <n v="1"/>
    <n v="47"/>
    <x v="4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x v="3371"/>
    <x v="3388"/>
    <b v="0"/>
    <n v="30"/>
    <x v="1"/>
    <s v="theater/spaces"/>
    <n v="1"/>
    <n v="235"/>
    <x v="2"/>
    <x v="8"/>
  </r>
  <r>
    <n v="659"/>
    <s v="Lulu Watch Designs - Apple Watch"/>
    <s v="Sync up your lifestyle"/>
    <n v="3000"/>
    <n v="3017"/>
    <x v="3"/>
    <x v="0"/>
    <s v="USD"/>
    <x v="3372"/>
    <x v="3389"/>
    <b v="0"/>
    <n v="21"/>
    <x v="1"/>
    <s v="technology/wearables"/>
    <n v="1"/>
    <n v="144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x v="3373"/>
    <x v="3390"/>
    <b v="0"/>
    <n v="34"/>
    <x v="1"/>
    <s v="theater/plays"/>
    <n v="1"/>
    <n v="89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x v="3374"/>
    <x v="3391"/>
    <b v="0"/>
    <n v="15"/>
    <x v="1"/>
    <s v="theater/plays"/>
    <n v="1"/>
    <n v="60"/>
    <x v="2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x v="3375"/>
    <x v="3392"/>
    <b v="0"/>
    <n v="105"/>
    <x v="1"/>
    <s v="technology/wearables"/>
    <n v="1"/>
    <n v="23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x v="3376"/>
    <x v="3393"/>
    <b v="0"/>
    <n v="19"/>
    <x v="1"/>
    <s v="film &amp; video/television"/>
    <n v="1"/>
    <n v="159"/>
    <x v="5"/>
    <x v="37"/>
  </r>
  <r>
    <n v="106"/>
    <s v="LOST WEEKEND"/>
    <s v="A Boy. A Girl. A Car. A Serial Killer."/>
    <n v="5000"/>
    <n v="5025"/>
    <x v="3"/>
    <x v="0"/>
    <s v="USD"/>
    <x v="3377"/>
    <x v="3394"/>
    <b v="0"/>
    <n v="27"/>
    <x v="1"/>
    <s v="film &amp; video/shorts"/>
    <n v="1"/>
    <n v="186"/>
    <x v="5"/>
    <x v="31"/>
  </r>
  <r>
    <n v="1634"/>
    <s v="RUBEDO: Debut Full Length Album"/>
    <s v="Recording Debut  Album w/ Producer Ikey Owens from Free Moral Agents/ The Mars Volta"/>
    <n v="2000"/>
    <n v="2010"/>
    <x v="3"/>
    <x v="0"/>
    <s v="USD"/>
    <x v="3378"/>
    <x v="3395"/>
    <b v="0"/>
    <n v="32"/>
    <x v="1"/>
    <s v="music/rock"/>
    <n v="1"/>
    <n v="63"/>
    <x v="4"/>
    <x v="3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x v="3379"/>
    <x v="3396"/>
    <b v="0"/>
    <n v="27"/>
    <x v="1"/>
    <s v="theater/spaces"/>
    <n v="1"/>
    <n v="37"/>
    <x v="2"/>
    <x v="8"/>
  </r>
  <r>
    <n v="3564"/>
    <s v="The Pillowman Aberdeen"/>
    <s v="Multi Award-Winng play THE PILLOWMAN coming to the Arts Centre Theatre, Aberdeen"/>
    <n v="1000"/>
    <n v="1005"/>
    <x v="3"/>
    <x v="1"/>
    <s v="GBP"/>
    <x v="3380"/>
    <x v="3397"/>
    <b v="0"/>
    <n v="17"/>
    <x v="1"/>
    <s v="theater/plays"/>
    <n v="1"/>
    <n v="59"/>
    <x v="2"/>
    <x v="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x v="3381"/>
    <x v="3398"/>
    <b v="0"/>
    <n v="11"/>
    <x v="1"/>
    <s v="theater/plays"/>
    <n v="1"/>
    <n v="18"/>
    <x v="2"/>
    <x v="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x v="3382"/>
    <x v="3399"/>
    <b v="0"/>
    <n v="33"/>
    <x v="1"/>
    <s v="theater/plays"/>
    <n v="1"/>
    <n v="61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x v="3383"/>
    <x v="3400"/>
    <b v="0"/>
    <n v="27"/>
    <x v="1"/>
    <s v="film &amp; video/shorts"/>
    <n v="1"/>
    <n v="167"/>
    <x v="5"/>
    <x v="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x v="3384"/>
    <x v="3401"/>
    <b v="0"/>
    <n v="41"/>
    <x v="1"/>
    <s v="theater/plays"/>
    <n v="1"/>
    <n v="123"/>
    <x v="2"/>
    <x v="3"/>
  </r>
  <r>
    <n v="1266"/>
    <s v="Sensory Station's First EP"/>
    <s v="We are looking to record our first EP produced by Aaron Harris (ISIS/Palms) at Studio West."/>
    <n v="9500"/>
    <n v="9545"/>
    <x v="3"/>
    <x v="0"/>
    <s v="USD"/>
    <x v="3385"/>
    <x v="3402"/>
    <b v="1"/>
    <n v="50"/>
    <x v="1"/>
    <s v="music/rock"/>
    <n v="1"/>
    <n v="191"/>
    <x v="4"/>
    <x v="30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x v="3386"/>
    <x v="3403"/>
    <b v="0"/>
    <n v="28"/>
    <x v="1"/>
    <s v="technology/wearables"/>
    <n v="1"/>
    <n v="108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x v="3387"/>
    <x v="3404"/>
    <b v="1"/>
    <n v="108"/>
    <x v="1"/>
    <s v="film &amp; video/documentary"/>
    <n v="1"/>
    <n v="93"/>
    <x v="5"/>
    <x v="34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x v="3388"/>
    <x v="3405"/>
    <b v="1"/>
    <n v="49"/>
    <x v="1"/>
    <s v="theater/plays"/>
    <n v="1"/>
    <n v="68"/>
    <x v="2"/>
    <x v="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x v="3389"/>
    <x v="3406"/>
    <b v="0"/>
    <n v="20"/>
    <x v="1"/>
    <s v="theater/plays"/>
    <n v="1"/>
    <n v="111"/>
    <x v="2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x v="3390"/>
    <x v="3407"/>
    <b v="0"/>
    <n v="61"/>
    <x v="1"/>
    <s v="theater/plays"/>
    <n v="1"/>
    <n v="66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x v="3391"/>
    <x v="3408"/>
    <b v="0"/>
    <n v="28"/>
    <x v="1"/>
    <s v="theater/musical"/>
    <n v="1"/>
    <n v="215"/>
    <x v="2"/>
    <x v="7"/>
  </r>
  <r>
    <n v="792"/>
    <s v="&quot;Believable Lies&quot; - The Album"/>
    <s v="Rock n' Roll about the intersection of lies and belief: the Believable Lie."/>
    <n v="2500"/>
    <n v="2511.11"/>
    <x v="3"/>
    <x v="0"/>
    <s v="USD"/>
    <x v="3392"/>
    <x v="3409"/>
    <b v="0"/>
    <n v="60"/>
    <x v="1"/>
    <s v="music/rock"/>
    <n v="1"/>
    <n v="42"/>
    <x v="4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x v="3393"/>
    <x v="3410"/>
    <b v="0"/>
    <n v="73"/>
    <x v="1"/>
    <s v="film &amp; video/documentary"/>
    <n v="1"/>
    <n v="110"/>
    <x v="5"/>
    <x v="34"/>
  </r>
  <r>
    <n v="825"/>
    <s v="KILL FREEMAN"/>
    <s v="Kickstarting Kill Freeman independently. Help fund the New Record, Video and Live Shows."/>
    <n v="12500"/>
    <n v="12554"/>
    <x v="3"/>
    <x v="0"/>
    <s v="USD"/>
    <x v="3394"/>
    <x v="3411"/>
    <b v="0"/>
    <n v="99"/>
    <x v="1"/>
    <s v="music/rock"/>
    <n v="1"/>
    <n v="127"/>
    <x v="4"/>
    <x v="3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x v="3395"/>
    <x v="3412"/>
    <b v="0"/>
    <n v="67"/>
    <x v="1"/>
    <s v="photography/photobooks"/>
    <n v="1"/>
    <n v="90"/>
    <x v="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x v="3396"/>
    <x v="3413"/>
    <b v="0"/>
    <n v="85"/>
    <x v="1"/>
    <s v="theater/plays"/>
    <n v="1"/>
    <n v="118"/>
    <x v="2"/>
    <x v="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x v="3397"/>
    <x v="3414"/>
    <b v="0"/>
    <n v="16"/>
    <x v="1"/>
    <s v="film &amp; video/shorts"/>
    <n v="1"/>
    <n v="31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x v="3398"/>
    <x v="3415"/>
    <b v="0"/>
    <n v="61"/>
    <x v="1"/>
    <s v="music/classical music"/>
    <n v="1"/>
    <n v="74"/>
    <x v="4"/>
    <x v="4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x v="3399"/>
    <x v="3416"/>
    <b v="1"/>
    <n v="34"/>
    <x v="1"/>
    <s v="theater/plays"/>
    <n v="1"/>
    <n v="103"/>
    <x v="2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x v="3400"/>
    <x v="3417"/>
    <b v="0"/>
    <n v="8"/>
    <x v="1"/>
    <s v="theater/plays"/>
    <n v="1"/>
    <n v="31"/>
    <x v="2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x v="3401"/>
    <x v="3418"/>
    <b v="0"/>
    <n v="115"/>
    <x v="1"/>
    <s v="theater/plays"/>
    <n v="1"/>
    <n v="35"/>
    <x v="2"/>
    <x v="3"/>
  </r>
  <r>
    <n v="3648"/>
    <s v="Moth Theater Lives"/>
    <s v="Help Moth Live! Support Moth and its artist collective to achieve its 2014/15 season."/>
    <n v="40000"/>
    <n v="40153"/>
    <x v="3"/>
    <x v="0"/>
    <s v="USD"/>
    <x v="3402"/>
    <x v="3419"/>
    <b v="0"/>
    <n v="73"/>
    <x v="1"/>
    <s v="theater/plays"/>
    <n v="1"/>
    <n v="550"/>
    <x v="2"/>
    <x v="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x v="3403"/>
    <x v="3420"/>
    <b v="0"/>
    <n v="97"/>
    <x v="1"/>
    <s v="theater/plays"/>
    <n v="1"/>
    <n v="98"/>
    <x v="2"/>
    <x v="3"/>
  </r>
  <r>
    <n v="342"/>
    <s v="BREAKING A MONSTER a film about the band Unlocking The Truth"/>
    <s v="BREAKING A MONSTER needs your help to play in THEATERS!"/>
    <n v="55000"/>
    <n v="55201.52"/>
    <x v="3"/>
    <x v="0"/>
    <s v="USD"/>
    <x v="3404"/>
    <x v="3421"/>
    <b v="1"/>
    <n v="325"/>
    <x v="1"/>
    <s v="film &amp; video/documentary"/>
    <n v="1"/>
    <n v="170"/>
    <x v="5"/>
    <x v="3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x v="3405"/>
    <x v="3422"/>
    <b v="1"/>
    <n v="218"/>
    <x v="1"/>
    <s v="theater/spaces"/>
    <n v="1"/>
    <n v="115"/>
    <x v="2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x v="3406"/>
    <x v="3423"/>
    <b v="1"/>
    <n v="134"/>
    <x v="1"/>
    <s v="theater/plays"/>
    <n v="1"/>
    <n v="262"/>
    <x v="2"/>
    <x v="3"/>
  </r>
  <r>
    <n v="28"/>
    <s v="John Earle Dog Training Concept Development Reel"/>
    <s v="John and Brian are on a quest to change people's lives and rehabilitate dogs."/>
    <n v="12000"/>
    <n v="12042"/>
    <x v="3"/>
    <x v="0"/>
    <s v="USD"/>
    <x v="3407"/>
    <x v="3424"/>
    <b v="0"/>
    <n v="71"/>
    <x v="1"/>
    <s v="film &amp; video/television"/>
    <n v="1"/>
    <n v="170"/>
    <x v="5"/>
    <x v="37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x v="3408"/>
    <x v="3425"/>
    <b v="0"/>
    <n v="140"/>
    <x v="1"/>
    <s v="publishing/nonfiction"/>
    <n v="1"/>
    <n v="143"/>
    <x v="7"/>
    <x v="32"/>
  </r>
  <r>
    <n v="2110"/>
    <s v="&quot;Vision&quot; - New Album - Brent Brown"/>
    <s v="Brent Brown's breakout new album! Requires help from the record label... You!"/>
    <n v="2000"/>
    <n v="2007"/>
    <x v="3"/>
    <x v="0"/>
    <s v="USD"/>
    <x v="3409"/>
    <x v="3426"/>
    <b v="0"/>
    <n v="38"/>
    <x v="1"/>
    <s v="music/indie rock"/>
    <n v="1"/>
    <n v="53"/>
    <x v="4"/>
    <x v="1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x v="3410"/>
    <x v="3427"/>
    <b v="0"/>
    <n v="48"/>
    <x v="1"/>
    <s v="music/pop"/>
    <n v="1"/>
    <n v="157"/>
    <x v="4"/>
    <x v="39"/>
  </r>
  <r>
    <n v="1849"/>
    <s v="Release the Skyline Album"/>
    <s v="Release the Skylines is a small, local Cleveland metal band looking to record an album."/>
    <n v="300"/>
    <n v="301"/>
    <x v="3"/>
    <x v="0"/>
    <s v="USD"/>
    <x v="3411"/>
    <x v="3428"/>
    <b v="0"/>
    <n v="8"/>
    <x v="1"/>
    <s v="music/rock"/>
    <n v="1"/>
    <n v="38"/>
    <x v="4"/>
    <x v="3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x v="3412"/>
    <x v="3429"/>
    <b v="0"/>
    <n v="32"/>
    <x v="1"/>
    <s v="music/indie rock"/>
    <n v="1"/>
    <n v="188"/>
    <x v="4"/>
    <x v="1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x v="3413"/>
    <x v="3430"/>
    <b v="0"/>
    <n v="39"/>
    <x v="1"/>
    <s v="theater/plays"/>
    <n v="1"/>
    <n v="39"/>
    <x v="2"/>
    <x v="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x v="3414"/>
    <x v="3431"/>
    <b v="0"/>
    <n v="80"/>
    <x v="1"/>
    <s v="music/classical music"/>
    <n v="1"/>
    <n v="100"/>
    <x v="4"/>
    <x v="4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x v="3415"/>
    <x v="3432"/>
    <b v="0"/>
    <n v="63"/>
    <x v="1"/>
    <s v="theater/plays"/>
    <n v="1"/>
    <n v="80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x v="3416"/>
    <x v="3433"/>
    <b v="0"/>
    <n v="75"/>
    <x v="1"/>
    <s v="music/indie rock"/>
    <n v="1"/>
    <n v="43"/>
    <x v="4"/>
    <x v="17"/>
  </r>
  <r>
    <n v="3406"/>
    <s v="Voices of Swords"/>
    <s v="A funny and moving new play about two families dealing with aging parents in very different ways!"/>
    <n v="10000"/>
    <n v="10031"/>
    <x v="3"/>
    <x v="0"/>
    <s v="USD"/>
    <x v="3417"/>
    <x v="3434"/>
    <b v="0"/>
    <n v="91"/>
    <x v="1"/>
    <s v="theater/plays"/>
    <n v="1"/>
    <n v="110"/>
    <x v="2"/>
    <x v="3"/>
  </r>
  <r>
    <n v="2993"/>
    <s v="TRUE WEST: Think, Dog! Productions"/>
    <s v="Help us build the Kitchen from Hell!"/>
    <n v="1000"/>
    <n v="1003"/>
    <x v="3"/>
    <x v="0"/>
    <s v="USD"/>
    <x v="3418"/>
    <x v="3435"/>
    <b v="0"/>
    <n v="22"/>
    <x v="1"/>
    <s v="theater/spaces"/>
    <n v="1"/>
    <n v="46"/>
    <x v="2"/>
    <x v="8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x v="3419"/>
    <x v="3436"/>
    <b v="0"/>
    <n v="79"/>
    <x v="1"/>
    <s v="theater/plays"/>
    <n v="1"/>
    <n v="70"/>
    <x v="2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x v="2329"/>
    <x v="3437"/>
    <b v="0"/>
    <n v="10"/>
    <x v="1"/>
    <s v="theater/musical"/>
    <n v="1"/>
    <n v="35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x v="3420"/>
    <x v="3438"/>
    <b v="1"/>
    <n v="12"/>
    <x v="1"/>
    <s v="theater/plays"/>
    <n v="1"/>
    <n v="150"/>
    <x v="2"/>
    <x v="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x v="3421"/>
    <x v="3439"/>
    <b v="0"/>
    <n v="108"/>
    <x v="1"/>
    <s v="theater/plays"/>
    <n v="1"/>
    <n v="93"/>
    <x v="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x v="3422"/>
    <x v="3440"/>
    <b v="0"/>
    <n v="92"/>
    <x v="1"/>
    <s v="music/rock"/>
    <n v="1"/>
    <n v="82"/>
    <x v="4"/>
    <x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x v="3423"/>
    <x v="3441"/>
    <b v="0"/>
    <n v="207"/>
    <x v="1"/>
    <s v="theater/plays"/>
    <n v="1"/>
    <n v="48"/>
    <x v="2"/>
    <x v="3"/>
  </r>
  <r>
    <n v="3433"/>
    <s v="The Dybbuk"/>
    <s v="death&amp;pretzels presents their first Chicago based project:_x000a_The Dybbuk by S. Ansky"/>
    <n v="9500"/>
    <n v="9525"/>
    <x v="3"/>
    <x v="0"/>
    <s v="USD"/>
    <x v="3424"/>
    <x v="3442"/>
    <b v="0"/>
    <n v="71"/>
    <x v="1"/>
    <s v="theater/plays"/>
    <n v="1"/>
    <n v="134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x v="3425"/>
    <x v="3443"/>
    <b v="0"/>
    <n v="44"/>
    <x v="1"/>
    <s v="publishing/nonfiction"/>
    <n v="1"/>
    <n v="46"/>
    <x v="7"/>
    <x v="32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x v="3426"/>
    <x v="3444"/>
    <b v="0"/>
    <n v="59"/>
    <x v="1"/>
    <s v="music/classical music"/>
    <n v="1"/>
    <n v="170"/>
    <x v="4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x v="3427"/>
    <x v="3445"/>
    <b v="0"/>
    <n v="30"/>
    <x v="1"/>
    <s v="theater/plays"/>
    <n v="1"/>
    <n v="67"/>
    <x v="2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x v="3428"/>
    <x v="3446"/>
    <b v="0"/>
    <n v="14"/>
    <x v="1"/>
    <s v="theater/musical"/>
    <n v="1"/>
    <n v="143"/>
    <x v="2"/>
    <x v="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x v="3429"/>
    <x v="3447"/>
    <b v="0"/>
    <n v="52"/>
    <x v="1"/>
    <s v="film &amp; video/documentary"/>
    <n v="1"/>
    <n v="202"/>
    <x v="5"/>
    <x v="34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x v="3430"/>
    <x v="3448"/>
    <b v="0"/>
    <n v="89"/>
    <x v="1"/>
    <s v="film &amp; video/television"/>
    <n v="1"/>
    <n v="320"/>
    <x v="5"/>
    <x v="3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x v="3431"/>
    <x v="3449"/>
    <b v="0"/>
    <n v="25"/>
    <x v="1"/>
    <s v="theater/plays"/>
    <n v="1"/>
    <n v="200"/>
    <x v="2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x v="3432"/>
    <x v="3450"/>
    <b v="0"/>
    <n v="69"/>
    <x v="1"/>
    <s v="theater/plays"/>
    <n v="1"/>
    <n v="65"/>
    <x v="2"/>
    <x v="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x v="3433"/>
    <x v="3451"/>
    <b v="0"/>
    <n v="70"/>
    <x v="1"/>
    <s v="film &amp; video/television"/>
    <n v="1"/>
    <n v="172"/>
    <x v="5"/>
    <x v="37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x v="3434"/>
    <x v="3452"/>
    <b v="0"/>
    <n v="25"/>
    <x v="1"/>
    <s v="film &amp; video/television"/>
    <n v="1"/>
    <n v="80"/>
    <x v="5"/>
    <x v="37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x v="3435"/>
    <x v="3453"/>
    <b v="0"/>
    <n v="17"/>
    <x v="1"/>
    <s v="theater/plays"/>
    <n v="1"/>
    <n v="118"/>
    <x v="2"/>
    <x v="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x v="3436"/>
    <x v="3454"/>
    <b v="0"/>
    <n v="8"/>
    <x v="1"/>
    <s v="theater/plays"/>
    <n v="1"/>
    <n v="63"/>
    <x v="2"/>
    <x v="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x v="3437"/>
    <x v="3455"/>
    <b v="0"/>
    <n v="13"/>
    <x v="1"/>
    <s v="film &amp; video/documentary"/>
    <n v="1"/>
    <n v="46"/>
    <x v="5"/>
    <x v="34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x v="3438"/>
    <x v="3456"/>
    <b v="0"/>
    <n v="32"/>
    <x v="1"/>
    <s v="music/rock"/>
    <n v="1"/>
    <n v="47"/>
    <x v="4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x v="3439"/>
    <x v="3457"/>
    <b v="0"/>
    <n v="48"/>
    <x v="1"/>
    <s v="music/rock"/>
    <n v="1"/>
    <n v="417"/>
    <x v="4"/>
    <x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x v="3440"/>
    <x v="3458"/>
    <b v="0"/>
    <n v="43"/>
    <x v="1"/>
    <s v="theater/plays"/>
    <n v="1"/>
    <n v="75"/>
    <x v="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x v="2986"/>
    <x v="3459"/>
    <b v="0"/>
    <n v="28"/>
    <x v="1"/>
    <s v="music/rock"/>
    <n v="1"/>
    <n v="36"/>
    <x v="4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x v="3441"/>
    <x v="3460"/>
    <b v="0"/>
    <n v="33"/>
    <x v="1"/>
    <s v="film &amp; video/television"/>
    <n v="1"/>
    <n v="607"/>
    <x v="5"/>
    <x v="3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x v="3442"/>
    <x v="3461"/>
    <b v="0"/>
    <n v="113"/>
    <x v="1"/>
    <s v="theater/plays"/>
    <n v="1"/>
    <n v="71"/>
    <x v="2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x v="3443"/>
    <x v="3462"/>
    <b v="0"/>
    <n v="33"/>
    <x v="1"/>
    <s v="theater/plays"/>
    <n v="1"/>
    <n v="121"/>
    <x v="2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x v="3444"/>
    <x v="3463"/>
    <b v="0"/>
    <n v="38"/>
    <x v="1"/>
    <s v="music/rock"/>
    <n v="1"/>
    <n v="66"/>
    <x v="4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x v="3445"/>
    <x v="3464"/>
    <b v="0"/>
    <n v="57"/>
    <x v="1"/>
    <s v="games/tabletop games"/>
    <n v="1"/>
    <n v="44"/>
    <x v="6"/>
    <x v="3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x v="3446"/>
    <x v="3465"/>
    <b v="1"/>
    <n v="47"/>
    <x v="1"/>
    <s v="theater/plays"/>
    <n v="1"/>
    <n v="128"/>
    <x v="2"/>
    <x v="3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x v="3447"/>
    <x v="3466"/>
    <b v="1"/>
    <n v="119"/>
    <x v="1"/>
    <s v="theater/plays"/>
    <n v="1"/>
    <n v="168"/>
    <x v="2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x v="3448"/>
    <x v="3467"/>
    <b v="0"/>
    <n v="25"/>
    <x v="1"/>
    <s v="music/rock"/>
    <n v="1"/>
    <n v="40"/>
    <x v="4"/>
    <x v="3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x v="3449"/>
    <x v="3468"/>
    <b v="0"/>
    <n v="25"/>
    <x v="1"/>
    <s v="music/indie rock"/>
    <n v="1"/>
    <n v="40"/>
    <x v="4"/>
    <x v="1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x v="3450"/>
    <x v="3469"/>
    <b v="0"/>
    <n v="21"/>
    <x v="1"/>
    <s v="music/classical music"/>
    <n v="1"/>
    <n v="143"/>
    <x v="4"/>
    <x v="40"/>
  </r>
  <r>
    <n v="3622"/>
    <s v="Shakespeare's Pericles, Prince of Tyre"/>
    <s v="5 actors. 39 characters. 1 epic adventure. Presented by the Cradle Theatre Company."/>
    <n v="1000"/>
    <n v="1000.99"/>
    <x v="3"/>
    <x v="0"/>
    <s v="USD"/>
    <x v="3451"/>
    <x v="3470"/>
    <b v="0"/>
    <n v="21"/>
    <x v="1"/>
    <s v="theater/plays"/>
    <n v="1"/>
    <n v="48"/>
    <x v="2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x v="3452"/>
    <x v="3471"/>
    <b v="0"/>
    <n v="125"/>
    <x v="1"/>
    <s v="theater/plays"/>
    <n v="1"/>
    <n v="94"/>
    <x v="2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x v="3453"/>
    <x v="3472"/>
    <b v="0"/>
    <n v="26"/>
    <x v="1"/>
    <s v="music/rock"/>
    <n v="1"/>
    <n v="50"/>
    <x v="4"/>
    <x v="30"/>
  </r>
  <r>
    <n v="3310"/>
    <s v="The Island Boys: A New Play"/>
    <s v="A new play about coming coming home, recovery, and trying to find God in the process."/>
    <n v="6500"/>
    <n v="6505"/>
    <x v="3"/>
    <x v="0"/>
    <s v="USD"/>
    <x v="3454"/>
    <x v="3473"/>
    <b v="0"/>
    <n v="31"/>
    <x v="1"/>
    <s v="theater/plays"/>
    <n v="1"/>
    <n v="210"/>
    <x v="2"/>
    <x v="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x v="3455"/>
    <x v="3474"/>
    <b v="0"/>
    <n v="44"/>
    <x v="1"/>
    <s v="theater/plays"/>
    <n v="1"/>
    <n v="125"/>
    <x v="2"/>
    <x v="3"/>
  </r>
  <r>
    <n v="1824"/>
    <s v="Tin Man's Broken Wisdom Fund"/>
    <s v="cd fund raiser"/>
    <n v="3000"/>
    <n v="3002"/>
    <x v="3"/>
    <x v="0"/>
    <s v="USD"/>
    <x v="3456"/>
    <x v="3475"/>
    <b v="0"/>
    <n v="40"/>
    <x v="1"/>
    <s v="music/rock"/>
    <n v="1"/>
    <n v="75"/>
    <x v="4"/>
    <x v="3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x v="3457"/>
    <x v="3476"/>
    <b v="0"/>
    <n v="14"/>
    <x v="1"/>
    <s v="music/rock"/>
    <n v="1"/>
    <n v="107"/>
    <x v="4"/>
    <x v="30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x v="3458"/>
    <x v="3477"/>
    <b v="0"/>
    <n v="73"/>
    <x v="1"/>
    <s v="theater/plays"/>
    <n v="1"/>
    <n v="69"/>
    <x v="2"/>
    <x v="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x v="3459"/>
    <x v="3478"/>
    <b v="0"/>
    <n v="38"/>
    <x v="1"/>
    <s v="music/indie rock"/>
    <n v="1"/>
    <n v="39"/>
    <x v="4"/>
    <x v="17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x v="3460"/>
    <x v="3479"/>
    <b v="1"/>
    <n v="35"/>
    <x v="1"/>
    <s v="theater/plays"/>
    <n v="1"/>
    <n v="57"/>
    <x v="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x v="3461"/>
    <x v="3480"/>
    <b v="0"/>
    <n v="49"/>
    <x v="1"/>
    <s v="theater/plays"/>
    <n v="1"/>
    <n v="82"/>
    <x v="2"/>
    <x v="3"/>
  </r>
  <r>
    <n v="8"/>
    <s v="Sizzling in the Kitchen Flynn Style"/>
    <s v="Help us raise the funds to film our pilot episode!"/>
    <n v="3500"/>
    <n v="3501.52"/>
    <x v="3"/>
    <x v="0"/>
    <s v="USD"/>
    <x v="3462"/>
    <x v="3481"/>
    <b v="0"/>
    <n v="12"/>
    <x v="1"/>
    <s v="film &amp; video/television"/>
    <n v="1"/>
    <n v="292"/>
    <x v="5"/>
    <x v="37"/>
  </r>
  <r>
    <n v="747"/>
    <s v="Trash is Treasure"/>
    <s v="My creations are born in different cultural environment around the globe with Â« what is already there Â» and act as a social impulse"/>
    <n v="7000"/>
    <n v="7003"/>
    <x v="3"/>
    <x v="3"/>
    <s v="EUR"/>
    <x v="3463"/>
    <x v="3482"/>
    <b v="0"/>
    <n v="55"/>
    <x v="1"/>
    <s v="publishing/nonfiction"/>
    <n v="1"/>
    <n v="127"/>
    <x v="7"/>
    <x v="32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x v="3464"/>
    <x v="3483"/>
    <b v="0"/>
    <n v="41"/>
    <x v="1"/>
    <s v="theater/plays"/>
    <n v="1"/>
    <n v="61"/>
    <x v="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x v="3465"/>
    <x v="3484"/>
    <b v="0"/>
    <n v="558"/>
    <x v="1"/>
    <s v="theater/plays"/>
    <n v="1"/>
    <n v="179"/>
    <x v="2"/>
    <x v="3"/>
  </r>
  <r>
    <n v="1603"/>
    <s v="Max's First Solo Album!"/>
    <s v="An exercise in the wild and dangerous world of solo musicianship by Maxwell D Feinstein."/>
    <n v="2000"/>
    <n v="2000.66"/>
    <x v="3"/>
    <x v="0"/>
    <s v="USD"/>
    <x v="3466"/>
    <x v="3485"/>
    <b v="0"/>
    <n v="30"/>
    <x v="1"/>
    <s v="music/rock"/>
    <n v="1"/>
    <n v="67"/>
    <x v="4"/>
    <x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x v="3467"/>
    <x v="3486"/>
    <b v="0"/>
    <n v="28"/>
    <x v="1"/>
    <s v="music/rock"/>
    <n v="1"/>
    <n v="179"/>
    <x v="4"/>
    <x v="30"/>
  </r>
  <r>
    <n v="3578"/>
    <s v="Home"/>
    <s v="An unsparing, slightly surreal look at the effects of the private rented sector on two young women. Based on real events."/>
    <n v="1500"/>
    <n v="1500.2"/>
    <x v="3"/>
    <x v="1"/>
    <s v="GBP"/>
    <x v="3468"/>
    <x v="3487"/>
    <b v="0"/>
    <n v="37"/>
    <x v="1"/>
    <s v="theater/plays"/>
    <n v="1"/>
    <n v="41"/>
    <x v="2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x v="3469"/>
    <x v="3488"/>
    <b v="0"/>
    <n v="100"/>
    <x v="1"/>
    <s v="film &amp; video/shorts"/>
    <n v="1"/>
    <n v="40"/>
    <x v="5"/>
    <x v="3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x v="3470"/>
    <x v="3489"/>
    <b v="0"/>
    <n v="19"/>
    <x v="1"/>
    <s v="theater/plays"/>
    <n v="1"/>
    <n v="421"/>
    <x v="2"/>
    <x v="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x v="3471"/>
    <x v="3490"/>
    <b v="0"/>
    <n v="64"/>
    <x v="1"/>
    <s v="theater/plays"/>
    <n v="1"/>
    <n v="94"/>
    <x v="2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x v="3472"/>
    <x v="3491"/>
    <b v="1"/>
    <n v="122"/>
    <x v="1"/>
    <s v="music/electronic music"/>
    <n v="1"/>
    <n v="57"/>
    <x v="4"/>
    <x v="3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x v="3473"/>
    <x v="3492"/>
    <b v="0"/>
    <n v="38"/>
    <x v="1"/>
    <s v="music/indie rock"/>
    <n v="1"/>
    <n v="132"/>
    <x v="4"/>
    <x v="17"/>
  </r>
  <r>
    <n v="3815"/>
    <s v="The Canterbury Shakespeare Festival - first season"/>
    <s v="Come and help us make the Canterbury Shakespeare Festival a reality"/>
    <n v="1000"/>
    <n v="1000.01"/>
    <x v="3"/>
    <x v="1"/>
    <s v="GBP"/>
    <x v="3474"/>
    <x v="3493"/>
    <b v="0"/>
    <n v="20"/>
    <x v="1"/>
    <s v="theater/plays"/>
    <n v="1"/>
    <n v="50"/>
    <x v="2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x v="3475"/>
    <x v="3494"/>
    <b v="0"/>
    <n v="45"/>
    <x v="1"/>
    <s v="theater/plays"/>
    <n v="1"/>
    <n v="38"/>
    <x v="2"/>
    <x v="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x v="3476"/>
    <x v="3495"/>
    <b v="0"/>
    <n v="1"/>
    <x v="1"/>
    <s v="film &amp; video/television"/>
    <n v="1"/>
    <n v="13"/>
    <x v="5"/>
    <x v="37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x v="3477"/>
    <x v="3496"/>
    <b v="0"/>
    <n v="19"/>
    <x v="1"/>
    <s v="film &amp; video/television"/>
    <n v="1"/>
    <n v="105"/>
    <x v="5"/>
    <x v="37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x v="3478"/>
    <x v="3497"/>
    <b v="0"/>
    <n v="15"/>
    <x v="1"/>
    <s v="film &amp; video/television"/>
    <n v="1"/>
    <n v="133"/>
    <x v="5"/>
    <x v="37"/>
  </r>
  <r>
    <n v="49"/>
    <s v="Driving Jersey - Season Five"/>
    <s v="Driving Jersey is real people telling real stories."/>
    <n v="12000"/>
    <n v="12000"/>
    <x v="3"/>
    <x v="0"/>
    <s v="USD"/>
    <x v="3479"/>
    <x v="3498"/>
    <b v="0"/>
    <n v="87"/>
    <x v="1"/>
    <s v="film &amp; video/television"/>
    <n v="1"/>
    <n v="138"/>
    <x v="5"/>
    <x v="37"/>
  </r>
  <r>
    <n v="50"/>
    <s v="The Love Lounge"/>
    <s v="A brand new dating show which helps one lucky lady find her Mr Right with difficult decisions to make along the way."/>
    <n v="600"/>
    <n v="600"/>
    <x v="3"/>
    <x v="1"/>
    <s v="GBP"/>
    <x v="3480"/>
    <x v="3499"/>
    <b v="0"/>
    <n v="22"/>
    <x v="1"/>
    <s v="film &amp; video/television"/>
    <n v="1"/>
    <n v="27"/>
    <x v="5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x v="3481"/>
    <x v="3500"/>
    <b v="0"/>
    <n v="18"/>
    <x v="1"/>
    <s v="film &amp; video/shorts"/>
    <n v="1"/>
    <n v="50"/>
    <x v="5"/>
    <x v="31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x v="3482"/>
    <x v="3501"/>
    <b v="0"/>
    <n v="7"/>
    <x v="1"/>
    <s v="film &amp; video/shorts"/>
    <n v="1"/>
    <n v="71"/>
    <x v="5"/>
    <x v="31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x v="3483"/>
    <x v="3502"/>
    <b v="0"/>
    <n v="26"/>
    <x v="1"/>
    <s v="film &amp; video/shorts"/>
    <n v="1"/>
    <n v="192"/>
    <x v="5"/>
    <x v="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x v="3484"/>
    <x v="3503"/>
    <b v="0"/>
    <n v="35"/>
    <x v="1"/>
    <s v="film &amp; video/shorts"/>
    <n v="1"/>
    <n v="100"/>
    <x v="5"/>
    <x v="31"/>
  </r>
  <r>
    <n v="139"/>
    <s v="Roman Dead (Canceled)"/>
    <s v="When  Rome is infected with a zombie plague, Lucius Agrippa and a small group fights for survival"/>
    <n v="500"/>
    <n v="500"/>
    <x v="0"/>
    <x v="0"/>
    <s v="USD"/>
    <x v="3485"/>
    <x v="3504"/>
    <b v="0"/>
    <n v="1"/>
    <x v="0"/>
    <s v="film &amp; video/science fiction"/>
    <n v="1"/>
    <n v="500"/>
    <x v="5"/>
    <x v="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x v="3486"/>
    <x v="3505"/>
    <b v="1"/>
    <n v="50"/>
    <x v="1"/>
    <s v="film &amp; video/documentary"/>
    <n v="1"/>
    <n v="100"/>
    <x v="5"/>
    <x v="34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x v="3487"/>
    <x v="3506"/>
    <b v="0"/>
    <n v="14"/>
    <x v="1"/>
    <s v="film &amp; video/documentary"/>
    <n v="1"/>
    <n v="71"/>
    <x v="5"/>
    <x v="3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x v="3488"/>
    <x v="3507"/>
    <b v="0"/>
    <n v="12"/>
    <x v="1"/>
    <s v="theater/plays"/>
    <n v="1"/>
    <n v="1000"/>
    <x v="2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x v="3489"/>
    <x v="3508"/>
    <b v="0"/>
    <n v="31"/>
    <x v="1"/>
    <s v="theater/plays"/>
    <n v="1"/>
    <n v="129"/>
    <x v="2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x v="3490"/>
    <x v="3509"/>
    <b v="0"/>
    <n v="14"/>
    <x v="1"/>
    <s v="music/rock"/>
    <n v="1"/>
    <n v="50"/>
    <x v="4"/>
    <x v="3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x v="3491"/>
    <x v="3510"/>
    <b v="0"/>
    <n v="18"/>
    <x v="1"/>
    <s v="music/rock"/>
    <n v="1"/>
    <n v="306"/>
    <x v="4"/>
    <x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6"/>
    <s v="CAD"/>
    <x v="3492"/>
    <x v="3511"/>
    <b v="0"/>
    <n v="43"/>
    <x v="1"/>
    <s v="music/rock"/>
    <n v="1"/>
    <n v="105"/>
    <x v="4"/>
    <x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x v="3493"/>
    <x v="3512"/>
    <b v="0"/>
    <n v="78"/>
    <x v="1"/>
    <s v="music/rock"/>
    <n v="1"/>
    <n v="224"/>
    <x v="4"/>
    <x v="30"/>
  </r>
  <r>
    <n v="847"/>
    <s v="CENTROPYMUSIC"/>
    <s v="MUSIC WITH MEANING!  MUSIC THAT MATTERS!!!"/>
    <n v="10"/>
    <n v="10"/>
    <x v="3"/>
    <x v="0"/>
    <s v="USD"/>
    <x v="3494"/>
    <x v="3513"/>
    <b v="0"/>
    <n v="1"/>
    <x v="1"/>
    <s v="music/metal"/>
    <n v="1"/>
    <n v="10"/>
    <x v="4"/>
    <x v="38"/>
  </r>
  <r>
    <n v="848"/>
    <s v="God Am"/>
    <s v="God Am, a Grunge/Doom metal band, who have been trying to fund the production of our EP to bring you a unique aural assault."/>
    <n v="300"/>
    <n v="300"/>
    <x v="3"/>
    <x v="0"/>
    <s v="USD"/>
    <x v="3495"/>
    <x v="3514"/>
    <b v="0"/>
    <n v="16"/>
    <x v="1"/>
    <s v="music/metal"/>
    <n v="1"/>
    <n v="19"/>
    <x v="4"/>
    <x v="38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x v="3496"/>
    <x v="3515"/>
    <b v="0"/>
    <n v="10"/>
    <x v="1"/>
    <s v="music/metal"/>
    <n v="1"/>
    <n v="30"/>
    <x v="4"/>
    <x v="38"/>
  </r>
  <r>
    <n v="857"/>
    <s v="A Reason To Breathe - DEBUT ALBUM"/>
    <s v="Modern Post-Hardcore/Electro music (Hardstyle, EDM, Trap, Dubstep, Dembow, House)."/>
    <n v="1200"/>
    <n v="1200"/>
    <x v="3"/>
    <x v="9"/>
    <s v="EUR"/>
    <x v="3497"/>
    <x v="3516"/>
    <b v="0"/>
    <n v="24"/>
    <x v="1"/>
    <s v="music/metal"/>
    <n v="1"/>
    <n v="50"/>
    <x v="4"/>
    <x v="38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x v="3498"/>
    <x v="3517"/>
    <b v="0"/>
    <n v="50"/>
    <x v="1"/>
    <s v="theater/plays"/>
    <n v="1"/>
    <n v="50"/>
    <x v="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x v="3499"/>
    <x v="3518"/>
    <b v="0"/>
    <n v="5"/>
    <x v="1"/>
    <s v="publishing/nonfiction"/>
    <n v="1"/>
    <n v="40"/>
    <x v="7"/>
    <x v="32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x v="3500"/>
    <x v="3519"/>
    <b v="0"/>
    <n v="58"/>
    <x v="1"/>
    <s v="music/rock"/>
    <n v="1"/>
    <n v="172"/>
    <x v="4"/>
    <x v="3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x v="3501"/>
    <x v="3520"/>
    <b v="0"/>
    <n v="19"/>
    <x v="1"/>
    <s v="music/rock"/>
    <n v="1"/>
    <n v="95"/>
    <x v="4"/>
    <x v="30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x v="3502"/>
    <x v="3521"/>
    <b v="0"/>
    <n v="28"/>
    <x v="1"/>
    <s v="music/pop"/>
    <n v="1"/>
    <n v="43"/>
    <x v="4"/>
    <x v="39"/>
  </r>
  <r>
    <n v="1689"/>
    <s v="Fly Away"/>
    <s v="Praising the Living God in the second half of life."/>
    <n v="2400"/>
    <n v="2400"/>
    <x v="2"/>
    <x v="0"/>
    <s v="USD"/>
    <x v="3503"/>
    <x v="3522"/>
    <b v="0"/>
    <n v="14"/>
    <x v="0"/>
    <s v="music/faith"/>
    <n v="1"/>
    <n v="171"/>
    <x v="4"/>
    <x v="5"/>
  </r>
  <r>
    <n v="1822"/>
    <s v="Wood Butcher's new music video- I Don't Wanna Party"/>
    <s v="Wood Butcher needs your help to make this happen. Buy a CD, support local music!"/>
    <n v="300"/>
    <n v="300"/>
    <x v="3"/>
    <x v="6"/>
    <s v="CAD"/>
    <x v="3504"/>
    <x v="3523"/>
    <b v="0"/>
    <n v="11"/>
    <x v="1"/>
    <s v="music/rock"/>
    <n v="1"/>
    <n v="27"/>
    <x v="4"/>
    <x v="3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x v="3505"/>
    <x v="3524"/>
    <b v="0"/>
    <n v="19"/>
    <x v="1"/>
    <s v="music/rock"/>
    <n v="1"/>
    <n v="53"/>
    <x v="4"/>
    <x v="3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x v="3506"/>
    <x v="3525"/>
    <b v="0"/>
    <n v="22"/>
    <x v="1"/>
    <s v="music/rock"/>
    <n v="1"/>
    <n v="136"/>
    <x v="4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x v="3507"/>
    <x v="3526"/>
    <b v="0"/>
    <n v="22"/>
    <x v="1"/>
    <s v="music/indie rock"/>
    <n v="1"/>
    <n v="114"/>
    <x v="4"/>
    <x v="1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x v="3508"/>
    <x v="3527"/>
    <b v="0"/>
    <n v="38"/>
    <x v="1"/>
    <s v="music/indie rock"/>
    <n v="1"/>
    <n v="79"/>
    <x v="4"/>
    <x v="1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x v="3509"/>
    <x v="3528"/>
    <b v="0"/>
    <n v="11"/>
    <x v="1"/>
    <s v="music/indie rock"/>
    <n v="1"/>
    <n v="27"/>
    <x v="4"/>
    <x v="1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x v="3510"/>
    <x v="3529"/>
    <b v="0"/>
    <n v="7"/>
    <x v="1"/>
    <s v="music/rock"/>
    <n v="1"/>
    <n v="22"/>
    <x v="4"/>
    <x v="30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x v="3511"/>
    <x v="3530"/>
    <b v="0"/>
    <n v="13"/>
    <x v="1"/>
    <s v="music/rock"/>
    <n v="1"/>
    <n v="77"/>
    <x v="4"/>
    <x v="3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x v="3512"/>
    <x v="3531"/>
    <b v="0"/>
    <n v="7"/>
    <x v="1"/>
    <s v="music/electronic music"/>
    <n v="1"/>
    <n v="286"/>
    <x v="4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x v="3513"/>
    <x v="3532"/>
    <b v="0"/>
    <n v="52"/>
    <x v="1"/>
    <s v="music/indie rock"/>
    <n v="1"/>
    <n v="48"/>
    <x v="4"/>
    <x v="1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x v="3514"/>
    <x v="3533"/>
    <b v="0"/>
    <n v="47"/>
    <x v="1"/>
    <s v="music/indie rock"/>
    <n v="1"/>
    <n v="43"/>
    <x v="4"/>
    <x v="1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x v="3515"/>
    <x v="3534"/>
    <b v="0"/>
    <n v="8"/>
    <x v="1"/>
    <s v="music/indie rock"/>
    <n v="1"/>
    <n v="250"/>
    <x v="4"/>
    <x v="1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x v="3516"/>
    <x v="3535"/>
    <b v="0"/>
    <n v="10"/>
    <x v="1"/>
    <s v="music/indie rock"/>
    <n v="1"/>
    <n v="600"/>
    <x v="4"/>
    <x v="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x v="3517"/>
    <x v="3536"/>
    <b v="0"/>
    <n v="27"/>
    <x v="1"/>
    <s v="music/classical music"/>
    <n v="1"/>
    <n v="185"/>
    <x v="4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x v="3518"/>
    <x v="3537"/>
    <b v="0"/>
    <n v="48"/>
    <x v="1"/>
    <s v="music/classical music"/>
    <n v="1"/>
    <n v="135"/>
    <x v="4"/>
    <x v="4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6"/>
    <s v="CAD"/>
    <x v="3519"/>
    <x v="3538"/>
    <b v="0"/>
    <n v="84"/>
    <x v="1"/>
    <s v="technology/space exploration"/>
    <n v="1"/>
    <n v="137"/>
    <x v="0"/>
    <x v="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x v="3520"/>
    <x v="3539"/>
    <b v="0"/>
    <n v="35"/>
    <x v="1"/>
    <s v="theater/plays"/>
    <n v="1"/>
    <n v="29"/>
    <x v="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x v="3521"/>
    <x v="3540"/>
    <b v="0"/>
    <n v="94"/>
    <x v="1"/>
    <s v="theater/plays"/>
    <n v="1"/>
    <n v="64"/>
    <x v="2"/>
    <x v="3"/>
  </r>
  <r>
    <n v="2830"/>
    <s v="Nakhtik and Avalon"/>
    <s v="Avalon is a new South African Township play and Nakhtik is a  danced political lecture."/>
    <n v="3000"/>
    <n v="3000"/>
    <x v="3"/>
    <x v="0"/>
    <s v="USD"/>
    <x v="3522"/>
    <x v="3541"/>
    <b v="0"/>
    <n v="11"/>
    <x v="1"/>
    <s v="theater/plays"/>
    <n v="1"/>
    <n v="273"/>
    <x v="2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6"/>
    <s v="CAD"/>
    <x v="3523"/>
    <x v="3542"/>
    <b v="0"/>
    <n v="21"/>
    <x v="1"/>
    <s v="theater/plays"/>
    <n v="1"/>
    <n v="40"/>
    <x v="2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x v="3524"/>
    <x v="3543"/>
    <b v="0"/>
    <n v="6"/>
    <x v="1"/>
    <s v="theater/musical"/>
    <n v="1"/>
    <n v="83"/>
    <x v="2"/>
    <x v="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x v="3525"/>
    <x v="3544"/>
    <b v="0"/>
    <n v="10"/>
    <x v="1"/>
    <s v="theater/musical"/>
    <n v="1"/>
    <n v="30"/>
    <x v="2"/>
    <x v="7"/>
  </r>
  <r>
    <n v="2928"/>
    <s v="Music Theatre of Idaho Presents &quot;A Year with Frog and Toad"/>
    <s v="This is a touring production for schools in the Treasure Valley!"/>
    <n v="1000"/>
    <n v="1000"/>
    <x v="3"/>
    <x v="0"/>
    <s v="USD"/>
    <x v="3526"/>
    <x v="3545"/>
    <b v="0"/>
    <n v="24"/>
    <x v="1"/>
    <s v="theater/musical"/>
    <n v="1"/>
    <n v="42"/>
    <x v="2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x v="3527"/>
    <x v="3546"/>
    <b v="0"/>
    <n v="28"/>
    <x v="1"/>
    <s v="theater/spaces"/>
    <n v="1"/>
    <n v="36"/>
    <x v="2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x v="3528"/>
    <x v="3547"/>
    <b v="0"/>
    <n v="27"/>
    <x v="1"/>
    <s v="theater/spaces"/>
    <n v="1"/>
    <n v="370"/>
    <x v="2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x v="3529"/>
    <x v="3548"/>
    <b v="0"/>
    <n v="8"/>
    <x v="1"/>
    <s v="theater/spaces"/>
    <n v="1"/>
    <n v="63"/>
    <x v="2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x v="3530"/>
    <x v="3549"/>
    <b v="0"/>
    <n v="29"/>
    <x v="1"/>
    <s v="theater/spaces"/>
    <n v="1"/>
    <n v="52"/>
    <x v="2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x v="3531"/>
    <x v="3550"/>
    <b v="1"/>
    <n v="24"/>
    <x v="1"/>
    <s v="theater/plays"/>
    <n v="1"/>
    <n v="42"/>
    <x v="2"/>
    <x v="3"/>
  </r>
  <r>
    <n v="3287"/>
    <s v="Three Things: Stories About Life"/>
    <s v="An inspirational one-man play about crisis, community, and the search for wholeness."/>
    <n v="2500"/>
    <n v="2500"/>
    <x v="3"/>
    <x v="6"/>
    <s v="CAD"/>
    <x v="3532"/>
    <x v="3551"/>
    <b v="0"/>
    <n v="34"/>
    <x v="1"/>
    <s v="theater/plays"/>
    <n v="1"/>
    <n v="74"/>
    <x v="2"/>
    <x v="3"/>
  </r>
  <r>
    <n v="3332"/>
    <s v="Cortez"/>
    <s v="Two marine biologists are at odds during an important expedition. When a stranded shark refuses to die, things get weird."/>
    <n v="6000"/>
    <n v="6000"/>
    <x v="3"/>
    <x v="0"/>
    <s v="USD"/>
    <x v="3533"/>
    <x v="3552"/>
    <b v="0"/>
    <n v="83"/>
    <x v="1"/>
    <s v="theater/plays"/>
    <n v="1"/>
    <n v="72"/>
    <x v="2"/>
    <x v="3"/>
  </r>
  <r>
    <n v="3336"/>
    <s v="WILDE TALES"/>
    <s v="A theatrical adaptation of Oscar Wilde's short stories, presented by Suitcase Civilians at The Space, April 5-10 2016."/>
    <n v="250"/>
    <n v="250"/>
    <x v="3"/>
    <x v="1"/>
    <s v="GBP"/>
    <x v="3534"/>
    <x v="3553"/>
    <b v="0"/>
    <n v="9"/>
    <x v="1"/>
    <s v="theater/plays"/>
    <n v="1"/>
    <n v="28"/>
    <x v="2"/>
    <x v="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x v="3535"/>
    <x v="3554"/>
    <b v="0"/>
    <n v="28"/>
    <x v="1"/>
    <s v="theater/plays"/>
    <n v="1"/>
    <n v="120"/>
    <x v="2"/>
    <x v="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x v="3536"/>
    <x v="3555"/>
    <b v="0"/>
    <n v="17"/>
    <x v="1"/>
    <s v="theater/plays"/>
    <n v="1"/>
    <n v="176"/>
    <x v="2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x v="3537"/>
    <x v="3556"/>
    <b v="0"/>
    <n v="15"/>
    <x v="1"/>
    <s v="theater/plays"/>
    <n v="1"/>
    <n v="133"/>
    <x v="2"/>
    <x v="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x v="3538"/>
    <x v="3557"/>
    <b v="0"/>
    <n v="12"/>
    <x v="1"/>
    <s v="theater/plays"/>
    <n v="1"/>
    <n v="42"/>
    <x v="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x v="3539"/>
    <x v="3558"/>
    <b v="0"/>
    <n v="17"/>
    <x v="1"/>
    <s v="theater/plays"/>
    <n v="1"/>
    <n v="118"/>
    <x v="2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x v="3540"/>
    <x v="3559"/>
    <b v="0"/>
    <n v="26"/>
    <x v="1"/>
    <s v="theater/plays"/>
    <n v="1"/>
    <n v="115"/>
    <x v="2"/>
    <x v="3"/>
  </r>
  <r>
    <n v="3415"/>
    <s v="Balm in Gilead at Columbia"/>
    <s v="We are raising funds to allow for enhanced scenic, costume, and lighting design. Every dollar helps!"/>
    <n v="200"/>
    <n v="200"/>
    <x v="3"/>
    <x v="0"/>
    <s v="USD"/>
    <x v="3541"/>
    <x v="3560"/>
    <b v="0"/>
    <n v="9"/>
    <x v="1"/>
    <s v="theater/plays"/>
    <n v="1"/>
    <n v="22"/>
    <x v="2"/>
    <x v="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x v="3542"/>
    <x v="3561"/>
    <b v="0"/>
    <n v="29"/>
    <x v="1"/>
    <s v="theater/plays"/>
    <n v="1"/>
    <n v="52"/>
    <x v="2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x v="3543"/>
    <x v="3562"/>
    <b v="0"/>
    <n v="21"/>
    <x v="1"/>
    <s v="theater/plays"/>
    <n v="1"/>
    <n v="95"/>
    <x v="2"/>
    <x v="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x v="3544"/>
    <x v="3563"/>
    <b v="0"/>
    <n v="8"/>
    <x v="1"/>
    <s v="theater/plays"/>
    <n v="1"/>
    <n v="31"/>
    <x v="2"/>
    <x v="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x v="3545"/>
    <x v="3564"/>
    <b v="0"/>
    <n v="31"/>
    <x v="1"/>
    <s v="theater/plays"/>
    <n v="1"/>
    <n v="65"/>
    <x v="2"/>
    <x v="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x v="3546"/>
    <x v="3565"/>
    <b v="0"/>
    <n v="33"/>
    <x v="1"/>
    <s v="theater/plays"/>
    <n v="1"/>
    <n v="148"/>
    <x v="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x v="3547"/>
    <x v="3566"/>
    <b v="0"/>
    <n v="29"/>
    <x v="1"/>
    <s v="theater/plays"/>
    <n v="1"/>
    <n v="52"/>
    <x v="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x v="3548"/>
    <x v="3567"/>
    <b v="0"/>
    <n v="13"/>
    <x v="1"/>
    <s v="theater/plays"/>
    <n v="1"/>
    <n v="31"/>
    <x v="2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x v="3549"/>
    <x v="3568"/>
    <b v="0"/>
    <n v="8"/>
    <x v="1"/>
    <s v="theater/plays"/>
    <n v="1"/>
    <n v="125"/>
    <x v="2"/>
    <x v="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x v="3550"/>
    <x v="3569"/>
    <b v="0"/>
    <n v="17"/>
    <x v="1"/>
    <s v="theater/plays"/>
    <n v="1"/>
    <n v="59"/>
    <x v="2"/>
    <x v="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x v="3551"/>
    <x v="3570"/>
    <b v="0"/>
    <n v="11"/>
    <x v="1"/>
    <s v="theater/plays"/>
    <n v="1"/>
    <n v="227"/>
    <x v="2"/>
    <x v="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x v="3552"/>
    <x v="3571"/>
    <b v="0"/>
    <n v="13"/>
    <x v="1"/>
    <s v="theater/plays"/>
    <n v="1"/>
    <n v="308"/>
    <x v="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x v="3553"/>
    <x v="3572"/>
    <b v="0"/>
    <n v="34"/>
    <x v="1"/>
    <s v="theater/plays"/>
    <n v="1"/>
    <n v="41"/>
    <x v="2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x v="3554"/>
    <x v="3573"/>
    <b v="0"/>
    <n v="22"/>
    <x v="1"/>
    <s v="theater/plays"/>
    <n v="1"/>
    <n v="125"/>
    <x v="2"/>
    <x v="3"/>
  </r>
  <r>
    <n v="3544"/>
    <s v="Gruoch, or Lady Macbeth"/>
    <s v="Death &amp; Pretzels presents the world premiere of Paul Pasulka's Gruoch, or Lady Macbeth"/>
    <n v="2500"/>
    <n v="2500"/>
    <x v="3"/>
    <x v="0"/>
    <s v="USD"/>
    <x v="3555"/>
    <x v="3574"/>
    <b v="0"/>
    <n v="24"/>
    <x v="1"/>
    <s v="theater/plays"/>
    <n v="1"/>
    <n v="104"/>
    <x v="2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x v="3556"/>
    <x v="3575"/>
    <b v="0"/>
    <n v="20"/>
    <x v="1"/>
    <s v="theater/plays"/>
    <n v="1"/>
    <n v="39"/>
    <x v="2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x v="3557"/>
    <x v="3576"/>
    <b v="0"/>
    <n v="14"/>
    <x v="1"/>
    <s v="theater/plays"/>
    <n v="1"/>
    <n v="171"/>
    <x v="2"/>
    <x v="3"/>
  </r>
  <r>
    <n v="3572"/>
    <s v="Monster"/>
    <s v="A darkly comic one woman show by Abram Rooney as part of The Camden Fringe 2015."/>
    <n v="500"/>
    <n v="500"/>
    <x v="3"/>
    <x v="1"/>
    <s v="GBP"/>
    <x v="3558"/>
    <x v="3577"/>
    <b v="0"/>
    <n v="9"/>
    <x v="1"/>
    <s v="theater/plays"/>
    <n v="1"/>
    <n v="56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x v="3559"/>
    <x v="3578"/>
    <b v="0"/>
    <n v="5"/>
    <x v="1"/>
    <s v="theater/plays"/>
    <n v="1"/>
    <n v="20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x v="3560"/>
    <x v="3579"/>
    <b v="0"/>
    <n v="14"/>
    <x v="1"/>
    <s v="theater/plays"/>
    <n v="1"/>
    <n v="36"/>
    <x v="2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x v="3561"/>
    <x v="3580"/>
    <b v="0"/>
    <n v="45"/>
    <x v="1"/>
    <s v="theater/plays"/>
    <n v="1"/>
    <n v="33"/>
    <x v="2"/>
    <x v="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x v="3562"/>
    <x v="3581"/>
    <b v="0"/>
    <n v="27"/>
    <x v="1"/>
    <s v="theater/plays"/>
    <n v="1"/>
    <n v="30"/>
    <x v="2"/>
    <x v="3"/>
  </r>
  <r>
    <n v="3613"/>
    <s v="HIS NAME IS ARTHUR HOLMBERG"/>
    <s v="a woman walks into a bar except she looks like a man and no one's serving drinks. one night only"/>
    <n v="1250"/>
    <n v="1250"/>
    <x v="3"/>
    <x v="0"/>
    <s v="USD"/>
    <x v="3563"/>
    <x v="3582"/>
    <b v="0"/>
    <n v="20"/>
    <x v="1"/>
    <s v="theater/plays"/>
    <n v="1"/>
    <n v="63"/>
    <x v="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x v="3564"/>
    <x v="3583"/>
    <b v="0"/>
    <n v="29"/>
    <x v="1"/>
    <s v="theater/plays"/>
    <n v="1"/>
    <n v="69"/>
    <x v="2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x v="3565"/>
    <x v="3584"/>
    <b v="0"/>
    <n v="17"/>
    <x v="1"/>
    <s v="theater/plays"/>
    <n v="1"/>
    <n v="29"/>
    <x v="2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x v="3566"/>
    <x v="3585"/>
    <b v="0"/>
    <n v="22"/>
    <x v="1"/>
    <s v="theater/plays"/>
    <n v="1"/>
    <n v="11"/>
    <x v="2"/>
    <x v="3"/>
  </r>
  <r>
    <n v="3666"/>
    <s v="Israel LÃ³pez @ Ojai Playwrights Conference"/>
    <s v="Artistic Internship @ Ojai Playwrights Conference"/>
    <n v="1200"/>
    <n v="1200"/>
    <x v="3"/>
    <x v="0"/>
    <s v="USD"/>
    <x v="3567"/>
    <x v="3586"/>
    <b v="0"/>
    <n v="38"/>
    <x v="1"/>
    <s v="theater/plays"/>
    <n v="1"/>
    <n v="32"/>
    <x v="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2"/>
    <s v="EUR"/>
    <x v="3568"/>
    <x v="3587"/>
    <b v="0"/>
    <n v="31"/>
    <x v="1"/>
    <s v="theater/plays"/>
    <n v="1"/>
    <n v="145"/>
    <x v="2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x v="3569"/>
    <x v="3588"/>
    <b v="0"/>
    <n v="3"/>
    <x v="1"/>
    <s v="theater/musical"/>
    <n v="1"/>
    <n v="167"/>
    <x v="2"/>
    <x v="7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x v="3570"/>
    <x v="3589"/>
    <b v="0"/>
    <n v="77"/>
    <x v="1"/>
    <s v="theater/musical"/>
    <n v="1"/>
    <n v="65"/>
    <x v="2"/>
    <x v="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x v="3571"/>
    <x v="3590"/>
    <b v="0"/>
    <n v="27"/>
    <x v="1"/>
    <s v="theater/musical"/>
    <n v="1"/>
    <n v="56"/>
    <x v="2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x v="3572"/>
    <x v="3591"/>
    <b v="0"/>
    <n v="15"/>
    <x v="1"/>
    <s v="theater/musical"/>
    <n v="1"/>
    <n v="73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x v="3573"/>
    <x v="3592"/>
    <b v="0"/>
    <n v="20"/>
    <x v="1"/>
    <s v="theater/musical"/>
    <n v="1"/>
    <n v="100"/>
    <x v="2"/>
    <x v="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6"/>
    <s v="CAD"/>
    <x v="3574"/>
    <x v="3593"/>
    <b v="0"/>
    <n v="25"/>
    <x v="1"/>
    <s v="theater/musical"/>
    <n v="1"/>
    <n v="100"/>
    <x v="2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x v="3575"/>
    <x v="3594"/>
    <b v="0"/>
    <n v="24"/>
    <x v="1"/>
    <s v="theater/plays"/>
    <n v="1"/>
    <n v="42"/>
    <x v="2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x v="3576"/>
    <x v="3595"/>
    <b v="0"/>
    <n v="28"/>
    <x v="1"/>
    <s v="theater/plays"/>
    <n v="1"/>
    <n v="179"/>
    <x v="2"/>
    <x v="3"/>
  </r>
  <r>
    <n v="1062"/>
    <s v="RETURNING AT A LATER DATE"/>
    <s v="SEE US ON PATREON www.badgirlartwork.com"/>
    <n v="199"/>
    <n v="190"/>
    <x v="0"/>
    <x v="0"/>
    <s v="USD"/>
    <x v="3577"/>
    <x v="3596"/>
    <b v="0"/>
    <n v="4"/>
    <x v="0"/>
    <s v="journalism/audio"/>
    <n v="1"/>
    <n v="48"/>
    <x v="8"/>
    <x v="2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x v="3578"/>
    <x v="3597"/>
    <b v="0"/>
    <n v="37"/>
    <x v="0"/>
    <s v="theater/musical"/>
    <n v="1"/>
    <n v="145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x v="3579"/>
    <x v="3598"/>
    <b v="0"/>
    <n v="10"/>
    <x v="0"/>
    <s v="theater/plays"/>
    <n v="1"/>
    <n v="249"/>
    <x v="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x v="3580"/>
    <x v="3599"/>
    <b v="0"/>
    <n v="224"/>
    <x v="0"/>
    <s v="technology/wearables"/>
    <n v="1"/>
    <n v="379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x v="3581"/>
    <x v="3600"/>
    <b v="0"/>
    <n v="96"/>
    <x v="0"/>
    <s v="technology/wearables"/>
    <n v="1"/>
    <n v="302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x v="3582"/>
    <x v="3601"/>
    <b v="0"/>
    <n v="890"/>
    <x v="0"/>
    <s v="technology/wearables"/>
    <n v="1"/>
    <n v="120"/>
    <x v="0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x v="3583"/>
    <x v="3602"/>
    <b v="0"/>
    <n v="95"/>
    <x v="0"/>
    <s v="technology/wearables"/>
    <n v="1"/>
    <n v="216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6"/>
    <s v="CAD"/>
    <x v="3584"/>
    <x v="3603"/>
    <b v="0"/>
    <n v="12"/>
    <x v="0"/>
    <s v="photography/places"/>
    <n v="1"/>
    <n v="132"/>
    <x v="1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x v="3585"/>
    <x v="3604"/>
    <b v="0"/>
    <n v="456"/>
    <x v="0"/>
    <s v="technology/wearables"/>
    <n v="1"/>
    <n v="118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x v="3586"/>
    <x v="3605"/>
    <b v="0"/>
    <n v="37"/>
    <x v="0"/>
    <s v="theater/plays"/>
    <n v="1"/>
    <n v="106"/>
    <x v="2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x v="3587"/>
    <x v="3606"/>
    <b v="0"/>
    <n v="30"/>
    <x v="0"/>
    <s v="theater/plays"/>
    <n v="1"/>
    <n v="251"/>
    <x v="2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x v="3588"/>
    <x v="3607"/>
    <b v="0"/>
    <n v="161"/>
    <x v="0"/>
    <s v="technology/wearables"/>
    <n v="1"/>
    <n v="932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x v="3589"/>
    <x v="3608"/>
    <b v="0"/>
    <n v="21"/>
    <x v="0"/>
    <s v="music/indie rock"/>
    <n v="1"/>
    <n v="36"/>
    <x v="4"/>
    <x v="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x v="3590"/>
    <x v="3609"/>
    <b v="0"/>
    <n v="36"/>
    <x v="0"/>
    <s v="technology/wearables"/>
    <n v="1"/>
    <n v="406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x v="3591"/>
    <x v="3610"/>
    <b v="0"/>
    <n v="95"/>
    <x v="0"/>
    <s v="games/mobile games"/>
    <n v="1"/>
    <n v="49"/>
    <x v="6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x v="3592"/>
    <x v="3611"/>
    <b v="0"/>
    <n v="33"/>
    <x v="0"/>
    <s v="theater/plays"/>
    <n v="1"/>
    <n v="107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x v="3593"/>
    <x v="3612"/>
    <b v="0"/>
    <n v="46"/>
    <x v="0"/>
    <s v="technology/wearables"/>
    <n v="1"/>
    <n v="382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x v="3594"/>
    <x v="3613"/>
    <b v="0"/>
    <n v="9"/>
    <x v="0"/>
    <s v="publishing/fiction"/>
    <n v="1"/>
    <n v="39"/>
    <x v="7"/>
    <x v="13"/>
  </r>
  <r>
    <n v="4022"/>
    <s v="The Merchant of Venice as Shakespeare Heard It"/>
    <s v="Help us produce a video of the first Original Pronunciation Merchant of Venice."/>
    <n v="18000"/>
    <n v="12521"/>
    <x v="1"/>
    <x v="0"/>
    <s v="USD"/>
    <x v="3595"/>
    <x v="3614"/>
    <b v="0"/>
    <n v="197"/>
    <x v="0"/>
    <s v="theater/plays"/>
    <n v="1"/>
    <n v="64"/>
    <x v="2"/>
    <x v="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x v="3596"/>
    <x v="3615"/>
    <b v="0"/>
    <n v="7"/>
    <x v="0"/>
    <s v="music/faith"/>
    <n v="1"/>
    <n v="122"/>
    <x v="4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x v="3597"/>
    <x v="3616"/>
    <b v="0"/>
    <n v="348"/>
    <x v="0"/>
    <s v="theater/spaces"/>
    <n v="1"/>
    <n v="245"/>
    <x v="2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x v="3598"/>
    <x v="3617"/>
    <b v="0"/>
    <n v="29"/>
    <x v="0"/>
    <s v="music/jazz"/>
    <n v="1"/>
    <n v="47"/>
    <x v="4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x v="3599"/>
    <x v="3618"/>
    <b v="1"/>
    <n v="140"/>
    <x v="0"/>
    <s v="photography/photobooks"/>
    <n v="1"/>
    <n v="48"/>
    <x v="1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x v="3600"/>
    <x v="3619"/>
    <b v="0"/>
    <n v="16"/>
    <x v="0"/>
    <s v="theater/plays"/>
    <n v="1"/>
    <n v="63"/>
    <x v="2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x v="3601"/>
    <x v="3620"/>
    <b v="0"/>
    <n v="67"/>
    <x v="0"/>
    <s v="theater/spaces"/>
    <n v="1"/>
    <n v="10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x v="3602"/>
    <x v="3621"/>
    <b v="0"/>
    <n v="356"/>
    <x v="0"/>
    <s v="technology/wearables"/>
    <n v="1"/>
    <n v="202"/>
    <x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x v="3603"/>
    <x v="3622"/>
    <b v="1"/>
    <n v="124"/>
    <x v="0"/>
    <s v="photography/photobooks"/>
    <n v="1"/>
    <n v="171"/>
    <x v="1"/>
    <x v="2"/>
  </r>
  <r>
    <n v="1704"/>
    <s v="Jericho Down Worship Album"/>
    <s v="We want to record an album of popular praise &amp; worship songs with our own influence and style."/>
    <n v="2000"/>
    <n v="1302"/>
    <x v="1"/>
    <x v="0"/>
    <s v="USD"/>
    <x v="3604"/>
    <x v="3623"/>
    <b v="0"/>
    <n v="11"/>
    <x v="0"/>
    <s v="music/faith"/>
    <n v="1"/>
    <n v="118"/>
    <x v="4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x v="3605"/>
    <x v="3624"/>
    <b v="0"/>
    <n v="9"/>
    <x v="0"/>
    <s v="theater/musical"/>
    <n v="1"/>
    <n v="14"/>
    <x v="2"/>
    <x v="7"/>
  </r>
  <r>
    <n v="452"/>
    <s v="Lost in the Shadows"/>
    <s v="A man must find his way out of the depths of the shadows by using the aid of a little girl."/>
    <n v="750"/>
    <n v="480"/>
    <x v="1"/>
    <x v="0"/>
    <s v="USD"/>
    <x v="3606"/>
    <x v="3625"/>
    <b v="0"/>
    <n v="12"/>
    <x v="0"/>
    <s v="film &amp; video/animation"/>
    <n v="1"/>
    <n v="40"/>
    <x v="5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x v="3607"/>
    <x v="3626"/>
    <b v="1"/>
    <n v="171"/>
    <x v="0"/>
    <s v="technology/makerspaces"/>
    <n v="1"/>
    <n v="12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x v="3608"/>
    <x v="3627"/>
    <b v="0"/>
    <n v="975"/>
    <x v="0"/>
    <s v="games/video games"/>
    <n v="1"/>
    <n v="48"/>
    <x v="6"/>
    <x v="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x v="3609"/>
    <x v="3628"/>
    <b v="0"/>
    <n v="7"/>
    <x v="0"/>
    <s v="theater/plays"/>
    <n v="1"/>
    <n v="486"/>
    <x v="2"/>
    <x v="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x v="3610"/>
    <x v="3629"/>
    <b v="1"/>
    <n v="139"/>
    <x v="0"/>
    <s v="photography/photobooks"/>
    <n v="1"/>
    <n v="110"/>
    <x v="1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x v="3611"/>
    <x v="3630"/>
    <b v="0"/>
    <n v="3"/>
    <x v="0"/>
    <s v="theater/plays"/>
    <n v="1"/>
    <n v="204"/>
    <x v="2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x v="3612"/>
    <x v="3631"/>
    <b v="0"/>
    <n v="17"/>
    <x v="0"/>
    <s v="theater/plays"/>
    <n v="1"/>
    <n v="179"/>
    <x v="2"/>
    <x v="3"/>
  </r>
  <r>
    <n v="166"/>
    <s v="Pressure"/>
    <s v="A young teen makes a bad decision after joining gang and the film expresses his choices that led him to that point."/>
    <n v="5000"/>
    <n v="3000"/>
    <x v="1"/>
    <x v="0"/>
    <s v="USD"/>
    <x v="3613"/>
    <x v="3632"/>
    <b v="0"/>
    <n v="1"/>
    <x v="0"/>
    <s v="film &amp; video/drama"/>
    <n v="1"/>
    <n v="3000"/>
    <x v="5"/>
    <x v="9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x v="3614"/>
    <x v="3633"/>
    <b v="0"/>
    <n v="5"/>
    <x v="0"/>
    <s v="theater/plays"/>
    <n v="1"/>
    <n v="60"/>
    <x v="2"/>
    <x v="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x v="3615"/>
    <x v="3634"/>
    <b v="0"/>
    <n v="117"/>
    <x v="0"/>
    <s v="theater/spaces"/>
    <n v="1"/>
    <n v="61"/>
    <x v="2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x v="3616"/>
    <x v="3635"/>
    <b v="0"/>
    <n v="24"/>
    <x v="0"/>
    <s v="theater/musical"/>
    <n v="1"/>
    <n v="174"/>
    <x v="2"/>
    <x v="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x v="3617"/>
    <x v="3636"/>
    <b v="0"/>
    <n v="11"/>
    <x v="0"/>
    <s v="theater/spaces"/>
    <n v="1"/>
    <n v="65"/>
    <x v="2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x v="3618"/>
    <x v="3637"/>
    <b v="1"/>
    <n v="103"/>
    <x v="0"/>
    <s v="photography/photobooks"/>
    <n v="1"/>
    <n v="72"/>
    <x v="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x v="3619"/>
    <x v="3638"/>
    <b v="0"/>
    <n v="42"/>
    <x v="0"/>
    <s v="technology/gadgets"/>
    <n v="1"/>
    <n v="71"/>
    <x v="0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x v="3620"/>
    <x v="3639"/>
    <b v="0"/>
    <n v="39"/>
    <x v="0"/>
    <s v="theater/musical"/>
    <n v="1"/>
    <n v="53"/>
    <x v="2"/>
    <x v="7"/>
  </r>
  <r>
    <n v="998"/>
    <s v="Ollinfit: The Wearable Personal Trainer"/>
    <s v="Ollinfit is the first wearable fitness trainer with 3 sensors for superior accuracy, feedback and results."/>
    <n v="60000"/>
    <n v="35135"/>
    <x v="1"/>
    <x v="6"/>
    <s v="CAD"/>
    <x v="3621"/>
    <x v="3640"/>
    <b v="0"/>
    <n v="229"/>
    <x v="0"/>
    <s v="technology/wearables"/>
    <n v="1"/>
    <n v="153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x v="3622"/>
    <x v="3641"/>
    <b v="0"/>
    <n v="7"/>
    <x v="0"/>
    <s v="film &amp; video/drama"/>
    <n v="1"/>
    <n v="54"/>
    <x v="5"/>
    <x v="9"/>
  </r>
  <r>
    <n v="3122"/>
    <s v="be back soon (Canceled)"/>
    <s v="cancelled until further notice"/>
    <n v="199"/>
    <n v="116"/>
    <x v="0"/>
    <x v="0"/>
    <s v="USD"/>
    <x v="3623"/>
    <x v="3642"/>
    <b v="0"/>
    <n v="2"/>
    <x v="0"/>
    <s v="theater/spaces"/>
    <n v="1"/>
    <n v="5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x v="3624"/>
    <x v="3643"/>
    <b v="0"/>
    <n v="336"/>
    <x v="0"/>
    <s v="technology/wearables"/>
    <n v="1"/>
    <n v="343"/>
    <x v="0"/>
    <x v="0"/>
  </r>
  <r>
    <n v="3116"/>
    <s v="CoreCon Asylum"/>
    <s v="Creating a consuite for CoreCon. A focus on the insanity of asylums and early medical practices from history."/>
    <n v="750"/>
    <n v="430"/>
    <x v="1"/>
    <x v="0"/>
    <s v="USD"/>
    <x v="3625"/>
    <x v="3644"/>
    <b v="0"/>
    <n v="10"/>
    <x v="0"/>
    <s v="theater/spaces"/>
    <n v="1"/>
    <n v="43"/>
    <x v="2"/>
    <x v="8"/>
  </r>
  <r>
    <n v="3998"/>
    <s v="Forsaken Angels-A New Play"/>
    <s v="Forsaken Angels, a powerful new play by William Leary, author of DCMTA's Best Of 2014 Play Masquerade."/>
    <n v="1250"/>
    <n v="715"/>
    <x v="1"/>
    <x v="0"/>
    <s v="USD"/>
    <x v="3626"/>
    <x v="3645"/>
    <b v="0"/>
    <n v="12"/>
    <x v="0"/>
    <s v="theater/plays"/>
    <n v="1"/>
    <n v="60"/>
    <x v="2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x v="3627"/>
    <x v="3646"/>
    <b v="1"/>
    <n v="92"/>
    <x v="0"/>
    <s v="photography/photobooks"/>
    <n v="1"/>
    <n v="151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2"/>
    <s v="SEK"/>
    <x v="3628"/>
    <x v="3647"/>
    <b v="0"/>
    <n v="123"/>
    <x v="0"/>
    <s v="technology/wearables"/>
    <n v="1"/>
    <n v="791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x v="3629"/>
    <x v="3648"/>
    <b v="0"/>
    <n v="84"/>
    <x v="0"/>
    <s v="film &amp; video/drama"/>
    <n v="1"/>
    <n v="332"/>
    <x v="5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x v="3630"/>
    <x v="3649"/>
    <b v="0"/>
    <n v="25"/>
    <x v="0"/>
    <s v="theater/musical"/>
    <n v="1"/>
    <n v="109"/>
    <x v="2"/>
    <x v="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x v="3631"/>
    <x v="3650"/>
    <b v="0"/>
    <n v="9"/>
    <x v="0"/>
    <s v="theater/plays"/>
    <n v="1"/>
    <n v="88"/>
    <x v="2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x v="3632"/>
    <x v="3651"/>
    <b v="0"/>
    <n v="46"/>
    <x v="0"/>
    <s v="theater/musical"/>
    <n v="1"/>
    <n v="45"/>
    <x v="2"/>
    <x v="7"/>
  </r>
  <r>
    <n v="1917"/>
    <s v="Chronovisor:The MOST innovative watch for night time reading"/>
    <s v="Let's build a legendary brand altogether"/>
    <n v="390000"/>
    <n v="205025"/>
    <x v="1"/>
    <x v="18"/>
    <s v="HKD"/>
    <x v="3633"/>
    <x v="3652"/>
    <b v="0"/>
    <n v="70"/>
    <x v="0"/>
    <s v="technology/gadgets"/>
    <n v="1"/>
    <n v="2929"/>
    <x v="0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x v="3634"/>
    <x v="3653"/>
    <b v="0"/>
    <n v="100"/>
    <x v="0"/>
    <s v="photography/photobooks"/>
    <n v="1"/>
    <n v="94"/>
    <x v="1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x v="3635"/>
    <x v="3654"/>
    <b v="0"/>
    <n v="53"/>
    <x v="0"/>
    <s v="theater/musical"/>
    <n v="1"/>
    <n v="49"/>
    <x v="2"/>
    <x v="7"/>
  </r>
  <r>
    <n v="2755"/>
    <s v="Children's book app: &quot;The story of Setanta&quot;"/>
    <s v="Colourful and imaginative book app for children, will be relished especially by those with Irish roots."/>
    <n v="500"/>
    <n v="260"/>
    <x v="1"/>
    <x v="5"/>
    <s v="EUR"/>
    <x v="3636"/>
    <x v="3655"/>
    <b v="0"/>
    <n v="15"/>
    <x v="0"/>
    <s v="publishing/children's books"/>
    <n v="1"/>
    <n v="17"/>
    <x v="7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3"/>
    <s v="EUR"/>
    <x v="3637"/>
    <x v="3656"/>
    <b v="0"/>
    <n v="8"/>
    <x v="0"/>
    <s v="theater/plays"/>
    <n v="1"/>
    <n v="32"/>
    <x v="2"/>
    <x v="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x v="3638"/>
    <x v="3657"/>
    <b v="0"/>
    <n v="57"/>
    <x v="0"/>
    <s v="publishing/fiction"/>
    <n v="1"/>
    <n v="63"/>
    <x v="7"/>
    <x v="1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x v="3639"/>
    <x v="3658"/>
    <b v="0"/>
    <n v="59"/>
    <x v="0"/>
    <s v="theater/musical"/>
    <n v="1"/>
    <n v="148"/>
    <x v="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x v="3640"/>
    <x v="3659"/>
    <b v="0"/>
    <n v="34"/>
    <x v="0"/>
    <s v="music/world music"/>
    <n v="1"/>
    <n v="75"/>
    <x v="4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8"/>
    <s v="AUD"/>
    <x v="3641"/>
    <x v="3660"/>
    <b v="0"/>
    <n v="1293"/>
    <x v="0"/>
    <s v="film &amp; video/drama"/>
    <n v="1"/>
    <n v="118"/>
    <x v="5"/>
    <x v="9"/>
  </r>
  <r>
    <n v="2676"/>
    <s v="Toronto VR Co-Op"/>
    <s v="Our aim is to provide high-end equipment and space for Toronto coders, filmmakers, and artists to develop cutting-edge VR content."/>
    <n v="2100"/>
    <n v="1058"/>
    <x v="1"/>
    <x v="6"/>
    <s v="CAD"/>
    <x v="3642"/>
    <x v="3661"/>
    <b v="0"/>
    <n v="9"/>
    <x v="0"/>
    <s v="technology/makerspaces"/>
    <n v="1"/>
    <n v="118"/>
    <x v="0"/>
    <x v="2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x v="3643"/>
    <x v="3662"/>
    <b v="0"/>
    <n v="147"/>
    <x v="0"/>
    <s v="film &amp; video/animation"/>
    <n v="1"/>
    <n v="51"/>
    <x v="5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x v="3644"/>
    <x v="3663"/>
    <b v="0"/>
    <n v="5"/>
    <x v="0"/>
    <s v="theater/plays"/>
    <n v="1"/>
    <n v="60"/>
    <x v="2"/>
    <x v="3"/>
  </r>
  <r>
    <n v="2040"/>
    <s v="Programmable Capacitor"/>
    <s v="4.29 Billion+ Capacitor Combinations._x000a_No Coding Required."/>
    <n v="3000"/>
    <n v="7445.14"/>
    <x v="3"/>
    <x v="0"/>
    <s v="USD"/>
    <x v="3645"/>
    <x v="3664"/>
    <b v="1"/>
    <n v="271"/>
    <x v="1"/>
    <s v="technology/hardware"/>
    <n v="2"/>
    <n v="27"/>
    <x v="0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x v="3646"/>
    <x v="3665"/>
    <b v="1"/>
    <n v="303"/>
    <x v="1"/>
    <s v="technology/hardware"/>
    <n v="2"/>
    <n v="409"/>
    <x v="0"/>
    <x v="29"/>
  </r>
  <r>
    <n v="108"/>
    <s v="GLASS: A Love Story"/>
    <s v="When a man can't find love, his Google GLASS does the searching for him. A short film shot with Google Glass."/>
    <n v="1500"/>
    <n v="3700"/>
    <x v="3"/>
    <x v="0"/>
    <s v="USD"/>
    <x v="3647"/>
    <x v="3666"/>
    <b v="0"/>
    <n v="47"/>
    <x v="1"/>
    <s v="film &amp; video/shorts"/>
    <n v="2"/>
    <n v="79"/>
    <x v="5"/>
    <x v="3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x v="3648"/>
    <x v="3667"/>
    <b v="0"/>
    <n v="182"/>
    <x v="1"/>
    <s v="theater/spaces"/>
    <n v="2"/>
    <n v="68"/>
    <x v="2"/>
    <x v="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x v="3649"/>
    <x v="3668"/>
    <b v="0"/>
    <n v="456"/>
    <x v="1"/>
    <s v="technology/hardware"/>
    <n v="2"/>
    <n v="162"/>
    <x v="0"/>
    <x v="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x v="3650"/>
    <x v="3669"/>
    <b v="0"/>
    <n v="296"/>
    <x v="1"/>
    <s v="games/tabletop games"/>
    <n v="2"/>
    <n v="82"/>
    <x v="6"/>
    <x v="3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x v="3651"/>
    <x v="3670"/>
    <b v="0"/>
    <n v="25"/>
    <x v="1"/>
    <s v="theater/plays"/>
    <n v="2"/>
    <n v="24"/>
    <x v="2"/>
    <x v="3"/>
  </r>
  <r>
    <n v="2815"/>
    <s v="Widow's Wedding Dress"/>
    <s v="Set in 1950s Northern Ireland, this play tells the story of two sisters in a community of Travellers, or Irish Gypsies."/>
    <n v="250"/>
    <n v="605"/>
    <x v="3"/>
    <x v="6"/>
    <s v="CAD"/>
    <x v="3652"/>
    <x v="3671"/>
    <b v="0"/>
    <n v="14"/>
    <x v="1"/>
    <s v="theater/plays"/>
    <n v="2"/>
    <n v="43"/>
    <x v="2"/>
    <x v="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x v="3653"/>
    <x v="3672"/>
    <b v="0"/>
    <n v="13"/>
    <x v="1"/>
    <s v="music/indie rock"/>
    <n v="2"/>
    <n v="23"/>
    <x v="4"/>
    <x v="17"/>
  </r>
  <r>
    <n v="262"/>
    <s v="The Last Cosmonaut"/>
    <s v="He can never die. He will live forever. He is the last cosmonaut, and this is his story."/>
    <n v="2500"/>
    <n v="6000"/>
    <x v="3"/>
    <x v="0"/>
    <s v="USD"/>
    <x v="3654"/>
    <x v="3673"/>
    <b v="1"/>
    <n v="145"/>
    <x v="1"/>
    <s v="film &amp; video/documentary"/>
    <n v="2"/>
    <n v="41"/>
    <x v="5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x v="3655"/>
    <x v="3674"/>
    <b v="0"/>
    <n v="46"/>
    <x v="1"/>
    <s v="theater/plays"/>
    <n v="2"/>
    <n v="26"/>
    <x v="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x v="3656"/>
    <x v="3675"/>
    <b v="0"/>
    <n v="18"/>
    <x v="1"/>
    <s v="publishing/nonfiction"/>
    <n v="2"/>
    <n v="33"/>
    <x v="7"/>
    <x v="32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x v="3657"/>
    <x v="3676"/>
    <b v="0"/>
    <n v="131"/>
    <x v="1"/>
    <s v="music/electronic music"/>
    <n v="2"/>
    <n v="36"/>
    <x v="4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x v="3658"/>
    <x v="3677"/>
    <b v="1"/>
    <n v="183"/>
    <x v="1"/>
    <s v="technology/hardware"/>
    <n v="2"/>
    <n v="64"/>
    <x v="0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x v="3659"/>
    <x v="3678"/>
    <b v="1"/>
    <n v="354"/>
    <x v="1"/>
    <s v="technology/hardware"/>
    <n v="2"/>
    <n v="331"/>
    <x v="0"/>
    <x v="29"/>
  </r>
  <r>
    <n v="831"/>
    <s v="Let The 7Horse Run!"/>
    <s v="7Horse is a new band with a self-funded album and a show they want to rock in your town!"/>
    <n v="1500"/>
    <n v="3500"/>
    <x v="3"/>
    <x v="0"/>
    <s v="USD"/>
    <x v="3660"/>
    <x v="3679"/>
    <b v="0"/>
    <n v="20"/>
    <x v="1"/>
    <s v="music/rock"/>
    <n v="2"/>
    <n v="175"/>
    <x v="4"/>
    <x v="30"/>
  </r>
  <r>
    <n v="2708"/>
    <s v="Angel Comedy Club"/>
    <s v="Angel Comedy Club: A permanent home for Londonâ€™s loveliest comedy night - a community comedy club"/>
    <n v="20000"/>
    <n v="46643.07"/>
    <x v="3"/>
    <x v="1"/>
    <s v="GBP"/>
    <x v="3661"/>
    <x v="3680"/>
    <b v="1"/>
    <n v="1049"/>
    <x v="1"/>
    <s v="theater/spaces"/>
    <n v="2"/>
    <n v="44"/>
    <x v="2"/>
    <x v="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x v="3662"/>
    <x v="3681"/>
    <b v="1"/>
    <n v="74"/>
    <x v="1"/>
    <s v="film &amp; video/documentary"/>
    <n v="2"/>
    <n v="106"/>
    <x v="5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x v="3663"/>
    <x v="3682"/>
    <b v="1"/>
    <n v="563"/>
    <x v="1"/>
    <s v="film &amp; video/documentary"/>
    <n v="2"/>
    <n v="57"/>
    <x v="5"/>
    <x v="34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x v="3664"/>
    <x v="3683"/>
    <b v="0"/>
    <n v="10"/>
    <x v="1"/>
    <s v="theater/plays"/>
    <n v="2"/>
    <n v="57"/>
    <x v="2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x v="3665"/>
    <x v="3684"/>
    <b v="1"/>
    <n v="625"/>
    <x v="1"/>
    <s v="technology/hardware"/>
    <n v="2"/>
    <n v="119"/>
    <x v="0"/>
    <x v="29"/>
  </r>
  <r>
    <n v="1953"/>
    <s v="NTH Music Synthesizer"/>
    <s v="The NTH is an open source music synthesizer featuring instant fun, awesome sound, and a hackable design."/>
    <n v="15000"/>
    <n v="33892"/>
    <x v="3"/>
    <x v="0"/>
    <s v="USD"/>
    <x v="3666"/>
    <x v="3685"/>
    <b v="1"/>
    <n v="147"/>
    <x v="1"/>
    <s v="technology/hardware"/>
    <n v="2"/>
    <n v="231"/>
    <x v="0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x v="3667"/>
    <x v="3686"/>
    <b v="0"/>
    <n v="36"/>
    <x v="1"/>
    <s v="music/indie rock"/>
    <n v="2"/>
    <n v="94"/>
    <x v="4"/>
    <x v="17"/>
  </r>
  <r>
    <n v="3830"/>
    <s v="Run Away"/>
    <s v="The Aeon Theatre company is producing another original play by Parker Hale at the Manhattan Reportory Theatre"/>
    <n v="100"/>
    <n v="225"/>
    <x v="3"/>
    <x v="0"/>
    <s v="USD"/>
    <x v="3668"/>
    <x v="3687"/>
    <b v="0"/>
    <n v="3"/>
    <x v="1"/>
    <s v="theater/plays"/>
    <n v="2"/>
    <n v="75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x v="3669"/>
    <x v="3688"/>
    <b v="1"/>
    <n v="304"/>
    <x v="1"/>
    <s v="technology/space exploration"/>
    <n v="2"/>
    <n v="59"/>
    <x v="0"/>
    <x v="20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x v="3670"/>
    <x v="3689"/>
    <b v="0"/>
    <n v="18"/>
    <x v="1"/>
    <s v="theater/plays"/>
    <n v="2"/>
    <n v="62"/>
    <x v="2"/>
    <x v="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x v="3671"/>
    <x v="3690"/>
    <b v="0"/>
    <n v="50"/>
    <x v="1"/>
    <s v="games/tabletop games"/>
    <n v="2"/>
    <n v="21"/>
    <x v="6"/>
    <x v="35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x v="3672"/>
    <x v="3691"/>
    <b v="0"/>
    <n v="18"/>
    <x v="1"/>
    <s v="theater/plays"/>
    <n v="2"/>
    <n v="61"/>
    <x v="2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6"/>
    <s v="CAD"/>
    <x v="3673"/>
    <x v="3692"/>
    <b v="0"/>
    <n v="147"/>
    <x v="1"/>
    <s v="games/tabletop games"/>
    <n v="2"/>
    <n v="37"/>
    <x v="6"/>
    <x v="3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x v="3674"/>
    <x v="3693"/>
    <b v="0"/>
    <n v="47"/>
    <x v="1"/>
    <s v="film &amp; video/shorts"/>
    <n v="2"/>
    <n v="47"/>
    <x v="5"/>
    <x v="31"/>
  </r>
  <r>
    <n v="1386"/>
    <s v="MALTESE CROSS: The First Album"/>
    <s v="We are a classic hard rock/heavy metal band just trying to keep rock alive!"/>
    <n v="400"/>
    <n v="875"/>
    <x v="3"/>
    <x v="0"/>
    <s v="USD"/>
    <x v="3675"/>
    <x v="3694"/>
    <b v="0"/>
    <n v="14"/>
    <x v="1"/>
    <s v="music/rock"/>
    <n v="2"/>
    <n v="63"/>
    <x v="4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x v="3676"/>
    <x v="3695"/>
    <b v="0"/>
    <n v="65"/>
    <x v="1"/>
    <s v="technology/hardware"/>
    <n v="2"/>
    <n v="67"/>
    <x v="0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2"/>
    <s v="EUR"/>
    <x v="3677"/>
    <x v="3696"/>
    <b v="0"/>
    <n v="28"/>
    <x v="1"/>
    <s v="music/metal"/>
    <n v="2"/>
    <n v="19"/>
    <x v="4"/>
    <x v="3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x v="3678"/>
    <x v="3697"/>
    <b v="0"/>
    <n v="20"/>
    <x v="1"/>
    <s v="theater/plays"/>
    <n v="2"/>
    <n v="55"/>
    <x v="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x v="3679"/>
    <x v="3698"/>
    <b v="1"/>
    <n v="1375"/>
    <x v="1"/>
    <s v="technology/hardware"/>
    <n v="2"/>
    <n v="79"/>
    <x v="0"/>
    <x v="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x v="3680"/>
    <x v="3699"/>
    <b v="1"/>
    <n v="33"/>
    <x v="1"/>
    <s v="photography/photobooks"/>
    <n v="2"/>
    <n v="78"/>
    <x v="1"/>
    <x v="2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x v="3681"/>
    <x v="3700"/>
    <b v="0"/>
    <n v="30"/>
    <x v="1"/>
    <s v="theater/plays"/>
    <n v="2"/>
    <n v="36"/>
    <x v="2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x v="3682"/>
    <x v="3701"/>
    <b v="0"/>
    <n v="562"/>
    <x v="1"/>
    <s v="film &amp; video/documentary"/>
    <n v="2"/>
    <n v="145"/>
    <x v="5"/>
    <x v="3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x v="3683"/>
    <x v="3702"/>
    <b v="0"/>
    <n v="87"/>
    <x v="1"/>
    <s v="technology/wearables"/>
    <n v="2"/>
    <n v="12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x v="3684"/>
    <x v="3703"/>
    <b v="0"/>
    <n v="32"/>
    <x v="1"/>
    <s v="theater/spaces"/>
    <n v="2"/>
    <n v="33"/>
    <x v="2"/>
    <x v="8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x v="3685"/>
    <x v="3704"/>
    <b v="1"/>
    <n v="670"/>
    <x v="1"/>
    <s v="music/rock"/>
    <n v="2"/>
    <n v="38"/>
    <x v="4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x v="3686"/>
    <x v="3705"/>
    <b v="1"/>
    <n v="834"/>
    <x v="1"/>
    <s v="technology/hardware"/>
    <n v="2"/>
    <n v="127"/>
    <x v="0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6"/>
    <s v="CAD"/>
    <x v="3687"/>
    <x v="3706"/>
    <b v="0"/>
    <n v="93"/>
    <x v="1"/>
    <s v="music/rock"/>
    <n v="2"/>
    <n v="50"/>
    <x v="4"/>
    <x v="3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x v="3688"/>
    <x v="3707"/>
    <b v="1"/>
    <n v="94"/>
    <x v="1"/>
    <s v="food/small batch"/>
    <n v="2"/>
    <n v="14"/>
    <x v="3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x v="3689"/>
    <x v="3708"/>
    <b v="1"/>
    <n v="22"/>
    <x v="1"/>
    <s v="music/rock"/>
    <n v="2"/>
    <n v="96"/>
    <x v="4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x v="3690"/>
    <x v="3709"/>
    <b v="1"/>
    <n v="644"/>
    <x v="1"/>
    <s v="technology/hardware"/>
    <n v="2"/>
    <n v="262"/>
    <x v="0"/>
    <x v="2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x v="3691"/>
    <x v="3710"/>
    <b v="0"/>
    <n v="18"/>
    <x v="1"/>
    <s v="theater/plays"/>
    <n v="2"/>
    <n v="59"/>
    <x v="2"/>
    <x v="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x v="3692"/>
    <x v="3711"/>
    <b v="0"/>
    <n v="58"/>
    <x v="1"/>
    <s v="theater/plays"/>
    <n v="2"/>
    <n v="29"/>
    <x v="2"/>
    <x v="3"/>
  </r>
  <r>
    <n v="3719"/>
    <s v="Corium"/>
    <s v="A new piece of physical theatre about love, regret and longing."/>
    <n v="200"/>
    <n v="420"/>
    <x v="3"/>
    <x v="1"/>
    <s v="GBP"/>
    <x v="3693"/>
    <x v="3712"/>
    <b v="0"/>
    <n v="4"/>
    <x v="1"/>
    <s v="theater/plays"/>
    <n v="2"/>
    <n v="105"/>
    <x v="2"/>
    <x v="3"/>
  </r>
  <r>
    <n v="1975"/>
    <s v="Bugle2: A DIY Phono Preamp"/>
    <s v="The Bugle2 is a second generation DIY kit phono preamplifier for vinyl playback."/>
    <n v="16000"/>
    <n v="33393.339999999997"/>
    <x v="3"/>
    <x v="0"/>
    <s v="USD"/>
    <x v="3694"/>
    <x v="3713"/>
    <b v="1"/>
    <n v="253"/>
    <x v="1"/>
    <s v="technology/hardware"/>
    <n v="2"/>
    <n v="132"/>
    <x v="0"/>
    <x v="29"/>
  </r>
  <r>
    <n v="1524"/>
    <s v="Heath - Limited Edition Split Zine - Make 100"/>
    <s v="Limited edition split zine by photographers AdeY and Kersti K. 100 signed and hand numbered copies!"/>
    <n v="3000"/>
    <n v="6210"/>
    <x v="3"/>
    <x v="12"/>
    <s v="SEK"/>
    <x v="3695"/>
    <x v="3714"/>
    <b v="1"/>
    <n v="28"/>
    <x v="1"/>
    <s v="photography/photobooks"/>
    <n v="2"/>
    <n v="222"/>
    <x v="1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x v="3696"/>
    <x v="3715"/>
    <b v="1"/>
    <n v="1513"/>
    <x v="1"/>
    <s v="technology/hardware"/>
    <n v="2"/>
    <n v="137"/>
    <x v="0"/>
    <x v="2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x v="3697"/>
    <x v="3716"/>
    <b v="0"/>
    <n v="48"/>
    <x v="1"/>
    <s v="film &amp; video/documentary"/>
    <n v="2"/>
    <n v="43"/>
    <x v="5"/>
    <x v="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6"/>
    <s v="CAD"/>
    <x v="3698"/>
    <x v="3717"/>
    <b v="0"/>
    <n v="30"/>
    <x v="1"/>
    <s v="music/electronic music"/>
    <n v="2"/>
    <n v="106"/>
    <x v="4"/>
    <x v="36"/>
  </r>
  <r>
    <n v="1518"/>
    <s v="Amelia and the Animals: Photographs by Robin Schwartz"/>
    <s v="A photobook of Robin Schwartz's ongoing series with her daughter Amelia."/>
    <n v="15000"/>
    <n v="30805"/>
    <x v="3"/>
    <x v="0"/>
    <s v="USD"/>
    <x v="3699"/>
    <x v="3718"/>
    <b v="1"/>
    <n v="236"/>
    <x v="1"/>
    <s v="photography/photobooks"/>
    <n v="2"/>
    <n v="131"/>
    <x v="1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x v="3700"/>
    <x v="3719"/>
    <b v="0"/>
    <n v="45"/>
    <x v="1"/>
    <s v="music/rock"/>
    <n v="2"/>
    <n v="46"/>
    <x v="4"/>
    <x v="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6"/>
    <s v="CAD"/>
    <x v="3701"/>
    <x v="3720"/>
    <b v="0"/>
    <n v="172"/>
    <x v="1"/>
    <s v="publishing/nonfiction"/>
    <n v="2"/>
    <n v="59"/>
    <x v="7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x v="3702"/>
    <x v="3721"/>
    <b v="0"/>
    <n v="34"/>
    <x v="1"/>
    <s v="music/rock"/>
    <n v="2"/>
    <n v="60"/>
    <x v="4"/>
    <x v="30"/>
  </r>
  <r>
    <n v="1378"/>
    <s v="SIX BY SEVEN"/>
    <s v="A psychedelic post rock masterpiece!"/>
    <n v="2000"/>
    <n v="4067"/>
    <x v="3"/>
    <x v="1"/>
    <s v="GBP"/>
    <x v="3703"/>
    <x v="3722"/>
    <b v="0"/>
    <n v="133"/>
    <x v="1"/>
    <s v="music/rock"/>
    <n v="2"/>
    <n v="31"/>
    <x v="4"/>
    <x v="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x v="3704"/>
    <x v="3723"/>
    <b v="0"/>
    <n v="170"/>
    <x v="1"/>
    <s v="music/indie rock"/>
    <n v="2"/>
    <n v="48"/>
    <x v="4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x v="3705"/>
    <x v="3724"/>
    <b v="0"/>
    <n v="311"/>
    <x v="1"/>
    <s v="food/small batch"/>
    <n v="2"/>
    <n v="130"/>
    <x v="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x v="3706"/>
    <x v="3725"/>
    <b v="1"/>
    <n v="109"/>
    <x v="1"/>
    <s v="music/rock"/>
    <n v="2"/>
    <n v="56"/>
    <x v="4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x v="3707"/>
    <x v="3726"/>
    <b v="0"/>
    <n v="666"/>
    <x v="1"/>
    <s v="technology/hardware"/>
    <n v="2"/>
    <n v="46"/>
    <x v="0"/>
    <x v="2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x v="3708"/>
    <x v="3727"/>
    <b v="0"/>
    <n v="17"/>
    <x v="1"/>
    <s v="theater/plays"/>
    <n v="2"/>
    <n v="30"/>
    <x v="2"/>
    <x v="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x v="3709"/>
    <x v="3728"/>
    <b v="0"/>
    <n v="17"/>
    <x v="1"/>
    <s v="theater/plays"/>
    <n v="2"/>
    <n v="59"/>
    <x v="2"/>
    <x v="3"/>
  </r>
  <r>
    <n v="2728"/>
    <s v="Multi-Function SSD Shield for the Raspberry Pi 2"/>
    <s v="SSD, WiFi, RTC w/Battery and high power USB all in one shield."/>
    <n v="15000"/>
    <n v="30274"/>
    <x v="3"/>
    <x v="0"/>
    <s v="USD"/>
    <x v="3710"/>
    <x v="3729"/>
    <b v="0"/>
    <n v="392"/>
    <x v="1"/>
    <s v="technology/hardware"/>
    <n v="2"/>
    <n v="77"/>
    <x v="0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x v="3711"/>
    <x v="3730"/>
    <b v="0"/>
    <n v="113"/>
    <x v="1"/>
    <s v="music/pop"/>
    <n v="2"/>
    <n v="89"/>
    <x v="4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x v="3712"/>
    <x v="3731"/>
    <b v="0"/>
    <n v="125"/>
    <x v="1"/>
    <s v="photography/photobooks"/>
    <n v="2"/>
    <n v="81"/>
    <x v="1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2"/>
    <s v="EUR"/>
    <x v="3713"/>
    <x v="3732"/>
    <b v="1"/>
    <n v="729"/>
    <x v="1"/>
    <s v="technology/hardware"/>
    <n v="2"/>
    <n v="221"/>
    <x v="0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x v="3714"/>
    <x v="3733"/>
    <b v="1"/>
    <n v="1876"/>
    <x v="1"/>
    <s v="technology/hardware"/>
    <n v="2"/>
    <n v="51"/>
    <x v="0"/>
    <x v="29"/>
  </r>
  <r>
    <n v="1836"/>
    <s v="KICKSTART OUR &lt;+3"/>
    <s v="Help fund our 2013 Sound &amp; Lighting Touring rig!"/>
    <n v="5000"/>
    <n v="10017"/>
    <x v="3"/>
    <x v="0"/>
    <s v="USD"/>
    <x v="3715"/>
    <x v="3734"/>
    <b v="0"/>
    <n v="55"/>
    <x v="1"/>
    <s v="music/rock"/>
    <n v="2"/>
    <n v="182"/>
    <x v="4"/>
    <x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x v="3716"/>
    <x v="3735"/>
    <b v="1"/>
    <n v="508"/>
    <x v="1"/>
    <s v="music/rock"/>
    <n v="2"/>
    <n v="118"/>
    <x v="4"/>
    <x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x v="3717"/>
    <x v="3736"/>
    <b v="0"/>
    <n v="1"/>
    <x v="1"/>
    <s v="music/electronic music"/>
    <n v="2"/>
    <n v="10"/>
    <x v="4"/>
    <x v="3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8"/>
    <s v="AUD"/>
    <x v="3718"/>
    <x v="3737"/>
    <b v="0"/>
    <n v="271"/>
    <x v="1"/>
    <s v="photography/photobooks"/>
    <n v="2"/>
    <n v="184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x v="3719"/>
    <x v="3738"/>
    <b v="0"/>
    <n v="1556"/>
    <x v="1"/>
    <s v="technology/hardware"/>
    <n v="2"/>
    <n v="51"/>
    <x v="0"/>
    <x v="2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x v="3350"/>
    <x v="3739"/>
    <b v="1"/>
    <n v="141"/>
    <x v="1"/>
    <s v="music/rock"/>
    <n v="2"/>
    <n v="94"/>
    <x v="4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6"/>
    <s v="CAD"/>
    <x v="3720"/>
    <x v="3740"/>
    <b v="1"/>
    <n v="682"/>
    <x v="1"/>
    <s v="technology/hardware"/>
    <n v="2"/>
    <n v="102"/>
    <x v="0"/>
    <x v="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x v="3721"/>
    <x v="3741"/>
    <b v="0"/>
    <n v="28"/>
    <x v="1"/>
    <s v="film &amp; video/shorts"/>
    <n v="2"/>
    <n v="53"/>
    <x v="5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x v="3722"/>
    <x v="3742"/>
    <b v="0"/>
    <n v="1364"/>
    <x v="1"/>
    <s v="technology/hardware"/>
    <n v="2"/>
    <n v="36"/>
    <x v="0"/>
    <x v="2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x v="3723"/>
    <x v="3743"/>
    <b v="0"/>
    <n v="120"/>
    <x v="1"/>
    <s v="music/electronic music"/>
    <n v="2"/>
    <n v="41"/>
    <x v="4"/>
    <x v="3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x v="3724"/>
    <x v="3744"/>
    <b v="0"/>
    <n v="107"/>
    <x v="1"/>
    <s v="music/indie rock"/>
    <n v="2"/>
    <n v="27"/>
    <x v="4"/>
    <x v="1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x v="3725"/>
    <x v="3745"/>
    <b v="0"/>
    <n v="61"/>
    <x v="1"/>
    <s v="music/classical music"/>
    <n v="2"/>
    <n v="64"/>
    <x v="4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x v="3726"/>
    <x v="3746"/>
    <b v="1"/>
    <n v="159"/>
    <x v="1"/>
    <s v="music/metal"/>
    <n v="2"/>
    <n v="37"/>
    <x v="4"/>
    <x v="3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x v="3727"/>
    <x v="3747"/>
    <b v="1"/>
    <n v="306"/>
    <x v="1"/>
    <s v="technology/hardware"/>
    <n v="2"/>
    <n v="63"/>
    <x v="0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x v="3728"/>
    <x v="3748"/>
    <b v="1"/>
    <n v="122"/>
    <x v="1"/>
    <s v="technology/hardware"/>
    <n v="2"/>
    <n v="24"/>
    <x v="0"/>
    <x v="2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x v="3729"/>
    <x v="3749"/>
    <b v="0"/>
    <n v="16"/>
    <x v="1"/>
    <s v="theater/plays"/>
    <n v="2"/>
    <n v="359"/>
    <x v="2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x v="3730"/>
    <x v="3750"/>
    <b v="0"/>
    <n v="5812"/>
    <x v="1"/>
    <s v="technology/hardware"/>
    <n v="2"/>
    <n v="86"/>
    <x v="0"/>
    <x v="2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x v="3731"/>
    <x v="3751"/>
    <b v="1"/>
    <n v="688"/>
    <x v="1"/>
    <s v="film &amp; video/documentary"/>
    <n v="2"/>
    <n v="83"/>
    <x v="5"/>
    <x v="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x v="3732"/>
    <x v="3752"/>
    <b v="0"/>
    <n v="58"/>
    <x v="1"/>
    <s v="theater/spaces"/>
    <n v="2"/>
    <n v="260"/>
    <x v="2"/>
    <x v="8"/>
  </r>
  <r>
    <n v="3460"/>
    <s v="Pushers"/>
    <s v="'Pushers' is an exciting new play and the first project for brand new theatre company, Ain't Got No Home Productions."/>
    <n v="500"/>
    <n v="950"/>
    <x v="3"/>
    <x v="1"/>
    <s v="GBP"/>
    <x v="3733"/>
    <x v="3753"/>
    <b v="0"/>
    <n v="19"/>
    <x v="1"/>
    <s v="theater/plays"/>
    <n v="2"/>
    <n v="50"/>
    <x v="2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x v="3734"/>
    <x v="3754"/>
    <b v="0"/>
    <n v="66"/>
    <x v="1"/>
    <s v="music/rock"/>
    <n v="2"/>
    <n v="43"/>
    <x v="4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x v="3735"/>
    <x v="3755"/>
    <b v="1"/>
    <n v="441"/>
    <x v="1"/>
    <s v="publishing/radio &amp; podcasts"/>
    <n v="2"/>
    <n v="64"/>
    <x v="7"/>
    <x v="33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x v="3736"/>
    <x v="3756"/>
    <b v="1"/>
    <n v="302"/>
    <x v="1"/>
    <s v="theater/plays"/>
    <n v="2"/>
    <n v="31"/>
    <x v="2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x v="3737"/>
    <x v="3757"/>
    <b v="1"/>
    <n v="53"/>
    <x v="1"/>
    <s v="technology/space exploration"/>
    <n v="2"/>
    <n v="36"/>
    <x v="0"/>
    <x v="2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x v="3738"/>
    <x v="3758"/>
    <b v="0"/>
    <n v="50"/>
    <x v="1"/>
    <s v="technology/space exploration"/>
    <n v="2"/>
    <n v="37"/>
    <x v="0"/>
    <x v="2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x v="3739"/>
    <x v="3759"/>
    <b v="0"/>
    <n v="29"/>
    <x v="1"/>
    <s v="music/indie rock"/>
    <n v="2"/>
    <n v="39"/>
    <x v="4"/>
    <x v="17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x v="3740"/>
    <x v="3760"/>
    <b v="0"/>
    <n v="93"/>
    <x v="1"/>
    <s v="theater/plays"/>
    <n v="2"/>
    <n v="20"/>
    <x v="2"/>
    <x v="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x v="3741"/>
    <x v="3761"/>
    <b v="0"/>
    <n v="23"/>
    <x v="1"/>
    <s v="theater/plays"/>
    <n v="2"/>
    <n v="81"/>
    <x v="2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x v="3742"/>
    <x v="3762"/>
    <b v="0"/>
    <n v="45"/>
    <x v="1"/>
    <s v="theater/plays"/>
    <n v="2"/>
    <n v="41"/>
    <x v="2"/>
    <x v="3"/>
  </r>
  <r>
    <n v="2282"/>
    <s v="Sage King's Debut Album"/>
    <s v="Sage King is recording his debut album and wants YOU to be a part of the creation process"/>
    <n v="750"/>
    <n v="1390"/>
    <x v="3"/>
    <x v="0"/>
    <s v="USD"/>
    <x v="3743"/>
    <x v="3763"/>
    <b v="0"/>
    <n v="12"/>
    <x v="1"/>
    <s v="music/rock"/>
    <n v="2"/>
    <n v="116"/>
    <x v="4"/>
    <x v="3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x v="3744"/>
    <x v="3764"/>
    <b v="0"/>
    <n v="11"/>
    <x v="1"/>
    <s v="music/rock"/>
    <n v="2"/>
    <n v="50"/>
    <x v="4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x v="3745"/>
    <x v="3765"/>
    <b v="0"/>
    <n v="537"/>
    <x v="1"/>
    <s v="games/tabletop games"/>
    <n v="2"/>
    <n v="65"/>
    <x v="6"/>
    <x v="3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x v="3746"/>
    <x v="3766"/>
    <b v="1"/>
    <n v="108"/>
    <x v="1"/>
    <s v="film &amp; video/documentary"/>
    <n v="2"/>
    <n v="85"/>
    <x v="5"/>
    <x v="34"/>
  </r>
  <r>
    <n v="3395"/>
    <s v="MIRAMAR"/>
    <s v="Miramar is a a darkly funny play exploring what it is we call â€˜homeâ€™."/>
    <n v="500"/>
    <n v="920"/>
    <x v="3"/>
    <x v="1"/>
    <s v="GBP"/>
    <x v="3747"/>
    <x v="3767"/>
    <b v="0"/>
    <n v="38"/>
    <x v="1"/>
    <s v="theater/plays"/>
    <n v="2"/>
    <n v="24"/>
    <x v="2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x v="3748"/>
    <x v="3768"/>
    <b v="0"/>
    <n v="15"/>
    <x v="1"/>
    <s v="theater/plays"/>
    <n v="2"/>
    <n v="31"/>
    <x v="2"/>
    <x v="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x v="3749"/>
    <x v="3769"/>
    <b v="0"/>
    <n v="253"/>
    <x v="1"/>
    <s v="film &amp; video/television"/>
    <n v="2"/>
    <n v="160"/>
    <x v="5"/>
    <x v="3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x v="3750"/>
    <x v="3770"/>
    <b v="0"/>
    <n v="87"/>
    <x v="1"/>
    <s v="publishing/nonfiction"/>
    <n v="2"/>
    <n v="7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x v="3751"/>
    <x v="3771"/>
    <b v="0"/>
    <n v="16"/>
    <x v="1"/>
    <s v="food/small batch"/>
    <n v="2"/>
    <n v="34"/>
    <x v="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x v="3752"/>
    <x v="3772"/>
    <b v="0"/>
    <n v="120"/>
    <x v="1"/>
    <s v="technology/hardware"/>
    <n v="2"/>
    <n v="144"/>
    <x v="0"/>
    <x v="2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x v="3753"/>
    <x v="3773"/>
    <b v="0"/>
    <n v="1510"/>
    <x v="1"/>
    <s v="film &amp; video/documentary"/>
    <n v="2"/>
    <n v="82"/>
    <x v="5"/>
    <x v="34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x v="3754"/>
    <x v="3774"/>
    <b v="0"/>
    <n v="67"/>
    <x v="1"/>
    <s v="food/small batch"/>
    <n v="2"/>
    <n v="40"/>
    <x v="3"/>
    <x v="4"/>
  </r>
  <r>
    <n v="2170"/>
    <s v="STETSON'S NEW EP"/>
    <s v="We are a hard rock band from Northern California trying to raise $350 for our next EP. Be a part of our journey!"/>
    <n v="350"/>
    <n v="633"/>
    <x v="3"/>
    <x v="0"/>
    <s v="USD"/>
    <x v="3755"/>
    <x v="3775"/>
    <b v="0"/>
    <n v="19"/>
    <x v="1"/>
    <s v="music/rock"/>
    <n v="2"/>
    <n v="33"/>
    <x v="4"/>
    <x v="3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x v="3756"/>
    <x v="3776"/>
    <b v="0"/>
    <n v="29"/>
    <x v="1"/>
    <s v="music/rock"/>
    <n v="2"/>
    <n v="31"/>
    <x v="4"/>
    <x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6"/>
    <s v="CAD"/>
    <x v="3757"/>
    <x v="3777"/>
    <b v="0"/>
    <n v="28"/>
    <x v="1"/>
    <s v="theater/plays"/>
    <n v="2"/>
    <n v="44"/>
    <x v="2"/>
    <x v="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x v="3758"/>
    <x v="3778"/>
    <b v="0"/>
    <n v="48"/>
    <x v="1"/>
    <s v="music/indie rock"/>
    <n v="2"/>
    <n v="26"/>
    <x v="4"/>
    <x v="1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x v="3759"/>
    <x v="3779"/>
    <b v="0"/>
    <n v="445"/>
    <x v="1"/>
    <s v="games/tabletop games"/>
    <n v="2"/>
    <n v="24"/>
    <x v="6"/>
    <x v="35"/>
  </r>
  <r>
    <n v="3007"/>
    <s v="Bethlem"/>
    <s v="Consuite for 2015 CoreCon.  An adventure into insanity."/>
    <n v="600"/>
    <n v="1080"/>
    <x v="3"/>
    <x v="0"/>
    <s v="USD"/>
    <x v="3760"/>
    <x v="3780"/>
    <b v="0"/>
    <n v="20"/>
    <x v="1"/>
    <s v="theater/spaces"/>
    <n v="2"/>
    <n v="54"/>
    <x v="2"/>
    <x v="8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x v="3761"/>
    <x v="3781"/>
    <b v="0"/>
    <n v="15"/>
    <x v="1"/>
    <s v="theater/plays"/>
    <n v="2"/>
    <n v="12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3"/>
    <x v="2"/>
    <s v="EUR"/>
    <x v="3762"/>
    <x v="3782"/>
    <b v="1"/>
    <n v="224"/>
    <x v="1"/>
    <s v="photography/photobooks"/>
    <n v="2"/>
    <n v="96"/>
    <x v="1"/>
    <x v="2"/>
  </r>
  <r>
    <n v="823"/>
    <s v="Debut Album"/>
    <s v="Eyes For Fire is finally ready to release their Debut Album but we need YOU to help us put the final touches on it."/>
    <n v="800"/>
    <n v="1436"/>
    <x v="3"/>
    <x v="0"/>
    <s v="USD"/>
    <x v="3763"/>
    <x v="3783"/>
    <b v="0"/>
    <n v="33"/>
    <x v="1"/>
    <s v="music/rock"/>
    <n v="2"/>
    <n v="44"/>
    <x v="4"/>
    <x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x v="3764"/>
    <x v="3784"/>
    <b v="0"/>
    <n v="74"/>
    <x v="1"/>
    <s v="publishing/nonfiction"/>
    <n v="2"/>
    <n v="54"/>
    <x v="7"/>
    <x v="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x v="3765"/>
    <x v="3785"/>
    <b v="1"/>
    <n v="244"/>
    <x v="1"/>
    <s v="film &amp; video/documentary"/>
    <n v="2"/>
    <n v="73"/>
    <x v="5"/>
    <x v="3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x v="3766"/>
    <x v="3786"/>
    <b v="1"/>
    <n v="158"/>
    <x v="1"/>
    <s v="technology/hardware"/>
    <n v="2"/>
    <n v="283"/>
    <x v="0"/>
    <x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x v="3767"/>
    <x v="3787"/>
    <b v="1"/>
    <n v="65"/>
    <x v="1"/>
    <s v="film &amp; video/documentary"/>
    <n v="2"/>
    <n v="82"/>
    <x v="5"/>
    <x v="34"/>
  </r>
  <r>
    <n v="2989"/>
    <s v="Let's Light Up The Gem!"/>
    <s v="Bring the movies back to Bethel, Maine."/>
    <n v="20000"/>
    <n v="35307"/>
    <x v="3"/>
    <x v="0"/>
    <s v="USD"/>
    <x v="3768"/>
    <x v="3788"/>
    <b v="0"/>
    <n v="364"/>
    <x v="1"/>
    <s v="theater/spaces"/>
    <n v="2"/>
    <n v="97"/>
    <x v="2"/>
    <x v="8"/>
  </r>
  <r>
    <n v="287"/>
    <s v="In Country: A Documentary Film (POSTPRODUCTION)"/>
    <s v="War is hell. Why would anyone want to spend their weekends there?"/>
    <n v="15000"/>
    <n v="26445"/>
    <x v="3"/>
    <x v="0"/>
    <s v="USD"/>
    <x v="3769"/>
    <x v="3789"/>
    <b v="1"/>
    <n v="290"/>
    <x v="1"/>
    <s v="film &amp; video/documentary"/>
    <n v="2"/>
    <n v="91"/>
    <x v="5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x v="3770"/>
    <x v="3790"/>
    <b v="1"/>
    <n v="73"/>
    <x v="1"/>
    <s v="photography/photobooks"/>
    <n v="2"/>
    <n v="57"/>
    <x v="1"/>
    <x v="2"/>
  </r>
  <r>
    <n v="2313"/>
    <s v="A SUNNY DAY IN GLASGOW"/>
    <s v="A Sunny Day in Glasgow are recording a new album and we need your help!"/>
    <n v="5000"/>
    <n v="8792.02"/>
    <x v="3"/>
    <x v="0"/>
    <s v="USD"/>
    <x v="3771"/>
    <x v="3791"/>
    <b v="1"/>
    <n v="157"/>
    <x v="1"/>
    <s v="music/indie rock"/>
    <n v="2"/>
    <n v="56"/>
    <x v="4"/>
    <x v="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x v="3772"/>
    <x v="3792"/>
    <b v="0"/>
    <n v="54"/>
    <x v="1"/>
    <s v="theater/plays"/>
    <n v="2"/>
    <n v="49"/>
    <x v="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x v="3773"/>
    <x v="3793"/>
    <b v="0"/>
    <n v="56"/>
    <x v="1"/>
    <s v="music/pop"/>
    <n v="2"/>
    <n v="63"/>
    <x v="4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x v="3774"/>
    <x v="3794"/>
    <b v="1"/>
    <n v="18"/>
    <x v="1"/>
    <s v="theater/plays"/>
    <n v="2"/>
    <n v="29"/>
    <x v="2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x v="3775"/>
    <x v="3795"/>
    <b v="0"/>
    <n v="18"/>
    <x v="1"/>
    <s v="theater/plays"/>
    <n v="2"/>
    <n v="68"/>
    <x v="2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x v="3776"/>
    <x v="3796"/>
    <b v="0"/>
    <n v="33"/>
    <x v="1"/>
    <s v="theater/plays"/>
    <n v="2"/>
    <n v="265"/>
    <x v="2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x v="3777"/>
    <x v="3797"/>
    <b v="0"/>
    <n v="38"/>
    <x v="1"/>
    <s v="theater/plays"/>
    <n v="2"/>
    <n v="69"/>
    <x v="2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x v="3778"/>
    <x v="3798"/>
    <b v="0"/>
    <n v="168"/>
    <x v="1"/>
    <s v="music/pop"/>
    <n v="2"/>
    <n v="52"/>
    <x v="4"/>
    <x v="3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x v="3779"/>
    <x v="3799"/>
    <b v="1"/>
    <n v="140"/>
    <x v="1"/>
    <s v="photography/photobooks"/>
    <n v="2"/>
    <n v="32"/>
    <x v="1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x v="3780"/>
    <x v="3800"/>
    <b v="1"/>
    <n v="303"/>
    <x v="1"/>
    <s v="film &amp; video/documentary"/>
    <n v="2"/>
    <n v="86"/>
    <x v="5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x v="3781"/>
    <x v="3801"/>
    <b v="0"/>
    <n v="24"/>
    <x v="1"/>
    <s v="film &amp; video/shorts"/>
    <n v="2"/>
    <n v="87"/>
    <x v="5"/>
    <x v="31"/>
  </r>
  <r>
    <n v="1360"/>
    <s v="So Bad, It's Good! - A Book of Bad Movies"/>
    <s v="So Bad, It's Good! is a guide to finding the best films for your bad movie night."/>
    <n v="1500"/>
    <n v="2598"/>
    <x v="3"/>
    <x v="0"/>
    <s v="USD"/>
    <x v="3782"/>
    <x v="3802"/>
    <b v="0"/>
    <n v="81"/>
    <x v="1"/>
    <s v="publishing/nonfiction"/>
    <n v="2"/>
    <n v="32"/>
    <x v="7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x v="3783"/>
    <x v="3803"/>
    <b v="0"/>
    <n v="43"/>
    <x v="1"/>
    <s v="music/rock"/>
    <n v="2"/>
    <n v="100"/>
    <x v="4"/>
    <x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x v="3784"/>
    <x v="3804"/>
    <b v="0"/>
    <n v="115"/>
    <x v="1"/>
    <s v="food/small batch"/>
    <n v="2"/>
    <n v="75"/>
    <x v="3"/>
    <x v="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x v="3785"/>
    <x v="3805"/>
    <b v="0"/>
    <n v="70"/>
    <x v="1"/>
    <s v="music/indie rock"/>
    <n v="2"/>
    <n v="49"/>
    <x v="4"/>
    <x v="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x v="3786"/>
    <x v="3806"/>
    <b v="0"/>
    <n v="110"/>
    <x v="1"/>
    <s v="music/indie rock"/>
    <n v="2"/>
    <n v="94"/>
    <x v="4"/>
    <x v="17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x v="3787"/>
    <x v="3807"/>
    <b v="0"/>
    <n v="89"/>
    <x v="1"/>
    <s v="photography/photobooks"/>
    <n v="2"/>
    <n v="174"/>
    <x v="1"/>
    <x v="2"/>
  </r>
  <r>
    <n v="2996"/>
    <s v="Sea Tea Improv's Comedy Theater in Hartford, CT"/>
    <s v="A permanent home for comedy in Connecticut in the heart of downtown Hartford."/>
    <n v="35000"/>
    <n v="60180"/>
    <x v="3"/>
    <x v="0"/>
    <s v="USD"/>
    <x v="3788"/>
    <x v="3808"/>
    <b v="0"/>
    <n v="392"/>
    <x v="1"/>
    <s v="theater/spaces"/>
    <n v="2"/>
    <n v="154"/>
    <x v="2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x v="3789"/>
    <x v="3809"/>
    <b v="1"/>
    <n v="294"/>
    <x v="1"/>
    <s v="technology/space exploration"/>
    <n v="2"/>
    <n v="58"/>
    <x v="0"/>
    <x v="2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x v="3790"/>
    <x v="3810"/>
    <b v="1"/>
    <n v="78"/>
    <x v="1"/>
    <s v="theater/plays"/>
    <n v="2"/>
    <n v="33"/>
    <x v="2"/>
    <x v="3"/>
  </r>
  <r>
    <n v="2976"/>
    <s v="Pizza Delique"/>
    <s v="A play that addresses an important social issue, brought to light by members of the UoM Drama Society."/>
    <n v="70"/>
    <n v="120"/>
    <x v="3"/>
    <x v="1"/>
    <s v="GBP"/>
    <x v="3791"/>
    <x v="3811"/>
    <b v="0"/>
    <n v="14"/>
    <x v="1"/>
    <s v="theater/plays"/>
    <n v="2"/>
    <n v="9"/>
    <x v="2"/>
    <x v="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x v="3792"/>
    <x v="3812"/>
    <b v="0"/>
    <n v="23"/>
    <x v="1"/>
    <s v="theater/plays"/>
    <n v="2"/>
    <n v="52"/>
    <x v="2"/>
    <x v="3"/>
  </r>
  <r>
    <n v="2477"/>
    <s v="Debut Album"/>
    <s v="Releasing my first album in August, and I need your help in order to get it done!"/>
    <n v="750"/>
    <n v="1285"/>
    <x v="3"/>
    <x v="0"/>
    <s v="USD"/>
    <x v="3793"/>
    <x v="3813"/>
    <b v="0"/>
    <n v="41"/>
    <x v="1"/>
    <s v="music/indie rock"/>
    <n v="2"/>
    <n v="31"/>
    <x v="4"/>
    <x v="1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1"/>
    <s v="EUR"/>
    <x v="3794"/>
    <x v="3814"/>
    <b v="0"/>
    <n v="109"/>
    <x v="1"/>
    <s v="music/rock"/>
    <n v="2"/>
    <n v="63"/>
    <x v="4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x v="3795"/>
    <x v="3815"/>
    <b v="0"/>
    <n v="539"/>
    <x v="1"/>
    <s v="games/tabletop games"/>
    <n v="2"/>
    <n v="25"/>
    <x v="6"/>
    <x v="35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x v="3796"/>
    <x v="3816"/>
    <b v="0"/>
    <n v="31"/>
    <x v="1"/>
    <s v="music/indie rock"/>
    <n v="2"/>
    <n v="36"/>
    <x v="4"/>
    <x v="17"/>
  </r>
  <r>
    <n v="2668"/>
    <s v="UOttawa Makermobile"/>
    <s v="Creativity on the go! |_x000a_CrÃ©ativitÃ© en mouvement !"/>
    <n v="1000"/>
    <n v="1707"/>
    <x v="3"/>
    <x v="6"/>
    <s v="CAD"/>
    <x v="3797"/>
    <x v="3817"/>
    <b v="0"/>
    <n v="28"/>
    <x v="1"/>
    <s v="technology/makerspaces"/>
    <n v="2"/>
    <n v="61"/>
    <x v="0"/>
    <x v="2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x v="3798"/>
    <x v="3818"/>
    <b v="0"/>
    <n v="57"/>
    <x v="1"/>
    <s v="theater/plays"/>
    <n v="2"/>
    <n v="45"/>
    <x v="2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x v="3799"/>
    <x v="3819"/>
    <b v="1"/>
    <n v="85"/>
    <x v="1"/>
    <s v="music/indie rock"/>
    <n v="2"/>
    <n v="46"/>
    <x v="4"/>
    <x v="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x v="3800"/>
    <x v="3820"/>
    <b v="0"/>
    <n v="20"/>
    <x v="1"/>
    <s v="theater/plays"/>
    <n v="2"/>
    <n v="68"/>
    <x v="2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3"/>
    <s v="NZD"/>
    <x v="3801"/>
    <x v="3821"/>
    <b v="0"/>
    <n v="91"/>
    <x v="1"/>
    <s v="theater/plays"/>
    <n v="2"/>
    <n v="84"/>
    <x v="2"/>
    <x v="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x v="3802"/>
    <x v="3822"/>
    <b v="0"/>
    <n v="682"/>
    <x v="1"/>
    <s v="technology/hardware"/>
    <n v="2"/>
    <n v="67"/>
    <x v="0"/>
    <x v="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x v="3803"/>
    <x v="3823"/>
    <b v="1"/>
    <n v="188"/>
    <x v="1"/>
    <s v="film &amp; video/documentary"/>
    <n v="2"/>
    <n v="91"/>
    <x v="5"/>
    <x v="3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x v="3804"/>
    <x v="3824"/>
    <b v="0"/>
    <n v="21"/>
    <x v="1"/>
    <s v="theater/plays"/>
    <n v="2"/>
    <n v="65"/>
    <x v="2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x v="3805"/>
    <x v="3825"/>
    <b v="0"/>
    <n v="17"/>
    <x v="1"/>
    <s v="music/rock"/>
    <n v="2"/>
    <n v="40"/>
    <x v="4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x v="3806"/>
    <x v="3826"/>
    <b v="0"/>
    <n v="72"/>
    <x v="1"/>
    <s v="technology/space exploration"/>
    <n v="2"/>
    <n v="47"/>
    <x v="0"/>
    <x v="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x v="3807"/>
    <x v="3827"/>
    <b v="0"/>
    <n v="13"/>
    <x v="1"/>
    <s v="theater/plays"/>
    <n v="2"/>
    <n v="46"/>
    <x v="2"/>
    <x v="3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x v="3808"/>
    <x v="3828"/>
    <b v="0"/>
    <n v="180"/>
    <x v="1"/>
    <s v="games/tabletop games"/>
    <n v="2"/>
    <n v="33"/>
    <x v="6"/>
    <x v="35"/>
  </r>
  <r>
    <n v="2058"/>
    <s v="Raspberry Pi Debug Clip"/>
    <s v="Making using the serial terminal on the Raspberry Pi as easy as Pi!"/>
    <n v="2560"/>
    <n v="4308"/>
    <x v="3"/>
    <x v="1"/>
    <s v="GBP"/>
    <x v="3809"/>
    <x v="3829"/>
    <b v="0"/>
    <n v="410"/>
    <x v="1"/>
    <s v="technology/hardware"/>
    <n v="2"/>
    <n v="11"/>
    <x v="0"/>
    <x v="29"/>
  </r>
  <r>
    <n v="3028"/>
    <s v="A Home for Vegas Theatre Hub"/>
    <s v="We have a space! Help us fill it with a stage, chairs, gear and audiences' laughter!"/>
    <n v="5000"/>
    <n v="8401"/>
    <x v="3"/>
    <x v="0"/>
    <s v="USD"/>
    <x v="3810"/>
    <x v="3830"/>
    <b v="0"/>
    <n v="99"/>
    <x v="1"/>
    <s v="theater/spaces"/>
    <n v="2"/>
    <n v="85"/>
    <x v="2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x v="3811"/>
    <x v="3831"/>
    <b v="0"/>
    <n v="111"/>
    <x v="1"/>
    <s v="food/small batch"/>
    <n v="2"/>
    <n v="76"/>
    <x v="3"/>
    <x v="4"/>
  </r>
  <r>
    <n v="1957"/>
    <s v="freeSoC and freeSoC Mini"/>
    <s v="An open hardware platform for the best microcontroller in the world."/>
    <n v="30000"/>
    <n v="50251.41"/>
    <x v="3"/>
    <x v="0"/>
    <s v="USD"/>
    <x v="3812"/>
    <x v="3832"/>
    <b v="1"/>
    <n v="660"/>
    <x v="1"/>
    <s v="technology/hardware"/>
    <n v="2"/>
    <n v="7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x v="3813"/>
    <x v="3833"/>
    <b v="0"/>
    <n v="34"/>
    <x v="1"/>
    <s v="music/rock"/>
    <n v="2"/>
    <n v="17"/>
    <x v="4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x v="3814"/>
    <x v="3834"/>
    <b v="0"/>
    <n v="101"/>
    <x v="1"/>
    <s v="technology/hardware"/>
    <n v="2"/>
    <n v="99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x v="3815"/>
    <x v="3835"/>
    <b v="0"/>
    <n v="33"/>
    <x v="1"/>
    <s v="music/rock"/>
    <n v="2"/>
    <n v="76"/>
    <x v="4"/>
    <x v="3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x v="3816"/>
    <x v="3836"/>
    <b v="0"/>
    <n v="28"/>
    <x v="1"/>
    <s v="film &amp; video/television"/>
    <n v="2"/>
    <n v="59"/>
    <x v="5"/>
    <x v="3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x v="3817"/>
    <x v="3837"/>
    <b v="1"/>
    <n v="34"/>
    <x v="1"/>
    <s v="music/rock"/>
    <n v="2"/>
    <n v="32"/>
    <x v="4"/>
    <x v="3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x v="3818"/>
    <x v="3838"/>
    <b v="0"/>
    <n v="47"/>
    <x v="1"/>
    <s v="theater/spaces"/>
    <n v="2"/>
    <n v="177"/>
    <x v="2"/>
    <x v="8"/>
  </r>
  <r>
    <n v="1501"/>
    <s v="This is Nowhere"/>
    <s v="A hardcover book of surf, outdoor and nature photos from the British Columbia coast."/>
    <n v="52000"/>
    <n v="86492"/>
    <x v="3"/>
    <x v="6"/>
    <s v="CAD"/>
    <x v="3819"/>
    <x v="3839"/>
    <b v="1"/>
    <n v="885"/>
    <x v="1"/>
    <s v="photography/photobooks"/>
    <n v="2"/>
    <n v="98"/>
    <x v="1"/>
    <x v="2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x v="3820"/>
    <x v="3840"/>
    <b v="0"/>
    <n v="26"/>
    <x v="1"/>
    <s v="technology/space exploration"/>
    <n v="2"/>
    <n v="32"/>
    <x v="0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x v="3821"/>
    <x v="3841"/>
    <b v="0"/>
    <n v="89"/>
    <x v="1"/>
    <s v="music/indie rock"/>
    <n v="2"/>
    <n v="47"/>
    <x v="4"/>
    <x v="1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x v="3822"/>
    <x v="3842"/>
    <b v="0"/>
    <n v="102"/>
    <x v="1"/>
    <s v="photography/photobooks"/>
    <n v="2"/>
    <n v="81"/>
    <x v="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x v="3823"/>
    <x v="3843"/>
    <b v="0"/>
    <n v="827"/>
    <x v="1"/>
    <s v="film &amp; video/television"/>
    <n v="2"/>
    <n v="60"/>
    <x v="5"/>
    <x v="37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x v="3824"/>
    <x v="3844"/>
    <b v="0"/>
    <n v="49"/>
    <x v="1"/>
    <s v="technology/space exploration"/>
    <n v="2"/>
    <n v="10"/>
    <x v="0"/>
    <x v="2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5"/>
    <s v="EUR"/>
    <x v="3825"/>
    <x v="3845"/>
    <b v="1"/>
    <n v="63"/>
    <x v="1"/>
    <s v="theater/plays"/>
    <n v="2"/>
    <n v="70"/>
    <x v="2"/>
    <x v="3"/>
  </r>
  <r>
    <n v="1464"/>
    <s v="Science Studio"/>
    <s v="The Best Science Media on the Web"/>
    <n v="5000"/>
    <n v="8160"/>
    <x v="3"/>
    <x v="0"/>
    <s v="USD"/>
    <x v="3826"/>
    <x v="3846"/>
    <b v="1"/>
    <n v="234"/>
    <x v="1"/>
    <s v="publishing/radio &amp; podcasts"/>
    <n v="2"/>
    <n v="35"/>
    <x v="7"/>
    <x v="3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x v="3481"/>
    <x v="3847"/>
    <b v="1"/>
    <n v="21"/>
    <x v="1"/>
    <s v="theater/plays"/>
    <n v="2"/>
    <n v="58"/>
    <x v="2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x v="3827"/>
    <x v="3848"/>
    <b v="0"/>
    <n v="30"/>
    <x v="1"/>
    <s v="games/tabletop games"/>
    <n v="2"/>
    <n v="27"/>
    <x v="6"/>
    <x v="3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6"/>
    <s v="CAD"/>
    <x v="3828"/>
    <x v="3849"/>
    <b v="0"/>
    <n v="17"/>
    <x v="1"/>
    <s v="theater/plays"/>
    <n v="2"/>
    <n v="96"/>
    <x v="2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x v="3829"/>
    <x v="3850"/>
    <b v="0"/>
    <n v="31"/>
    <x v="1"/>
    <s v="theater/plays"/>
    <n v="2"/>
    <n v="52"/>
    <x v="2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x v="3830"/>
    <x v="3851"/>
    <b v="1"/>
    <n v="389"/>
    <x v="1"/>
    <s v="music/rock"/>
    <n v="2"/>
    <n v="63"/>
    <x v="4"/>
    <x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x v="3831"/>
    <x v="3852"/>
    <b v="1"/>
    <n v="615"/>
    <x v="1"/>
    <s v="photography/photobooks"/>
    <n v="2"/>
    <n v="40"/>
    <x v="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x v="3832"/>
    <x v="3853"/>
    <b v="1"/>
    <n v="353"/>
    <x v="1"/>
    <s v="technology/hardware"/>
    <n v="2"/>
    <n v="457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x v="3833"/>
    <x v="3854"/>
    <b v="0"/>
    <n v="21"/>
    <x v="1"/>
    <s v="music/rock"/>
    <n v="2"/>
    <n v="77"/>
    <x v="4"/>
    <x v="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x v="3834"/>
    <x v="3855"/>
    <b v="0"/>
    <n v="28"/>
    <x v="1"/>
    <s v="theater/plays"/>
    <n v="2"/>
    <n v="58"/>
    <x v="2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x v="3835"/>
    <x v="3856"/>
    <b v="0"/>
    <n v="98"/>
    <x v="1"/>
    <s v="music/pop"/>
    <n v="2"/>
    <n v="41"/>
    <x v="4"/>
    <x v="39"/>
  </r>
  <r>
    <n v="1188"/>
    <s v="Because Dance."/>
    <s v="A photobook of young dancers and their inspiring stories, photographed in beautiful and unique locations."/>
    <n v="2000"/>
    <n v="3211"/>
    <x v="3"/>
    <x v="6"/>
    <s v="CAD"/>
    <x v="3836"/>
    <x v="3857"/>
    <b v="0"/>
    <n v="85"/>
    <x v="1"/>
    <s v="photography/photobooks"/>
    <n v="2"/>
    <n v="38"/>
    <x v="1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x v="3837"/>
    <x v="3858"/>
    <b v="1"/>
    <n v="930"/>
    <x v="1"/>
    <s v="theater/plays"/>
    <n v="2"/>
    <n v="60"/>
    <x v="2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x v="3838"/>
    <x v="3859"/>
    <b v="0"/>
    <n v="13"/>
    <x v="1"/>
    <s v="publishing/nonfiction"/>
    <n v="2"/>
    <n v="5"/>
    <x v="7"/>
    <x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x v="3839"/>
    <x v="3860"/>
    <b v="0"/>
    <n v="8"/>
    <x v="1"/>
    <s v="theater/plays"/>
    <n v="2"/>
    <n v="40"/>
    <x v="2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x v="3840"/>
    <x v="3861"/>
    <b v="0"/>
    <n v="96"/>
    <x v="1"/>
    <s v="music/rock"/>
    <n v="2"/>
    <n v="25"/>
    <x v="4"/>
    <x v="30"/>
  </r>
  <r>
    <n v="13"/>
    <s v="Can't Go Home"/>
    <s v="A travel series hosted by touring musicians that profiles a different American city in each episode."/>
    <n v="3500"/>
    <n v="5599"/>
    <x v="3"/>
    <x v="0"/>
    <s v="USD"/>
    <x v="3841"/>
    <x v="3862"/>
    <b v="0"/>
    <n v="51"/>
    <x v="1"/>
    <s v="film &amp; video/television"/>
    <n v="2"/>
    <n v="110"/>
    <x v="5"/>
    <x v="37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x v="3842"/>
    <x v="3863"/>
    <b v="0"/>
    <n v="133"/>
    <x v="1"/>
    <s v="theater/plays"/>
    <n v="2"/>
    <n v="40"/>
    <x v="2"/>
    <x v="3"/>
  </r>
  <r>
    <n v="3309"/>
    <s v="Collision Course"/>
    <s v="Two unlikely friends, a garage, tinned beans &amp; the end of the world."/>
    <n v="350"/>
    <n v="558"/>
    <x v="3"/>
    <x v="1"/>
    <s v="GBP"/>
    <x v="3843"/>
    <x v="3864"/>
    <b v="0"/>
    <n v="31"/>
    <x v="1"/>
    <s v="theater/plays"/>
    <n v="2"/>
    <n v="18"/>
    <x v="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x v="3844"/>
    <x v="3865"/>
    <b v="0"/>
    <n v="206"/>
    <x v="1"/>
    <s v="technology/makerspaces"/>
    <n v="2"/>
    <n v="77"/>
    <x v="0"/>
    <x v="21"/>
  </r>
  <r>
    <n v="1219"/>
    <s v="The Box"/>
    <s v="The Box is a fine art book of Ron Amato's innovative and seductive photography project."/>
    <n v="16350"/>
    <n v="26024"/>
    <x v="3"/>
    <x v="0"/>
    <s v="USD"/>
    <x v="3845"/>
    <x v="3866"/>
    <b v="0"/>
    <n v="253"/>
    <x v="1"/>
    <s v="photography/photobooks"/>
    <n v="2"/>
    <n v="103"/>
    <x v="1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x v="3846"/>
    <x v="3867"/>
    <b v="0"/>
    <n v="139"/>
    <x v="1"/>
    <s v="publishing/nonfiction"/>
    <n v="2"/>
    <n v="68"/>
    <x v="7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x v="3847"/>
    <x v="3868"/>
    <b v="0"/>
    <n v="10"/>
    <x v="1"/>
    <s v="theater/plays"/>
    <n v="2"/>
    <n v="79"/>
    <x v="2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x v="3848"/>
    <x v="3869"/>
    <b v="0"/>
    <n v="15"/>
    <x v="1"/>
    <s v="theater/spaces"/>
    <n v="2"/>
    <n v="158"/>
    <x v="2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8"/>
    <s v="AUD"/>
    <x v="3849"/>
    <x v="3870"/>
    <b v="0"/>
    <n v="81"/>
    <x v="1"/>
    <s v="technology/space exploration"/>
    <n v="2"/>
    <n v="39"/>
    <x v="0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x v="3850"/>
    <x v="3871"/>
    <b v="0"/>
    <n v="301"/>
    <x v="1"/>
    <s v="games/tabletop games"/>
    <n v="2"/>
    <n v="68"/>
    <x v="6"/>
    <x v="3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x v="3851"/>
    <x v="3872"/>
    <b v="1"/>
    <n v="305"/>
    <x v="1"/>
    <s v="film &amp; video/documentary"/>
    <n v="2"/>
    <n v="88"/>
    <x v="5"/>
    <x v="3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x v="3852"/>
    <x v="3873"/>
    <b v="1"/>
    <n v="555"/>
    <x v="1"/>
    <s v="photography/photobooks"/>
    <n v="2"/>
    <n v="850"/>
    <x v="1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x v="3853"/>
    <x v="3874"/>
    <b v="1"/>
    <n v="50"/>
    <x v="1"/>
    <s v="music/indie rock"/>
    <n v="2"/>
    <n v="38"/>
    <x v="4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x v="3854"/>
    <x v="3875"/>
    <b v="0"/>
    <n v="107"/>
    <x v="1"/>
    <s v="theater/spaces"/>
    <n v="2"/>
    <n v="147"/>
    <x v="2"/>
    <x v="8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x v="3855"/>
    <x v="3876"/>
    <b v="1"/>
    <n v="424"/>
    <x v="1"/>
    <s v="technology/hardware"/>
    <n v="2"/>
    <n v="37"/>
    <x v="0"/>
    <x v="29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x v="3856"/>
    <x v="3877"/>
    <b v="0"/>
    <n v="26"/>
    <x v="1"/>
    <s v="music/classical music"/>
    <n v="2"/>
    <n v="54"/>
    <x v="4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x v="3857"/>
    <x v="3878"/>
    <b v="0"/>
    <n v="13"/>
    <x v="1"/>
    <s v="music/classical music"/>
    <n v="2"/>
    <n v="30"/>
    <x v="4"/>
    <x v="40"/>
  </r>
  <r>
    <n v="2215"/>
    <s v="&quot;Something to See, Not to Say&quot; - Anemometer's First EP Album"/>
    <s v="Ambient Electro Grind-fest!"/>
    <n v="550"/>
    <n v="860"/>
    <x v="3"/>
    <x v="0"/>
    <s v="USD"/>
    <x v="3858"/>
    <x v="3879"/>
    <b v="0"/>
    <n v="33"/>
    <x v="1"/>
    <s v="music/electronic music"/>
    <n v="2"/>
    <n v="26"/>
    <x v="4"/>
    <x v="36"/>
  </r>
  <r>
    <n v="3534"/>
    <s v="Night of Ashes"/>
    <s v="A Theatrical Prequel to Hell's Rebels, the current Pathfinder Adventure Path from Paizo Publishing"/>
    <n v="5000"/>
    <n v="7810"/>
    <x v="3"/>
    <x v="0"/>
    <s v="USD"/>
    <x v="3859"/>
    <x v="3880"/>
    <b v="0"/>
    <n v="204"/>
    <x v="1"/>
    <s v="theater/plays"/>
    <n v="2"/>
    <n v="38"/>
    <x v="2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x v="3860"/>
    <x v="3881"/>
    <b v="1"/>
    <n v="2139"/>
    <x v="1"/>
    <s v="film &amp; video/documentary"/>
    <n v="2"/>
    <n v="55"/>
    <x v="5"/>
    <x v="3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x v="3861"/>
    <x v="3882"/>
    <b v="1"/>
    <n v="113"/>
    <x v="1"/>
    <s v="film &amp; video/documentary"/>
    <n v="2"/>
    <n v="55"/>
    <x v="5"/>
    <x v="3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x v="3862"/>
    <x v="3883"/>
    <b v="0"/>
    <n v="133"/>
    <x v="1"/>
    <s v="music/rock"/>
    <n v="2"/>
    <n v="117"/>
    <x v="4"/>
    <x v="30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x v="3863"/>
    <x v="3884"/>
    <b v="0"/>
    <n v="24"/>
    <x v="1"/>
    <s v="theater/plays"/>
    <n v="2"/>
    <n v="52"/>
    <x v="2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x v="3864"/>
    <x v="3885"/>
    <b v="0"/>
    <n v="19"/>
    <x v="1"/>
    <s v="music/rock"/>
    <n v="2"/>
    <n v="29"/>
    <x v="4"/>
    <x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x v="3865"/>
    <x v="3886"/>
    <b v="0"/>
    <n v="60"/>
    <x v="1"/>
    <s v="music/classical music"/>
    <n v="2"/>
    <n v="39"/>
    <x v="4"/>
    <x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x v="3866"/>
    <x v="3887"/>
    <b v="0"/>
    <n v="149"/>
    <x v="1"/>
    <s v="publishing/nonfiction"/>
    <n v="2"/>
    <n v="37"/>
    <x v="7"/>
    <x v="32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x v="3867"/>
    <x v="3888"/>
    <b v="0"/>
    <n v="104"/>
    <x v="1"/>
    <s v="music/rock"/>
    <n v="2"/>
    <n v="112"/>
    <x v="4"/>
    <x v="3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x v="3868"/>
    <x v="3889"/>
    <b v="0"/>
    <n v="75"/>
    <x v="1"/>
    <s v="photography/photobooks"/>
    <n v="2"/>
    <n v="207"/>
    <x v="1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x v="3869"/>
    <x v="3890"/>
    <b v="0"/>
    <n v="19"/>
    <x v="1"/>
    <s v="film &amp; video/television"/>
    <n v="2"/>
    <n v="102"/>
    <x v="5"/>
    <x v="3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x v="3870"/>
    <x v="3891"/>
    <b v="0"/>
    <n v="56"/>
    <x v="1"/>
    <s v="theater/plays"/>
    <n v="2"/>
    <n v="83"/>
    <x v="2"/>
    <x v="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x v="3871"/>
    <x v="3892"/>
    <b v="0"/>
    <n v="133"/>
    <x v="1"/>
    <s v="music/metal"/>
    <n v="2"/>
    <n v="47"/>
    <x v="4"/>
    <x v="38"/>
  </r>
  <r>
    <n v="1761"/>
    <s v="I Wanted To See Boobs"/>
    <s v="A hardcover photobook telling the naked truth of a young photographers journey."/>
    <n v="100"/>
    <n v="155"/>
    <x v="3"/>
    <x v="1"/>
    <s v="GBP"/>
    <x v="3872"/>
    <x v="3893"/>
    <b v="0"/>
    <n v="3"/>
    <x v="1"/>
    <s v="photography/photobooks"/>
    <n v="2"/>
    <n v="52"/>
    <x v="1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x v="3873"/>
    <x v="3894"/>
    <b v="0"/>
    <n v="78"/>
    <x v="1"/>
    <s v="theater/plays"/>
    <n v="2"/>
    <n v="40"/>
    <x v="2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x v="3874"/>
    <x v="3895"/>
    <b v="1"/>
    <n v="467"/>
    <x v="1"/>
    <s v="music/rock"/>
    <n v="2"/>
    <n v="83"/>
    <x v="4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x v="3875"/>
    <x v="3896"/>
    <b v="1"/>
    <n v="190"/>
    <x v="1"/>
    <s v="music/rock"/>
    <n v="2"/>
    <n v="53"/>
    <x v="4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x v="3876"/>
    <x v="3897"/>
    <b v="0"/>
    <n v="48"/>
    <x v="1"/>
    <s v="film &amp; video/shorts"/>
    <n v="2"/>
    <n v="97"/>
    <x v="5"/>
    <x v="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x v="3877"/>
    <x v="3898"/>
    <b v="0"/>
    <n v="67"/>
    <x v="1"/>
    <s v="food/small batch"/>
    <n v="2"/>
    <n v="69"/>
    <x v="3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8"/>
    <s v="AUD"/>
    <x v="3878"/>
    <x v="3899"/>
    <b v="0"/>
    <n v="53"/>
    <x v="1"/>
    <s v="film &amp; video/shorts"/>
    <n v="2"/>
    <n v="102"/>
    <x v="5"/>
    <x v="3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x v="3879"/>
    <x v="3900"/>
    <b v="1"/>
    <n v="145"/>
    <x v="1"/>
    <s v="theater/plays"/>
    <n v="2"/>
    <n v="107"/>
    <x v="2"/>
    <x v="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x v="3880"/>
    <x v="3901"/>
    <b v="0"/>
    <n v="181"/>
    <x v="1"/>
    <s v="games/tabletop games"/>
    <n v="2"/>
    <n v="28"/>
    <x v="6"/>
    <x v="35"/>
  </r>
  <r>
    <n v="1855"/>
    <s v="Motion Device Debut EP"/>
    <s v="11 year old Sara &amp; Motion Device want rock &amp; metal fans all over the world to unite and join the ROCK REVOLUTION!!!"/>
    <n v="8750"/>
    <n v="13480.16"/>
    <x v="3"/>
    <x v="6"/>
    <s v="CAD"/>
    <x v="3881"/>
    <x v="3902"/>
    <b v="0"/>
    <n v="191"/>
    <x v="1"/>
    <s v="music/rock"/>
    <n v="2"/>
    <n v="71"/>
    <x v="4"/>
    <x v="30"/>
  </r>
  <r>
    <n v="2710"/>
    <s v="House of Yes"/>
    <s v="Building Brooklyn's own creative venue for circus, theater and events of all types."/>
    <n v="60000"/>
    <n v="92340.21"/>
    <x v="3"/>
    <x v="0"/>
    <s v="USD"/>
    <x v="3882"/>
    <x v="3903"/>
    <b v="1"/>
    <n v="1088"/>
    <x v="1"/>
    <s v="theater/spaces"/>
    <n v="2"/>
    <n v="85"/>
    <x v="2"/>
    <x v="8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x v="3883"/>
    <x v="3904"/>
    <b v="0"/>
    <n v="32"/>
    <x v="1"/>
    <s v="games/tabletop games"/>
    <n v="2"/>
    <n v="48"/>
    <x v="6"/>
    <x v="35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x v="3884"/>
    <x v="3905"/>
    <b v="0"/>
    <n v="104"/>
    <x v="1"/>
    <s v="theater/plays"/>
    <n v="2"/>
    <n v="111"/>
    <x v="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x v="3885"/>
    <x v="3906"/>
    <b v="0"/>
    <n v="554"/>
    <x v="1"/>
    <s v="technology/hardware"/>
    <n v="2"/>
    <n v="138"/>
    <x v="0"/>
    <x v="2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x v="3886"/>
    <x v="3907"/>
    <b v="0"/>
    <n v="14"/>
    <x v="1"/>
    <s v="theater/plays"/>
    <n v="2"/>
    <n v="110"/>
    <x v="2"/>
    <x v="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x v="3887"/>
    <x v="3908"/>
    <b v="0"/>
    <n v="15"/>
    <x v="1"/>
    <s v="film &amp; video/shorts"/>
    <n v="2"/>
    <n v="31"/>
    <x v="5"/>
    <x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x v="3888"/>
    <x v="3909"/>
    <b v="0"/>
    <n v="17"/>
    <x v="1"/>
    <s v="theater/plays"/>
    <n v="2"/>
    <n v="14"/>
    <x v="2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x v="3889"/>
    <x v="3910"/>
    <b v="0"/>
    <n v="21"/>
    <x v="1"/>
    <s v="theater/plays"/>
    <n v="2"/>
    <n v="143"/>
    <x v="2"/>
    <x v="3"/>
  </r>
  <r>
    <n v="2235"/>
    <s v="Miniature Scenery Terrain for Tabletop gaming and Wargames"/>
    <s v="An amazing set of sceneries to create unique atmospheres for your tabletop gaming."/>
    <n v="13000"/>
    <n v="19931"/>
    <x v="3"/>
    <x v="6"/>
    <s v="CAD"/>
    <x v="3890"/>
    <x v="3911"/>
    <b v="0"/>
    <n v="147"/>
    <x v="1"/>
    <s v="games/tabletop games"/>
    <n v="2"/>
    <n v="136"/>
    <x v="6"/>
    <x v="3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x v="3891"/>
    <x v="3912"/>
    <b v="0"/>
    <n v="37"/>
    <x v="1"/>
    <s v="theater/plays"/>
    <n v="2"/>
    <n v="41"/>
    <x v="2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x v="3892"/>
    <x v="3913"/>
    <b v="0"/>
    <n v="53"/>
    <x v="1"/>
    <s v="games/tabletop games"/>
    <n v="2"/>
    <n v="58"/>
    <x v="6"/>
    <x v="3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x v="3893"/>
    <x v="3914"/>
    <b v="0"/>
    <n v="65"/>
    <x v="1"/>
    <s v="theater/plays"/>
    <n v="2"/>
    <n v="70"/>
    <x v="2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x v="3894"/>
    <x v="3915"/>
    <b v="1"/>
    <n v="61"/>
    <x v="1"/>
    <s v="film &amp; video/documentary"/>
    <n v="2"/>
    <n v="58"/>
    <x v="5"/>
    <x v="3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x v="3895"/>
    <x v="3916"/>
    <b v="0"/>
    <n v="470"/>
    <x v="1"/>
    <s v="technology/hardware"/>
    <n v="2"/>
    <n v="325"/>
    <x v="0"/>
    <x v="29"/>
  </r>
  <r>
    <n v="800"/>
    <s v="LF4 WildFire"/>
    <s v="Scotland's premier classic rock and metal festival, 3 days, 3-4 stages, family friendly,  for people of all ages"/>
    <n v="1500"/>
    <n v="2282"/>
    <x v="3"/>
    <x v="1"/>
    <s v="GBP"/>
    <x v="3896"/>
    <x v="3917"/>
    <b v="0"/>
    <n v="56"/>
    <x v="1"/>
    <s v="music/rock"/>
    <n v="2"/>
    <n v="41"/>
    <x v="4"/>
    <x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x v="3897"/>
    <x v="3918"/>
    <b v="0"/>
    <n v="27"/>
    <x v="1"/>
    <s v="music/electronic music"/>
    <n v="2"/>
    <n v="42"/>
    <x v="4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x v="3898"/>
    <x v="3919"/>
    <b v="0"/>
    <n v="39"/>
    <x v="1"/>
    <s v="theater/plays"/>
    <n v="2"/>
    <n v="19"/>
    <x v="2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x v="3899"/>
    <x v="3920"/>
    <b v="0"/>
    <n v="33"/>
    <x v="1"/>
    <s v="music/rock"/>
    <n v="2"/>
    <n v="28"/>
    <x v="4"/>
    <x v="3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x v="3900"/>
    <x v="3921"/>
    <b v="1"/>
    <n v="59"/>
    <x v="1"/>
    <s v="music/rock"/>
    <n v="2"/>
    <n v="64"/>
    <x v="4"/>
    <x v="30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x v="3901"/>
    <x v="3922"/>
    <b v="0"/>
    <n v="15"/>
    <x v="1"/>
    <s v="music/electronic music"/>
    <n v="2"/>
    <n v="50"/>
    <x v="4"/>
    <x v="3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x v="3902"/>
    <x v="3923"/>
    <b v="0"/>
    <n v="30"/>
    <x v="1"/>
    <s v="theater/musical"/>
    <n v="2"/>
    <n v="101"/>
    <x v="2"/>
    <x v="7"/>
  </r>
  <r>
    <n v="278"/>
    <s v="The Babushkas of Chernobyl"/>
    <s v="An unlikely story of spirit, defiance and beauty from the most contaminated place on Earth"/>
    <n v="27000"/>
    <n v="40594"/>
    <x v="3"/>
    <x v="0"/>
    <s v="USD"/>
    <x v="3903"/>
    <x v="3924"/>
    <b v="1"/>
    <n v="415"/>
    <x v="1"/>
    <s v="film &amp; video/documentary"/>
    <n v="2"/>
    <n v="98"/>
    <x v="5"/>
    <x v="3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x v="3904"/>
    <x v="3925"/>
    <b v="1"/>
    <n v="215"/>
    <x v="1"/>
    <s v="photography/photobooks"/>
    <n v="2"/>
    <n v="56"/>
    <x v="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x v="3905"/>
    <x v="3926"/>
    <b v="0"/>
    <n v="3"/>
    <x v="1"/>
    <s v="theater/plays"/>
    <n v="2"/>
    <n v="25"/>
    <x v="2"/>
    <x v="3"/>
  </r>
  <r>
    <n v="3470"/>
    <s v="She Kills Monsters"/>
    <s v="The New Artist's Circle is a theatre company dedicated to bringing the arts to young people."/>
    <n v="250"/>
    <n v="375"/>
    <x v="3"/>
    <x v="0"/>
    <s v="USD"/>
    <x v="3906"/>
    <x v="3927"/>
    <b v="0"/>
    <n v="9"/>
    <x v="1"/>
    <s v="theater/plays"/>
    <n v="2"/>
    <n v="42"/>
    <x v="2"/>
    <x v="3"/>
  </r>
  <r>
    <n v="1945"/>
    <s v="Oval - The First Digital HandPan"/>
    <s v="A new electronic musical instrument which allows you to play, learn and perform music using any sound you can imagine."/>
    <n v="100000"/>
    <n v="348018"/>
    <x v="3"/>
    <x v="9"/>
    <s v="EUR"/>
    <x v="3907"/>
    <x v="3928"/>
    <b v="1"/>
    <n v="680"/>
    <x v="1"/>
    <s v="technology/hardware"/>
    <n v="3"/>
    <n v="512"/>
    <x v="0"/>
    <x v="29"/>
  </r>
  <r>
    <n v="1976"/>
    <s v="Pi Lite white - Bright white LED display for Raspberry Pi"/>
    <s v="Can you help us make an ultra bright white one a reality?"/>
    <n v="4000"/>
    <n v="13864"/>
    <x v="3"/>
    <x v="1"/>
    <s v="GBP"/>
    <x v="3908"/>
    <x v="3929"/>
    <b v="1"/>
    <n v="473"/>
    <x v="1"/>
    <s v="technology/hardware"/>
    <n v="3"/>
    <n v="29"/>
    <x v="0"/>
    <x v="29"/>
  </r>
  <r>
    <n v="1030"/>
    <s v="The Gothsicles - I FEEL SICLE"/>
    <s v="Help fund the latest Gothsicles mega-album, I FEEL SICLE!"/>
    <n v="2000"/>
    <n v="6842"/>
    <x v="3"/>
    <x v="0"/>
    <s v="USD"/>
    <x v="3909"/>
    <x v="3930"/>
    <b v="0"/>
    <n v="159"/>
    <x v="1"/>
    <s v="music/electronic music"/>
    <n v="3"/>
    <n v="43"/>
    <x v="4"/>
    <x v="36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x v="3910"/>
    <x v="3931"/>
    <b v="0"/>
    <n v="46"/>
    <x v="1"/>
    <s v="theater/plays"/>
    <n v="3"/>
    <n v="63"/>
    <x v="2"/>
    <x v="3"/>
  </r>
  <r>
    <n v="3153"/>
    <s v="Terminator the Second"/>
    <s v="A stage production of Terminator 2: Judgment Day, composed entirely of the words of William Shakespeare"/>
    <n v="3000"/>
    <n v="10067.5"/>
    <x v="3"/>
    <x v="0"/>
    <s v="USD"/>
    <x v="3911"/>
    <x v="3932"/>
    <b v="1"/>
    <n v="241"/>
    <x v="1"/>
    <s v="theater/plays"/>
    <n v="3"/>
    <n v="42"/>
    <x v="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x v="2622"/>
    <x v="3933"/>
    <b v="0"/>
    <n v="391"/>
    <x v="1"/>
    <s v="games/tabletop games"/>
    <n v="3"/>
    <n v="21"/>
    <x v="6"/>
    <x v="35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x v="3912"/>
    <x v="3934"/>
    <b v="0"/>
    <n v="19"/>
    <x v="1"/>
    <s v="theater/plays"/>
    <n v="3"/>
    <n v="43"/>
    <x v="2"/>
    <x v="3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x v="3913"/>
    <x v="3935"/>
    <b v="0"/>
    <n v="84"/>
    <x v="1"/>
    <s v="games/tabletop games"/>
    <n v="3"/>
    <n v="97"/>
    <x v="6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x v="3914"/>
    <x v="3936"/>
    <b v="1"/>
    <n v="489"/>
    <x v="1"/>
    <s v="technology/space exploration"/>
    <n v="3"/>
    <n v="80"/>
    <x v="0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5"/>
    <s v="EUR"/>
    <x v="3915"/>
    <x v="3937"/>
    <b v="0"/>
    <n v="714"/>
    <x v="1"/>
    <s v="photography/photobooks"/>
    <n v="3"/>
    <n v="56"/>
    <x v="1"/>
    <x v="2"/>
  </r>
  <r>
    <n v="2266"/>
    <s v="GOAT LORDS."/>
    <s v="Want to be LORD OF THE GOATS? Start building your herd using thievery, magic, bombs and mostly goats."/>
    <n v="1500"/>
    <n v="4804"/>
    <x v="3"/>
    <x v="0"/>
    <s v="USD"/>
    <x v="3916"/>
    <x v="3938"/>
    <b v="0"/>
    <n v="194"/>
    <x v="1"/>
    <s v="games/tabletop games"/>
    <n v="3"/>
    <n v="25"/>
    <x v="6"/>
    <x v="35"/>
  </r>
  <r>
    <n v="2010"/>
    <s v="Weighitz: Weigh Smarter"/>
    <s v="Weighitz are miniature smart scales designed to weigh anything in the home."/>
    <n v="30000"/>
    <n v="96015.9"/>
    <x v="3"/>
    <x v="0"/>
    <s v="USD"/>
    <x v="3917"/>
    <x v="3939"/>
    <b v="1"/>
    <n v="1737"/>
    <x v="1"/>
    <s v="technology/hardware"/>
    <n v="3"/>
    <n v="55"/>
    <x v="0"/>
    <x v="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x v="3918"/>
    <x v="3940"/>
    <b v="0"/>
    <n v="175"/>
    <x v="1"/>
    <s v="theater/spaces"/>
    <n v="3"/>
    <n v="131"/>
    <x v="2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2"/>
    <s v="EUR"/>
    <x v="3919"/>
    <x v="3941"/>
    <b v="0"/>
    <n v="1530"/>
    <x v="1"/>
    <s v="technology/hardware"/>
    <n v="3"/>
    <n v="259"/>
    <x v="0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x v="3920"/>
    <x v="3942"/>
    <b v="0"/>
    <n v="108"/>
    <x v="1"/>
    <s v="publishing/nonfiction"/>
    <n v="3"/>
    <n v="105"/>
    <x v="7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x v="3921"/>
    <x v="3943"/>
    <b v="0"/>
    <n v="44"/>
    <x v="1"/>
    <s v="theater/plays"/>
    <n v="3"/>
    <n v="36"/>
    <x v="2"/>
    <x v="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x v="3922"/>
    <x v="3944"/>
    <b v="1"/>
    <n v="17"/>
    <x v="1"/>
    <s v="technology/hardware"/>
    <n v="3"/>
    <n v="92"/>
    <x v="0"/>
    <x v="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x v="3923"/>
    <x v="3945"/>
    <b v="0"/>
    <n v="263"/>
    <x v="1"/>
    <s v="film &amp; video/television"/>
    <n v="3"/>
    <n v="117"/>
    <x v="5"/>
    <x v="3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x v="3924"/>
    <x v="3946"/>
    <b v="0"/>
    <n v="30"/>
    <x v="1"/>
    <s v="music/rock"/>
    <n v="3"/>
    <n v="61"/>
    <x v="4"/>
    <x v="30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x v="3925"/>
    <x v="3947"/>
    <b v="1"/>
    <n v="223"/>
    <x v="1"/>
    <s v="film &amp; video/documentary"/>
    <n v="3"/>
    <n v="68"/>
    <x v="5"/>
    <x v="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2"/>
    <s v="EUR"/>
    <x v="3926"/>
    <x v="3948"/>
    <b v="1"/>
    <n v="398"/>
    <x v="1"/>
    <s v="technology/hardware"/>
    <n v="3"/>
    <n v="383"/>
    <x v="0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x v="3927"/>
    <x v="3949"/>
    <b v="1"/>
    <n v="531"/>
    <x v="1"/>
    <s v="technology/hardware"/>
    <n v="3"/>
    <n v="143"/>
    <x v="0"/>
    <x v="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x v="3928"/>
    <x v="3950"/>
    <b v="1"/>
    <n v="676"/>
    <x v="1"/>
    <s v="technology/space exploration"/>
    <n v="3"/>
    <n v="157"/>
    <x v="0"/>
    <x v="2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x v="3929"/>
    <x v="3951"/>
    <b v="0"/>
    <n v="60"/>
    <x v="1"/>
    <s v="theater/plays"/>
    <n v="3"/>
    <n v="252"/>
    <x v="2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x v="3930"/>
    <x v="3952"/>
    <b v="0"/>
    <n v="145"/>
    <x v="1"/>
    <s v="theater/spaces"/>
    <n v="3"/>
    <n v="52"/>
    <x v="2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x v="3931"/>
    <x v="3953"/>
    <b v="1"/>
    <n v="429"/>
    <x v="1"/>
    <s v="technology/hardware"/>
    <n v="3"/>
    <n v="70"/>
    <x v="0"/>
    <x v="2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x v="3932"/>
    <x v="3954"/>
    <b v="0"/>
    <n v="1021"/>
    <x v="1"/>
    <s v="technology/wearables"/>
    <n v="3"/>
    <n v="73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x v="3933"/>
    <x v="3955"/>
    <b v="0"/>
    <n v="39"/>
    <x v="1"/>
    <s v="theater/plays"/>
    <n v="3"/>
    <n v="54"/>
    <x v="2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x v="3934"/>
    <x v="3956"/>
    <b v="0"/>
    <n v="17"/>
    <x v="1"/>
    <s v="games/tabletop games"/>
    <n v="3"/>
    <n v="35"/>
    <x v="6"/>
    <x v="3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x v="3935"/>
    <x v="3957"/>
    <b v="0"/>
    <n v="1019"/>
    <x v="1"/>
    <s v="technology/hardware"/>
    <n v="3"/>
    <n v="7"/>
    <x v="0"/>
    <x v="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x v="3936"/>
    <x v="3958"/>
    <b v="1"/>
    <n v="176"/>
    <x v="1"/>
    <s v="music/rock"/>
    <n v="3"/>
    <n v="92"/>
    <x v="4"/>
    <x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x v="3937"/>
    <x v="3959"/>
    <b v="1"/>
    <n v="1104"/>
    <x v="1"/>
    <s v="food/small batch"/>
    <n v="3"/>
    <n v="67"/>
    <x v="3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x v="3938"/>
    <x v="3960"/>
    <b v="1"/>
    <n v="365"/>
    <x v="1"/>
    <s v="technology/hardware"/>
    <n v="3"/>
    <n v="483"/>
    <x v="0"/>
    <x v="29"/>
  </r>
  <r>
    <n v="306"/>
    <s v="Escape/Artist: The Jason Escape Documentary"/>
    <s v="A feature-length documentary on the life of Boston escape artist Jason Escape."/>
    <n v="1000"/>
    <n v="2929"/>
    <x v="3"/>
    <x v="0"/>
    <s v="USD"/>
    <x v="3939"/>
    <x v="3961"/>
    <b v="1"/>
    <n v="80"/>
    <x v="1"/>
    <s v="film &amp; video/documentary"/>
    <n v="3"/>
    <n v="37"/>
    <x v="5"/>
    <x v="3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x v="3940"/>
    <x v="3962"/>
    <b v="0"/>
    <n v="24"/>
    <x v="1"/>
    <s v="music/electronic music"/>
    <n v="3"/>
    <n v="73"/>
    <x v="4"/>
    <x v="36"/>
  </r>
  <r>
    <n v="1192"/>
    <s v="Other Worlds - A Make 100 Project"/>
    <s v="A macro landscape photography art book &amp; limited edition prints. A Make 100 project."/>
    <n v="100"/>
    <n v="290"/>
    <x v="3"/>
    <x v="1"/>
    <s v="GBP"/>
    <x v="3941"/>
    <x v="3963"/>
    <b v="0"/>
    <n v="15"/>
    <x v="1"/>
    <s v="photography/photobooks"/>
    <n v="3"/>
    <n v="19"/>
    <x v="1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8"/>
    <s v="AUD"/>
    <x v="3942"/>
    <x v="3964"/>
    <b v="0"/>
    <n v="20"/>
    <x v="1"/>
    <s v="theater/plays"/>
    <n v="3"/>
    <n v="43"/>
    <x v="2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x v="3943"/>
    <x v="3965"/>
    <b v="0"/>
    <n v="607"/>
    <x v="1"/>
    <s v="technology/hardware"/>
    <n v="3"/>
    <n v="47"/>
    <x v="0"/>
    <x v="29"/>
  </r>
  <r>
    <n v="3582"/>
    <s v="REALLY REALLY"/>
    <s v="A contemporary American play touching on the scorching realities of growing up in the Millennial generation."/>
    <n v="1000"/>
    <n v="2870"/>
    <x v="3"/>
    <x v="0"/>
    <s v="USD"/>
    <x v="3944"/>
    <x v="3966"/>
    <b v="0"/>
    <n v="49"/>
    <x v="1"/>
    <s v="theater/plays"/>
    <n v="3"/>
    <n v="59"/>
    <x v="2"/>
    <x v="3"/>
  </r>
  <r>
    <n v="2255"/>
    <s v="Jumbo Jets - Jet Set Expansion Set #2"/>
    <s v="This is the second set of 5 expansions for our route-building game, Jet Set!"/>
    <n v="3950"/>
    <n v="11323"/>
    <x v="3"/>
    <x v="0"/>
    <s v="USD"/>
    <x v="3945"/>
    <x v="3967"/>
    <b v="0"/>
    <n v="271"/>
    <x v="1"/>
    <s v="games/tabletop games"/>
    <n v="3"/>
    <n v="42"/>
    <x v="6"/>
    <x v="35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x v="3946"/>
    <x v="3968"/>
    <b v="0"/>
    <n v="15"/>
    <x v="1"/>
    <s v="theater/plays"/>
    <n v="3"/>
    <n v="19"/>
    <x v="2"/>
    <x v="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x v="3947"/>
    <x v="3969"/>
    <b v="1"/>
    <n v="510"/>
    <x v="1"/>
    <s v="technology/hardware"/>
    <n v="3"/>
    <n v="279"/>
    <x v="0"/>
    <x v="29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x v="3948"/>
    <x v="3970"/>
    <b v="1"/>
    <n v="266"/>
    <x v="1"/>
    <s v="games/tabletop games"/>
    <n v="3"/>
    <n v="107"/>
    <x v="6"/>
    <x v="35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x v="3949"/>
    <x v="3971"/>
    <b v="1"/>
    <n v="284"/>
    <x v="1"/>
    <s v="film &amp; video/documentary"/>
    <n v="3"/>
    <n v="50"/>
    <x v="5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x v="3950"/>
    <x v="3972"/>
    <b v="0"/>
    <n v="1328"/>
    <x v="1"/>
    <s v="games/tabletop games"/>
    <n v="3"/>
    <n v="43"/>
    <x v="6"/>
    <x v="35"/>
  </r>
  <r>
    <n v="1528"/>
    <s v="Don't Go Outside: Tokyo Street Photos"/>
    <s v="A book of street photos from around Shibuya that I've made between 2011-2016."/>
    <n v="3000"/>
    <n v="8447"/>
    <x v="3"/>
    <x v="0"/>
    <s v="USD"/>
    <x v="3951"/>
    <x v="3973"/>
    <b v="1"/>
    <n v="160"/>
    <x v="1"/>
    <s v="photography/photobooks"/>
    <n v="3"/>
    <n v="53"/>
    <x v="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x v="3952"/>
    <x v="3974"/>
    <b v="1"/>
    <n v="95"/>
    <x v="1"/>
    <s v="technology/hardware"/>
    <n v="3"/>
    <n v="148"/>
    <x v="0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x v="3953"/>
    <x v="3975"/>
    <b v="0"/>
    <n v="278"/>
    <x v="1"/>
    <s v="technology/hardware"/>
    <n v="3"/>
    <n v="202"/>
    <x v="0"/>
    <x v="29"/>
  </r>
  <r>
    <n v="1222"/>
    <s v="Project Pilgrim"/>
    <s v="Project Pilgrim is my effort to work towards normalizing mental health."/>
    <n v="4000"/>
    <n v="11215"/>
    <x v="3"/>
    <x v="6"/>
    <s v="CAD"/>
    <x v="3954"/>
    <x v="3976"/>
    <b v="0"/>
    <n v="138"/>
    <x v="1"/>
    <s v="photography/photobooks"/>
    <n v="3"/>
    <n v="81"/>
    <x v="1"/>
    <x v="2"/>
  </r>
  <r>
    <n v="645"/>
    <s v="Carbon Fiber Collar Stays"/>
    <s v="Ever wanted to own something made out of carbon fiber? Now you can!"/>
    <n v="2000"/>
    <n v="5574"/>
    <x v="3"/>
    <x v="0"/>
    <s v="USD"/>
    <x v="3955"/>
    <x v="3977"/>
    <b v="0"/>
    <n v="237"/>
    <x v="1"/>
    <s v="technology/wearables"/>
    <n v="3"/>
    <n v="24"/>
    <x v="0"/>
    <x v="0"/>
  </r>
  <r>
    <n v="1504"/>
    <s v="RYU X RIO"/>
    <s v="A football photography book like no other about the 2014 World Cup in Brazil, by Ryu Voelkel."/>
    <n v="6500"/>
    <n v="18066"/>
    <x v="3"/>
    <x v="1"/>
    <s v="GBP"/>
    <x v="3956"/>
    <x v="3978"/>
    <b v="1"/>
    <n v="269"/>
    <x v="1"/>
    <s v="photography/photobooks"/>
    <n v="3"/>
    <n v="67"/>
    <x v="1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9"/>
    <s v="EUR"/>
    <x v="3957"/>
    <x v="3979"/>
    <b v="0"/>
    <n v="249"/>
    <x v="1"/>
    <s v="games/tabletop games"/>
    <n v="3"/>
    <n v="98"/>
    <x v="6"/>
    <x v="35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x v="3958"/>
    <x v="3980"/>
    <b v="0"/>
    <n v="112"/>
    <x v="1"/>
    <s v="music/rock"/>
    <n v="3"/>
    <n v="49"/>
    <x v="4"/>
    <x v="30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x v="3959"/>
    <x v="3981"/>
    <b v="0"/>
    <n v="102"/>
    <x v="1"/>
    <s v="games/tabletop games"/>
    <n v="3"/>
    <n v="53"/>
    <x v="6"/>
    <x v="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x v="3960"/>
    <x v="3982"/>
    <b v="0"/>
    <n v="96"/>
    <x v="1"/>
    <s v="games/tabletop games"/>
    <n v="3"/>
    <n v="141"/>
    <x v="6"/>
    <x v="35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x v="3961"/>
    <x v="3983"/>
    <b v="0"/>
    <n v="512"/>
    <x v="1"/>
    <s v="photography/photobooks"/>
    <n v="3"/>
    <n v="76"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x v="3962"/>
    <x v="3984"/>
    <b v="0"/>
    <n v="1013"/>
    <x v="1"/>
    <s v="technology/wearables"/>
    <n v="3"/>
    <n v="32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x v="3963"/>
    <x v="3985"/>
    <b v="0"/>
    <n v="127"/>
    <x v="1"/>
    <s v="music/metal"/>
    <n v="3"/>
    <n v="63"/>
    <x v="4"/>
    <x v="3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x v="3964"/>
    <x v="3986"/>
    <b v="0"/>
    <n v="30"/>
    <x v="1"/>
    <s v="music/indie rock"/>
    <n v="3"/>
    <n v="27"/>
    <x v="4"/>
    <x v="17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x v="3965"/>
    <x v="3987"/>
    <b v="0"/>
    <n v="126"/>
    <x v="1"/>
    <s v="music/rock"/>
    <n v="3"/>
    <n v="84"/>
    <x v="4"/>
    <x v="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x v="3966"/>
    <x v="3988"/>
    <b v="1"/>
    <n v="551"/>
    <x v="1"/>
    <s v="theater/spaces"/>
    <n v="3"/>
    <n v="58"/>
    <x v="2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x v="3967"/>
    <x v="3989"/>
    <b v="1"/>
    <n v="3863"/>
    <x v="1"/>
    <s v="technology/hardware"/>
    <n v="3"/>
    <n v="272"/>
    <x v="0"/>
    <x v="2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x v="3968"/>
    <x v="3990"/>
    <b v="0"/>
    <n v="25"/>
    <x v="1"/>
    <s v="music/rock"/>
    <n v="3"/>
    <n v="42"/>
    <x v="4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x v="3969"/>
    <x v="3991"/>
    <b v="1"/>
    <n v="103"/>
    <x v="1"/>
    <s v="technology/hardware"/>
    <n v="3"/>
    <n v="127"/>
    <x v="0"/>
    <x v="2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x v="3970"/>
    <x v="3992"/>
    <b v="0"/>
    <n v="167"/>
    <x v="1"/>
    <s v="photography/photobooks"/>
    <n v="3"/>
    <n v="55"/>
    <x v="1"/>
    <x v="2"/>
  </r>
  <r>
    <n v="1752"/>
    <s v="Adfectus Book"/>
    <s v="A little book of calm, in picture form, that will soothe the soul and un-furrow the brow."/>
    <n v="1200"/>
    <n v="3122"/>
    <x v="3"/>
    <x v="1"/>
    <s v="GBP"/>
    <x v="3971"/>
    <x v="3993"/>
    <b v="0"/>
    <n v="90"/>
    <x v="1"/>
    <s v="photography/photobooks"/>
    <n v="3"/>
    <n v="35"/>
    <x v="1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x v="3972"/>
    <x v="3994"/>
    <b v="1"/>
    <n v="1281"/>
    <x v="1"/>
    <s v="technology/hardware"/>
    <n v="3"/>
    <n v="181"/>
    <x v="0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x v="3973"/>
    <x v="3995"/>
    <b v="1"/>
    <n v="2051"/>
    <x v="1"/>
    <s v="technology/hardware"/>
    <n v="3"/>
    <n v="248"/>
    <x v="0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x v="3974"/>
    <x v="3996"/>
    <b v="0"/>
    <n v="22"/>
    <x v="1"/>
    <s v="film &amp; video/documentary"/>
    <n v="3"/>
    <n v="70"/>
    <x v="5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x v="3975"/>
    <x v="3997"/>
    <b v="1"/>
    <n v="537"/>
    <x v="1"/>
    <s v="food/small batch"/>
    <n v="3"/>
    <n v="47"/>
    <x v="3"/>
    <x v="4"/>
  </r>
  <r>
    <n v="1210"/>
    <s v="Det Andra GÃ¶teborg"/>
    <s v="En fotobok om livet i det enda andra GÃ¶teborg i vÃ¤rlden"/>
    <n v="20000"/>
    <n v="50863"/>
    <x v="3"/>
    <x v="12"/>
    <s v="SEK"/>
    <x v="3976"/>
    <x v="3998"/>
    <b v="0"/>
    <n v="103"/>
    <x v="1"/>
    <s v="photography/photobooks"/>
    <n v="3"/>
    <n v="494"/>
    <x v="1"/>
    <x v="2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x v="3977"/>
    <x v="3999"/>
    <b v="0"/>
    <n v="99"/>
    <x v="1"/>
    <s v="music/indie rock"/>
    <n v="3"/>
    <n v="51"/>
    <x v="4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x v="3978"/>
    <x v="4000"/>
    <b v="0"/>
    <n v="314"/>
    <x v="1"/>
    <s v="photography/photobooks"/>
    <n v="3"/>
    <n v="121"/>
    <x v="1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x v="3979"/>
    <x v="4001"/>
    <b v="0"/>
    <n v="185"/>
    <x v="1"/>
    <s v="technology/hardware"/>
    <n v="3"/>
    <n v="68"/>
    <x v="0"/>
    <x v="29"/>
  </r>
  <r>
    <n v="1376"/>
    <s v="Dead Pirates / HIGHMARE LP 2nd pressing"/>
    <s v="Dead Pirates are planning a second pressing of HIGHMARE LP, who wants one ?"/>
    <n v="3700"/>
    <n v="9342"/>
    <x v="3"/>
    <x v="1"/>
    <s v="GBP"/>
    <x v="3980"/>
    <x v="4002"/>
    <b v="0"/>
    <n v="168"/>
    <x v="1"/>
    <s v="music/rock"/>
    <n v="3"/>
    <n v="56"/>
    <x v="4"/>
    <x v="3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6"/>
    <s v="CAD"/>
    <x v="3981"/>
    <x v="4003"/>
    <b v="0"/>
    <n v="17"/>
    <x v="1"/>
    <s v="theater/plays"/>
    <n v="3"/>
    <n v="44"/>
    <x v="2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x v="3982"/>
    <x v="4004"/>
    <b v="1"/>
    <n v="455"/>
    <x v="1"/>
    <s v="photography/photobooks"/>
    <n v="3"/>
    <n v="66"/>
    <x v="1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x v="3983"/>
    <x v="4005"/>
    <b v="0"/>
    <n v="26"/>
    <x v="1"/>
    <s v="music/rock"/>
    <n v="3"/>
    <n v="67"/>
    <x v="4"/>
    <x v="3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x v="3984"/>
    <x v="4006"/>
    <b v="1"/>
    <n v="1224"/>
    <x v="1"/>
    <s v="music/indie rock"/>
    <n v="4"/>
    <n v="65"/>
    <x v="4"/>
    <x v="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x v="3985"/>
    <x v="4007"/>
    <b v="0"/>
    <n v="337"/>
    <x v="1"/>
    <s v="food/small batch"/>
    <n v="4"/>
    <n v="32"/>
    <x v="3"/>
    <x v="4"/>
  </r>
  <r>
    <n v="1380"/>
    <s v="BARNFEST 2015"/>
    <s v="A DIY MUSIC FESTIVAL FROM ST. LOUIS MO! Bands make their own festival, help make it legit!"/>
    <n v="25"/>
    <n v="106"/>
    <x v="3"/>
    <x v="0"/>
    <s v="USD"/>
    <x v="3986"/>
    <x v="4008"/>
    <b v="0"/>
    <n v="5"/>
    <x v="1"/>
    <s v="music/rock"/>
    <n v="4"/>
    <n v="21"/>
    <x v="4"/>
    <x v="30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x v="3987"/>
    <x v="4009"/>
    <b v="1"/>
    <n v="204"/>
    <x v="1"/>
    <s v="technology/hardware"/>
    <n v="4"/>
    <n v="165"/>
    <x v="0"/>
    <x v="2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x v="3988"/>
    <x v="4010"/>
    <b v="1"/>
    <n v="369"/>
    <x v="1"/>
    <s v="photography/photobooks"/>
    <n v="4"/>
    <n v="85"/>
    <x v="1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8"/>
    <s v="AUD"/>
    <x v="3989"/>
    <x v="4011"/>
    <b v="0"/>
    <n v="514"/>
    <x v="1"/>
    <s v="games/tabletop games"/>
    <n v="4"/>
    <n v="44"/>
    <x v="6"/>
    <x v="35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x v="3990"/>
    <x v="4012"/>
    <b v="0"/>
    <n v="79"/>
    <x v="1"/>
    <s v="games/tabletop games"/>
    <n v="4"/>
    <n v="34"/>
    <x v="6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x v="3991"/>
    <x v="4013"/>
    <b v="1"/>
    <n v="398"/>
    <x v="1"/>
    <s v="technology/space exploration"/>
    <n v="4"/>
    <n v="82"/>
    <x v="0"/>
    <x v="2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x v="3992"/>
    <x v="4014"/>
    <b v="0"/>
    <n v="480"/>
    <x v="1"/>
    <s v="games/tabletop games"/>
    <n v="4"/>
    <n v="82"/>
    <x v="6"/>
    <x v="35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x v="3993"/>
    <x v="4015"/>
    <b v="1"/>
    <n v="821"/>
    <x v="1"/>
    <s v="technology/hardware"/>
    <n v="4"/>
    <n v="245"/>
    <x v="0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x v="3994"/>
    <x v="4016"/>
    <b v="1"/>
    <n v="290"/>
    <x v="1"/>
    <s v="technology/hardware"/>
    <n v="4"/>
    <n v="577"/>
    <x v="0"/>
    <x v="29"/>
  </r>
  <r>
    <n v="77"/>
    <s v="Jonah and the Crab"/>
    <s v="A short film about a boy searching for companionship in a hermit crab he finds on the beach."/>
    <n v="400"/>
    <n v="1570"/>
    <x v="3"/>
    <x v="0"/>
    <s v="USD"/>
    <x v="3995"/>
    <x v="4017"/>
    <b v="0"/>
    <n v="26"/>
    <x v="1"/>
    <s v="film &amp; video/shorts"/>
    <n v="4"/>
    <n v="60"/>
    <x v="5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x v="3996"/>
    <x v="4018"/>
    <b v="1"/>
    <n v="508"/>
    <x v="1"/>
    <s v="technology/hardware"/>
    <n v="4"/>
    <n v="594"/>
    <x v="0"/>
    <x v="2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x v="3997"/>
    <x v="4019"/>
    <b v="1"/>
    <n v="120"/>
    <x v="1"/>
    <s v="film &amp; video/documentary"/>
    <n v="4"/>
    <n v="32"/>
    <x v="5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x v="3998"/>
    <x v="4020"/>
    <b v="0"/>
    <n v="191"/>
    <x v="1"/>
    <s v="technology/hardware"/>
    <n v="4"/>
    <n v="22"/>
    <x v="0"/>
    <x v="2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x v="3999"/>
    <x v="4021"/>
    <b v="0"/>
    <n v="28"/>
    <x v="1"/>
    <s v="music/electronic music"/>
    <n v="4"/>
    <n v="15"/>
    <x v="4"/>
    <x v="36"/>
  </r>
  <r>
    <n v="2001"/>
    <s v="Nuimo: Seamless Smart Home Interface"/>
    <s v="Nuimo is a universal controller for the internet of things. Control your music, lights, locks and more."/>
    <n v="55000"/>
    <n v="210171"/>
    <x v="3"/>
    <x v="2"/>
    <s v="EUR"/>
    <x v="4000"/>
    <x v="4022"/>
    <b v="1"/>
    <n v="1637"/>
    <x v="1"/>
    <s v="technology/hardware"/>
    <n v="4"/>
    <n v="128"/>
    <x v="0"/>
    <x v="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x v="4001"/>
    <x v="4023"/>
    <b v="0"/>
    <n v="404"/>
    <x v="1"/>
    <s v="games/tabletop games"/>
    <n v="4"/>
    <n v="188"/>
    <x v="6"/>
    <x v="3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6"/>
    <s v="CAD"/>
    <x v="4002"/>
    <x v="4024"/>
    <b v="0"/>
    <n v="139"/>
    <x v="1"/>
    <s v="publishing/nonfiction"/>
    <n v="4"/>
    <n v="41"/>
    <x v="7"/>
    <x v="32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x v="4003"/>
    <x v="4025"/>
    <b v="0"/>
    <n v="290"/>
    <x v="1"/>
    <s v="games/tabletop games"/>
    <n v="4"/>
    <n v="65"/>
    <x v="6"/>
    <x v="3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x v="4004"/>
    <x v="4026"/>
    <b v="1"/>
    <n v="402"/>
    <x v="1"/>
    <s v="technology/hardware"/>
    <n v="4"/>
    <n v="187"/>
    <x v="0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x v="4005"/>
    <x v="4027"/>
    <b v="1"/>
    <n v="405"/>
    <x v="1"/>
    <s v="technology/hardware"/>
    <n v="4"/>
    <n v="183"/>
    <x v="0"/>
    <x v="29"/>
  </r>
  <r>
    <n v="2029"/>
    <s v="Lumin8 Pro"/>
    <s v="Lumin8 Pro is a fun and easy to use light controller that makes light dance to your favorite music."/>
    <n v="2500"/>
    <n v="9030"/>
    <x v="3"/>
    <x v="0"/>
    <s v="USD"/>
    <x v="4006"/>
    <x v="4028"/>
    <b v="1"/>
    <n v="94"/>
    <x v="1"/>
    <s v="technology/hardware"/>
    <n v="4"/>
    <n v="96"/>
    <x v="0"/>
    <x v="29"/>
  </r>
  <r>
    <n v="1980"/>
    <s v="YOUMO - Your Smart Modular Power Strip"/>
    <s v="Multi-power charging that is smarter, stylish and designed for you."/>
    <n v="50000"/>
    <n v="177412.01"/>
    <x v="3"/>
    <x v="2"/>
    <s v="EUR"/>
    <x v="4007"/>
    <x v="4029"/>
    <b v="1"/>
    <n v="1945"/>
    <x v="1"/>
    <s v="technology/hardware"/>
    <n v="4"/>
    <n v="91"/>
    <x v="0"/>
    <x v="2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x v="4008"/>
    <x v="4030"/>
    <b v="0"/>
    <n v="199"/>
    <x v="1"/>
    <s v="technology/space exploration"/>
    <n v="4"/>
    <n v="89"/>
    <x v="0"/>
    <x v="2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x v="4009"/>
    <x v="4031"/>
    <b v="0"/>
    <n v="541"/>
    <x v="1"/>
    <s v="technology/hardware"/>
    <n v="4"/>
    <n v="326"/>
    <x v="0"/>
    <x v="2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x v="4010"/>
    <x v="4032"/>
    <b v="0"/>
    <n v="983"/>
    <x v="1"/>
    <s v="games/tabletop games"/>
    <n v="4"/>
    <n v="65"/>
    <x v="6"/>
    <x v="35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x v="4011"/>
    <x v="4033"/>
    <b v="1"/>
    <n v="478"/>
    <x v="1"/>
    <s v="music/electronic music"/>
    <n v="4"/>
    <n v="22"/>
    <x v="4"/>
    <x v="3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x v="4012"/>
    <x v="4034"/>
    <b v="1"/>
    <n v="394"/>
    <x v="1"/>
    <s v="theater/spaces"/>
    <n v="4"/>
    <n v="71"/>
    <x v="2"/>
    <x v="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x v="4013"/>
    <x v="4035"/>
    <b v="0"/>
    <n v="14"/>
    <x v="1"/>
    <s v="music/rock"/>
    <n v="4"/>
    <n v="75"/>
    <x v="4"/>
    <x v="30"/>
  </r>
  <r>
    <n v="2076"/>
    <s v="Earin - The Worlds Smallest Wireless Earbuds"/>
    <s v="Wireless earbuds filled with sound, yet so small they are almost invisible!"/>
    <n v="179000"/>
    <n v="972594.99"/>
    <x v="3"/>
    <x v="1"/>
    <s v="GBP"/>
    <x v="4014"/>
    <x v="4036"/>
    <b v="0"/>
    <n v="8359"/>
    <x v="1"/>
    <s v="technology/hardware"/>
    <n v="5"/>
    <n v="116"/>
    <x v="0"/>
    <x v="2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x v="4015"/>
    <x v="4037"/>
    <b v="0"/>
    <n v="263"/>
    <x v="1"/>
    <s v="games/tabletop games"/>
    <n v="5"/>
    <n v="41"/>
    <x v="6"/>
    <x v="35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x v="4016"/>
    <x v="4038"/>
    <b v="0"/>
    <n v="878"/>
    <x v="1"/>
    <s v="games/tabletop games"/>
    <n v="5"/>
    <n v="61"/>
    <x v="6"/>
    <x v="35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x v="4017"/>
    <x v="4039"/>
    <b v="0"/>
    <n v="680"/>
    <x v="1"/>
    <s v="games/tabletop games"/>
    <n v="5"/>
    <n v="22"/>
    <x v="6"/>
    <x v="3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x v="4018"/>
    <x v="4040"/>
    <b v="1"/>
    <n v="3355"/>
    <x v="1"/>
    <s v="food/small batch"/>
    <n v="5"/>
    <n v="55"/>
    <x v="3"/>
    <x v="4"/>
  </r>
  <r>
    <n v="2182"/>
    <s v="Broken World - A Post-Apocalypse Tabletop RPG"/>
    <s v="An incredibly comprehensive tabletop rpg book for the post apocalypse, inspired by Dungeon World."/>
    <n v="3000"/>
    <n v="15725"/>
    <x v="3"/>
    <x v="6"/>
    <s v="CAD"/>
    <x v="4019"/>
    <x v="4041"/>
    <b v="0"/>
    <n v="356"/>
    <x v="1"/>
    <s v="games/tabletop games"/>
    <n v="5"/>
    <n v="44"/>
    <x v="6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x v="4020"/>
    <x v="4042"/>
    <b v="1"/>
    <n v="2165"/>
    <x v="1"/>
    <s v="food/small batch"/>
    <n v="5"/>
    <n v="48"/>
    <x v="3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x v="4021"/>
    <x v="4043"/>
    <b v="0"/>
    <n v="50"/>
    <x v="1"/>
    <s v="technology/hardware"/>
    <n v="5"/>
    <n v="102"/>
    <x v="0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x v="4022"/>
    <x v="4044"/>
    <b v="0"/>
    <n v="193"/>
    <x v="1"/>
    <s v="technology/hardware"/>
    <n v="5"/>
    <n v="36"/>
    <x v="0"/>
    <x v="29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x v="4023"/>
    <x v="4045"/>
    <b v="0"/>
    <n v="88"/>
    <x v="1"/>
    <s v="games/tabletop games"/>
    <n v="5"/>
    <n v="69"/>
    <x v="6"/>
    <x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x v="4024"/>
    <x v="4046"/>
    <b v="0"/>
    <n v="240"/>
    <x v="1"/>
    <s v="music/rock"/>
    <n v="5"/>
    <n v="52"/>
    <x v="4"/>
    <x v="3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x v="4025"/>
    <x v="4047"/>
    <b v="0"/>
    <n v="988"/>
    <x v="1"/>
    <s v="games/tabletop games"/>
    <n v="5"/>
    <n v="25"/>
    <x v="6"/>
    <x v="3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x v="4026"/>
    <x v="4048"/>
    <b v="1"/>
    <n v="4562"/>
    <x v="1"/>
    <s v="technology/hardware"/>
    <n v="5"/>
    <n v="174"/>
    <x v="0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x v="4027"/>
    <x v="4049"/>
    <b v="0"/>
    <n v="707"/>
    <x v="1"/>
    <s v="technology/hardware"/>
    <n v="5"/>
    <n v="70"/>
    <x v="0"/>
    <x v="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x v="4028"/>
    <x v="4050"/>
    <b v="0"/>
    <n v="279"/>
    <x v="1"/>
    <s v="games/tabletop games"/>
    <n v="5"/>
    <n v="32"/>
    <x v="6"/>
    <x v="3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x v="4029"/>
    <x v="4051"/>
    <b v="1"/>
    <n v="1780"/>
    <x v="1"/>
    <s v="technology/hardware"/>
    <n v="5"/>
    <n v="109"/>
    <x v="0"/>
    <x v="29"/>
  </r>
  <r>
    <n v="1532"/>
    <s v="Geiko and Maiko of Kyoto"/>
    <s v="Award winning photography celebrating the artistry of geiko and maiko and the exquisite traditions of their Kyoto communities."/>
    <n v="5000"/>
    <n v="24201"/>
    <x v="3"/>
    <x v="8"/>
    <s v="AUD"/>
    <x v="4030"/>
    <x v="4052"/>
    <b v="1"/>
    <n v="294"/>
    <x v="1"/>
    <s v="photography/photobooks"/>
    <n v="5"/>
    <n v="82"/>
    <x v="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x v="4031"/>
    <x v="4053"/>
    <b v="0"/>
    <n v="170"/>
    <x v="1"/>
    <s v="technology/hardware"/>
    <n v="5"/>
    <n v="278"/>
    <x v="0"/>
    <x v="29"/>
  </r>
  <r>
    <n v="2254"/>
    <s v="Green Couch Games Limited: FrogFlip!"/>
    <s v="A dexterity microgame by father/daughter team, Jason and Claire Kotarski. Make 100 project."/>
    <n v="500"/>
    <n v="2299"/>
    <x v="3"/>
    <x v="0"/>
    <s v="USD"/>
    <x v="4032"/>
    <x v="4054"/>
    <b v="0"/>
    <n v="197"/>
    <x v="1"/>
    <s v="games/tabletop games"/>
    <n v="5"/>
    <n v="12"/>
    <x v="6"/>
    <x v="3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x v="4033"/>
    <x v="4055"/>
    <b v="0"/>
    <n v="59"/>
    <x v="1"/>
    <s v="theater/spaces"/>
    <n v="5"/>
    <n v="23"/>
    <x v="2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x v="4034"/>
    <x v="4056"/>
    <b v="1"/>
    <n v="2602"/>
    <x v="1"/>
    <s v="publishing/radio &amp; podcasts"/>
    <n v="5"/>
    <n v="53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x v="4035"/>
    <x v="4057"/>
    <b v="0"/>
    <n v="897"/>
    <x v="1"/>
    <s v="games/tabletop games"/>
    <n v="5"/>
    <n v="76"/>
    <x v="6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x v="4036"/>
    <x v="4058"/>
    <b v="0"/>
    <n v="45"/>
    <x v="1"/>
    <s v="technology/space exploration"/>
    <n v="6"/>
    <n v="22"/>
    <x v="0"/>
    <x v="2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x v="4037"/>
    <x v="4059"/>
    <b v="0"/>
    <n v="169"/>
    <x v="1"/>
    <s v="games/tabletop games"/>
    <n v="6"/>
    <n v="94"/>
    <x v="6"/>
    <x v="35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x v="4038"/>
    <x v="4060"/>
    <b v="1"/>
    <n v="105"/>
    <x v="1"/>
    <s v="technology/hardware"/>
    <n v="6"/>
    <n v="223"/>
    <x v="0"/>
    <x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x v="4039"/>
    <x v="4061"/>
    <b v="1"/>
    <n v="1887"/>
    <x v="1"/>
    <s v="technology/hardware"/>
    <n v="6"/>
    <n v="61"/>
    <x v="0"/>
    <x v="2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x v="4040"/>
    <x v="4062"/>
    <b v="1"/>
    <n v="335"/>
    <x v="1"/>
    <s v="photography/photobooks"/>
    <n v="6"/>
    <n v="58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x v="4041"/>
    <x v="4063"/>
    <b v="0"/>
    <n v="1670"/>
    <x v="1"/>
    <s v="games/tabletop games"/>
    <n v="7"/>
    <n v="108"/>
    <x v="6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x v="4042"/>
    <x v="4064"/>
    <b v="0"/>
    <n v="721"/>
    <x v="1"/>
    <s v="music/electronic music"/>
    <n v="7"/>
    <n v="39"/>
    <x v="4"/>
    <x v="36"/>
  </r>
  <r>
    <n v="1954"/>
    <s v="Orison â€“ Rethink the Power of Energy"/>
    <s v="The First Home Battery System You Simply Plug in to Install"/>
    <n v="50000"/>
    <n v="349474"/>
    <x v="3"/>
    <x v="0"/>
    <s v="USD"/>
    <x v="4043"/>
    <x v="4065"/>
    <b v="1"/>
    <n v="415"/>
    <x v="1"/>
    <s v="technology/hardware"/>
    <n v="7"/>
    <n v="842"/>
    <x v="0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x v="4044"/>
    <x v="4066"/>
    <b v="1"/>
    <n v="238"/>
    <x v="1"/>
    <s v="technology/hardware"/>
    <n v="7"/>
    <n v="71"/>
    <x v="0"/>
    <x v="29"/>
  </r>
  <r>
    <n v="1476"/>
    <s v="The Comedy Button Podcast"/>
    <s v="The Comedy Button is a brand new nerd pop culture podcast with weekly video sketches."/>
    <n v="6000"/>
    <n v="39693.279999999999"/>
    <x v="3"/>
    <x v="0"/>
    <s v="USD"/>
    <x v="4045"/>
    <x v="4067"/>
    <b v="1"/>
    <n v="916"/>
    <x v="1"/>
    <s v="publishing/radio &amp; podcasts"/>
    <n v="7"/>
    <n v="43"/>
    <x v="7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x v="4046"/>
    <x v="4068"/>
    <b v="1"/>
    <n v="151"/>
    <x v="1"/>
    <s v="technology/space exploration"/>
    <n v="7"/>
    <n v="22"/>
    <x v="0"/>
    <x v="2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7"/>
    <s v="EUR"/>
    <x v="4047"/>
    <x v="4069"/>
    <b v="1"/>
    <n v="971"/>
    <x v="1"/>
    <s v="technology/hardware"/>
    <n v="8"/>
    <n v="422"/>
    <x v="0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x v="4048"/>
    <x v="4070"/>
    <b v="0"/>
    <n v="263"/>
    <x v="1"/>
    <s v="technology/hardware"/>
    <n v="8"/>
    <n v="153"/>
    <x v="0"/>
    <x v="2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x v="4049"/>
    <x v="4071"/>
    <b v="0"/>
    <n v="163"/>
    <x v="1"/>
    <s v="games/tabletop games"/>
    <n v="8"/>
    <n v="49"/>
    <x v="6"/>
    <x v="35"/>
  </r>
  <r>
    <n v="1948"/>
    <s v="UDOO X86: The Most Powerful Maker Board Ever"/>
    <s v="10 times more powerful than Raspberry Pi 3, x86 64-bit architecture"/>
    <n v="100000"/>
    <n v="800211"/>
    <x v="3"/>
    <x v="0"/>
    <s v="USD"/>
    <x v="4050"/>
    <x v="4072"/>
    <b v="1"/>
    <n v="4245"/>
    <x v="1"/>
    <s v="technology/hardware"/>
    <n v="8"/>
    <n v="189"/>
    <x v="0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x v="4051"/>
    <x v="4073"/>
    <b v="1"/>
    <n v="1789"/>
    <x v="1"/>
    <s v="technology/hardware"/>
    <n v="8"/>
    <n v="176"/>
    <x v="0"/>
    <x v="2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x v="4052"/>
    <x v="4074"/>
    <b v="0"/>
    <n v="549"/>
    <x v="1"/>
    <s v="photography/photobooks"/>
    <n v="8"/>
    <n v="72"/>
    <x v="1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8"/>
    <s v="AUD"/>
    <x v="4053"/>
    <x v="4075"/>
    <b v="0"/>
    <n v="210"/>
    <x v="1"/>
    <s v="games/tabletop games"/>
    <n v="8"/>
    <n v="37"/>
    <x v="6"/>
    <x v="3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x v="4054"/>
    <x v="4076"/>
    <b v="0"/>
    <n v="1204"/>
    <x v="1"/>
    <s v="games/tabletop games"/>
    <n v="9"/>
    <n v="165"/>
    <x v="6"/>
    <x v="3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x v="4055"/>
    <x v="4077"/>
    <b v="1"/>
    <n v="479"/>
    <x v="1"/>
    <s v="technology/hardware"/>
    <n v="9"/>
    <n v="192"/>
    <x v="0"/>
    <x v="29"/>
  </r>
  <r>
    <n v="1762"/>
    <s v="&quot;The Naked Pixel&quot; Ali Pakele"/>
    <s v="Project rewards $25 gets you 190+ digital images"/>
    <n v="100"/>
    <n v="885"/>
    <x v="3"/>
    <x v="0"/>
    <s v="USD"/>
    <x v="4056"/>
    <x v="4078"/>
    <b v="0"/>
    <n v="25"/>
    <x v="1"/>
    <s v="photography/photobooks"/>
    <n v="9"/>
    <n v="35"/>
    <x v="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x v="4057"/>
    <x v="4079"/>
    <b v="1"/>
    <n v="159"/>
    <x v="1"/>
    <s v="technology/space exploration"/>
    <n v="9"/>
    <n v="28"/>
    <x v="0"/>
    <x v="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x v="4058"/>
    <x v="4080"/>
    <b v="1"/>
    <n v="388"/>
    <x v="1"/>
    <s v="technology/hardware"/>
    <n v="10"/>
    <n v="1323"/>
    <x v="0"/>
    <x v="2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x v="4059"/>
    <x v="4081"/>
    <b v="1"/>
    <n v="3562"/>
    <x v="1"/>
    <s v="games/tabletop games"/>
    <n v="10"/>
    <n v="57"/>
    <x v="6"/>
    <x v="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x v="4060"/>
    <x v="4082"/>
    <b v="0"/>
    <n v="339"/>
    <x v="1"/>
    <s v="technology/hardware"/>
    <n v="10"/>
    <n v="22"/>
    <x v="0"/>
    <x v="29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x v="4061"/>
    <x v="4083"/>
    <b v="0"/>
    <n v="571"/>
    <x v="1"/>
    <s v="games/tabletop games"/>
    <n v="10"/>
    <n v="427"/>
    <x v="6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2"/>
    <s v="EUR"/>
    <x v="4062"/>
    <x v="4084"/>
    <b v="0"/>
    <n v="52"/>
    <x v="1"/>
    <s v="technology/space exploration"/>
    <n v="10"/>
    <n v="28"/>
    <x v="0"/>
    <x v="20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x v="4063"/>
    <x v="4085"/>
    <b v="0"/>
    <n v="4330"/>
    <x v="1"/>
    <s v="games/tabletop games"/>
    <n v="10"/>
    <n v="66"/>
    <x v="6"/>
    <x v="35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x v="4064"/>
    <x v="4086"/>
    <b v="1"/>
    <n v="701"/>
    <x v="1"/>
    <s v="technology/hardware"/>
    <n v="11"/>
    <n v="81"/>
    <x v="0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x v="4065"/>
    <x v="4087"/>
    <b v="1"/>
    <n v="1633"/>
    <x v="1"/>
    <s v="technology/hardware"/>
    <n v="11"/>
    <n v="68"/>
    <x v="0"/>
    <x v="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x v="4066"/>
    <x v="4088"/>
    <b v="0"/>
    <n v="3238"/>
    <x v="1"/>
    <s v="games/tabletop games"/>
    <n v="11"/>
    <n v="40"/>
    <x v="6"/>
    <x v="35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x v="4067"/>
    <x v="4089"/>
    <b v="0"/>
    <n v="1113"/>
    <x v="1"/>
    <s v="games/tabletop games"/>
    <n v="12"/>
    <n v="27"/>
    <x v="6"/>
    <x v="35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x v="4068"/>
    <x v="4090"/>
    <b v="1"/>
    <n v="20242"/>
    <x v="1"/>
    <s v="publishing/radio &amp; podcasts"/>
    <n v="12"/>
    <n v="29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2"/>
    <s v="EUR"/>
    <x v="4069"/>
    <x v="4091"/>
    <b v="0"/>
    <n v="144"/>
    <x v="1"/>
    <s v="games/tabletop games"/>
    <n v="12"/>
    <n v="82"/>
    <x v="6"/>
    <x v="3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x v="4070"/>
    <x v="4092"/>
    <b v="0"/>
    <n v="28"/>
    <x v="1"/>
    <s v="games/tabletop games"/>
    <n v="12"/>
    <n v="42"/>
    <x v="6"/>
    <x v="3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x v="4071"/>
    <x v="4093"/>
    <b v="0"/>
    <n v="36"/>
    <x v="1"/>
    <s v="music/pop"/>
    <n v="13"/>
    <n v="28"/>
    <x v="4"/>
    <x v="3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x v="4072"/>
    <x v="4094"/>
    <b v="1"/>
    <n v="1356"/>
    <x v="1"/>
    <s v="technology/hardware"/>
    <n v="14"/>
    <n v="74"/>
    <x v="0"/>
    <x v="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x v="4073"/>
    <x v="4095"/>
    <b v="0"/>
    <n v="3468"/>
    <x v="1"/>
    <s v="technology/space exploration"/>
    <n v="14"/>
    <n v="32"/>
    <x v="0"/>
    <x v="20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x v="4074"/>
    <x v="4096"/>
    <b v="0"/>
    <n v="2525"/>
    <x v="1"/>
    <s v="games/tabletop games"/>
    <n v="14"/>
    <n v="54"/>
    <x v="6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x v="4075"/>
    <x v="4097"/>
    <b v="0"/>
    <n v="944"/>
    <x v="1"/>
    <s v="games/tabletop games"/>
    <n v="14"/>
    <n v="14"/>
    <x v="6"/>
    <x v="3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x v="4076"/>
    <x v="4098"/>
    <b v="0"/>
    <n v="269"/>
    <x v="1"/>
    <s v="technology/hardware"/>
    <n v="15"/>
    <n v="41"/>
    <x v="0"/>
    <x v="2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2"/>
    <s v="EUR"/>
    <x v="4077"/>
    <x v="4099"/>
    <b v="0"/>
    <n v="2174"/>
    <x v="1"/>
    <s v="technology/wearables"/>
    <n v="15"/>
    <n v="134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x v="4078"/>
    <x v="4100"/>
    <b v="1"/>
    <n v="2478"/>
    <x v="1"/>
    <s v="technology/hardware"/>
    <n v="17"/>
    <n v="69"/>
    <x v="0"/>
    <x v="2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x v="4079"/>
    <x v="4101"/>
    <b v="0"/>
    <n v="8200"/>
    <x v="1"/>
    <s v="technology/hardware"/>
    <n v="17"/>
    <n v="20"/>
    <x v="0"/>
    <x v="2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x v="4080"/>
    <x v="4102"/>
    <b v="0"/>
    <n v="902"/>
    <x v="1"/>
    <s v="games/tabletop games"/>
    <n v="18"/>
    <n v="50"/>
    <x v="6"/>
    <x v="35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x v="4081"/>
    <x v="4103"/>
    <b v="0"/>
    <n v="206"/>
    <x v="1"/>
    <s v="games/tabletop games"/>
    <n v="19"/>
    <n v="91"/>
    <x v="6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x v="4082"/>
    <x v="4104"/>
    <b v="0"/>
    <n v="623"/>
    <x v="1"/>
    <s v="games/tabletop games"/>
    <n v="19"/>
    <n v="149"/>
    <x v="6"/>
    <x v="35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x v="4083"/>
    <x v="4105"/>
    <b v="0"/>
    <n v="1980"/>
    <x v="1"/>
    <s v="games/tabletop games"/>
    <n v="26"/>
    <n v="53"/>
    <x v="6"/>
    <x v="3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1"/>
    <s v="EUR"/>
    <x v="4084"/>
    <x v="4106"/>
    <b v="0"/>
    <n v="35"/>
    <x v="1"/>
    <s v="film &amp; video/shorts"/>
    <n v="27"/>
    <n v="39"/>
    <x v="5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2"/>
    <s v="EUR"/>
    <x v="4085"/>
    <x v="4107"/>
    <b v="1"/>
    <n v="3663"/>
    <x v="1"/>
    <s v="technology/space exploration"/>
    <n v="28"/>
    <n v="84"/>
    <x v="0"/>
    <x v="2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x v="4086"/>
    <x v="4108"/>
    <b v="0"/>
    <n v="3"/>
    <x v="1"/>
    <s v="theater/plays"/>
    <n v="65"/>
    <n v="22"/>
    <x v="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x v="4087"/>
    <x v="4109"/>
    <b v="1"/>
    <n v="26457"/>
    <x v="1"/>
    <s v="technology/hardware"/>
    <n v="78"/>
    <n v="89"/>
    <x v="0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x v="4088"/>
    <x v="4110"/>
    <b v="0"/>
    <n v="775"/>
    <x v="0"/>
    <s v="technology/wearables"/>
    <n v="215"/>
    <n v="1389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x v="4089"/>
    <x v="4111"/>
    <b v="1"/>
    <n v="711"/>
    <x v="1"/>
    <s v="music/rock"/>
    <n v="3038"/>
    <n v="43"/>
    <x v="4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x v="4090"/>
    <x v="4112"/>
    <b v="0"/>
    <n v="2035"/>
    <x v="1"/>
    <s v="games/tabletop games"/>
    <n v="9303"/>
    <n v="5"/>
    <x v="6"/>
    <x v="3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x v="4091"/>
    <x v="4113"/>
    <b v="0"/>
    <n v="163"/>
    <x v="1"/>
    <s v="technology/hardware"/>
    <n v="22603"/>
    <n v="139"/>
    <x v="0"/>
    <x v="29"/>
  </r>
  <r>
    <m/>
    <m/>
    <m/>
    <m/>
    <m/>
    <x v="4"/>
    <x v="21"/>
    <m/>
    <x v="4092"/>
    <x v="4114"/>
    <m/>
    <m/>
    <x v="2"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4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.4260827250608272"/>
    <n v="185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.0389999999999999"/>
    <n v="69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.2299154545454545"/>
    <n v="191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.0977744436109027"/>
    <n v="93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.064875"/>
    <n v="147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.0122222222222221"/>
    <n v="160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0004342857142856"/>
    <n v="292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.2599800000000001"/>
    <n v="31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.0049999999999999"/>
    <n v="159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.2050000000000001"/>
    <n v="80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.6529333333333334"/>
    <n v="60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.5997142857142856"/>
    <n v="110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.0093333333333334"/>
    <n v="148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.0660000000000001"/>
    <n v="22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.0024166666666667"/>
    <n v="172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.0066666666666666"/>
    <n v="42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.0632110000000001"/>
    <n v="93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.4529411764705882"/>
    <n v="56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.002"/>
    <n v="80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.0913513513513513"/>
    <n v="200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.1714285714285715"/>
    <n v="51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.1850000000000001"/>
    <n v="103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.0880768571428572"/>
    <n v="66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.3333333333333333"/>
    <n v="57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.552"/>
    <n v="102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.1172500000000001"/>
    <n v="149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.0035000000000001"/>
    <n v="170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.2333333333333334"/>
    <n v="32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.0129975"/>
    <n v="76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.0024604569420035"/>
    <n v="320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.0209523809523811"/>
    <n v="84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.3046153846153845"/>
    <n v="50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.665"/>
    <n v="59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.4215"/>
    <n v="194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.8344090909090909"/>
    <n v="160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.1004"/>
    <n v="42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.3098000000000001"/>
    <n v="151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.0135000000000001"/>
    <n v="127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"/>
    <n v="105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.4185714285714286"/>
    <n v="118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.0865999999999998"/>
    <n v="117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"/>
    <n v="133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.2"/>
    <n v="98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.0416666666666667"/>
    <n v="194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.0761100000000001"/>
    <n v="77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.0794999999999999"/>
    <n v="57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"/>
    <n v="138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"/>
    <n v="27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.2801818181818181"/>
    <n v="118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.1620999999999999"/>
    <n v="223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.0963333333333334"/>
    <n v="28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.01"/>
    <n v="194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.2895348837209302"/>
    <n v="129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.0726249999999999"/>
    <n v="49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.0189999999999999"/>
    <n v="222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.0290999999999999"/>
    <n v="137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.0012570000000001"/>
    <n v="607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.0329622222222221"/>
    <n v="43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.4830000000000001"/>
    <n v="322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.5473333333333332"/>
    <n v="97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.1351849999999999"/>
    <n v="35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.7333333333333334"/>
    <n v="87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.0752857142857142"/>
    <n v="132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.1859999999999999"/>
    <n v="91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.1625000000000001"/>
    <n v="116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.2716666666666667"/>
    <n v="21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.109423"/>
    <n v="62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.272"/>
    <n v="37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.2394444444444443"/>
    <n v="70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.084090909090909"/>
    <n v="58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.1293199999999999"/>
    <n v="19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.1542857142857144"/>
    <n v="86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.5333333333333334"/>
    <n v="31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.9249999999999998"/>
    <n v="60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.02"/>
    <n v="39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.27"/>
    <n v="40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.0725"/>
    <n v="274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.98"/>
    <n v="53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.0249999999999999"/>
    <n v="16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"/>
    <n v="71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.2549999999999999"/>
    <n v="72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.0646666666666667"/>
    <n v="376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.046"/>
    <n v="105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.1506666666666667"/>
    <n v="123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.004"/>
    <n v="31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.2"/>
    <n v="78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.052"/>
    <n v="122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.1060000000000001"/>
    <n v="7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.04"/>
    <n v="22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.3142857142857143"/>
    <n v="22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.1466666666666667"/>
    <n v="51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.0625"/>
    <n v="53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.0625"/>
    <n v="57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.0601933333333333"/>
    <n v="41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"/>
    <n v="192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.2775000000000001"/>
    <n v="118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.0515384615384615"/>
    <n v="2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.074090909090909"/>
    <n v="39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.0049999999999999"/>
    <n v="186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.0246666666666666"/>
    <n v="111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.4666666666666668"/>
    <n v="79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.1949999999999998"/>
    <n v="47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.3076923076923077"/>
    <n v="65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.5457142857142858"/>
    <n v="102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.04"/>
    <n v="64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.41"/>
    <n v="90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.0333333333333334"/>
    <n v="89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.4044444444444444"/>
    <n v="29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.1365714285714286"/>
    <n v="70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.0049377777777779"/>
    <n v="167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.1303159999999999"/>
    <n v="145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.0455692307692308"/>
    <n v="92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2.7454545454545453E-3"/>
    <n v="25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0.14000000000000001"/>
    <n v="12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0000000000002E-2"/>
    <n v="107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E-2"/>
    <n v="48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69999999999999E-2"/>
    <n v="311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5E-2"/>
    <n v="95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0.13433333333333333"/>
    <n v="81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5E-2"/>
    <n v="81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0.10775"/>
    <n v="46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0.27600000000000002"/>
    <n v="56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5E-2"/>
    <n v="38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5.7499999999999999E-3"/>
    <n v="38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9.1999999999999998E-3"/>
    <n v="15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0.23163076923076922"/>
    <n v="449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7.1799999999999998E-3"/>
    <n v="36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68E-2"/>
    <n v="13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2E-5"/>
    <n v="20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0.15535714285714286"/>
    <n v="44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5.3333333333333332E-3"/>
    <n v="91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1E-4"/>
    <n v="6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000000000001E-2"/>
    <n v="108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00000000000001E-2"/>
    <n v="33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5E-2"/>
    <n v="50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0.4"/>
    <n v="26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0.33416666666666667"/>
    <n v="31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0.21092608822670172"/>
    <n v="181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0.35855999999999999"/>
    <n v="374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2E-2"/>
    <n v="26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0.05"/>
    <n v="83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7E-5"/>
    <n v="6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0.41857142857142859"/>
    <n v="77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0.1048"/>
    <n v="33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6E-2"/>
    <n v="47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0.26192500000000002"/>
    <n v="8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0.58461538461538465"/>
    <n v="54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0.2984"/>
    <n v="93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0.50721666666666665"/>
    <n v="118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0.16250000000000001"/>
    <n v="76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0.15214285714285714"/>
    <n v="164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0.2525"/>
    <n v="92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0.44600000000000001"/>
    <n v="186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0.55698440000000005"/>
    <n v="332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0.11942999999999999"/>
    <n v="314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0.17630000000000001"/>
    <n v="116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E-2"/>
    <n v="16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0.40100000000000002"/>
    <n v="80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.0763413333333334"/>
    <n v="118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.1263736263736264"/>
    <n v="109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.1346153846153846"/>
    <n v="73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.0259199999999999"/>
    <n v="78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.1375714285714287"/>
    <n v="47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.0371999999999999"/>
    <n v="54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.0546000000000002"/>
    <n v="68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.341"/>
    <n v="108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.0133294117647058"/>
    <n v="590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.1292"/>
    <n v="48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.0558333333333334"/>
    <n v="72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.2557142857142858"/>
    <n v="57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.8455999999999999"/>
    <n v="85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.0073333333333334"/>
    <n v="21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.1694724999999999"/>
    <n v="89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.0673325"/>
    <n v="45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.391"/>
    <n v="66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.0672648571428571"/>
    <n v="67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.9114"/>
    <n v="83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.3193789333333332"/>
    <n v="105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.0640000000000001"/>
    <n v="12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.0740000000000001"/>
    <n v="98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.4"/>
    <n v="41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.1808107999999999"/>
    <n v="31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.1819999999999999"/>
    <n v="65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.111"/>
    <n v="96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.4550000000000001"/>
    <n v="40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.3162883248730965"/>
    <n v="79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.1140000000000001"/>
    <n v="50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.4723377"/>
    <n v="92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.5260869565217392"/>
    <n v="58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.0468"/>
    <n v="109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.7743366666666667"/>
    <n v="82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.077758"/>
    <n v="46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.56"/>
    <n v="55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.08395"/>
    <n v="65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.476"/>
    <n v="95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.1038153846153846"/>
    <n v="75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.5034814814814814"/>
    <n v="98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.5731829411764706"/>
    <n v="88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.5614399999999999"/>
    <n v="55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.2058763636363636"/>
    <n v="84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.0118888888888888"/>
    <n v="254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.142725"/>
    <n v="102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.0462615"/>
    <n v="55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.2882507142857142"/>
    <n v="57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.0915333333333332"/>
    <n v="121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.7629999999999999"/>
    <n v="91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.0321061999999999"/>
    <n v="115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.0482"/>
    <n v="68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.0668444444444445"/>
    <n v="29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.2001999999999999"/>
    <n v="47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.0150693333333334"/>
    <n v="154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.0138461538461538"/>
    <n v="201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.3310911999999999"/>
    <n v="100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.187262"/>
    <n v="230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.0064"/>
    <n v="142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.089324126984127"/>
    <n v="56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.789525"/>
    <n v="73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.0172264"/>
    <n v="85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.1873499999999999"/>
    <n v="61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.0045999999999999"/>
    <n v="93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.3746666666666667"/>
    <n v="50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.3164705882352941"/>
    <n v="106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.3033333333333332"/>
    <n v="5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.9289999999999998"/>
    <n v="37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.1131818181818183"/>
    <n v="43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.0556666666666668"/>
    <n v="63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.1894444444444445"/>
    <n v="90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.04129"/>
    <n v="29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.0410165"/>
    <n v="139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.1187499999999999"/>
    <n v="61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.0473529411764706"/>
    <n v="80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.8515000000000001"/>
    <n v="32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.01248"/>
    <n v="201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.1377333333333333"/>
    <n v="108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.0080333333333333"/>
    <n v="96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.8332000000000002"/>
    <n v="50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.1268"/>
    <n v="110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.0658000000000001"/>
    <n v="135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.0266285714285714"/>
    <n v="107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.0791200000000001"/>
    <n v="145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.2307407407407407"/>
    <n v="115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.016"/>
    <n v="105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.04396"/>
    <n v="71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.1292973333333334"/>
    <n v="147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.3640000000000001"/>
    <n v="160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.036144"/>
    <n v="156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.0549999999999999"/>
    <n v="63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.0182857142857142"/>
    <n v="105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.0660499999999999"/>
    <n v="97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.13015"/>
    <n v="204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.252275"/>
    <n v="188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.0119"/>
    <n v="147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.0276470588235294"/>
    <n v="109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.1683911999999999"/>
    <n v="59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.0116833333333335"/>
    <n v="98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.0808333333333333"/>
    <n v="73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.2502285714285715"/>
    <n v="146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.0671428571428572"/>
    <n v="68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.0036639999999999"/>
    <n v="170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.0202863333333334"/>
    <n v="58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.0208358208955224"/>
    <n v="120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.2327586206896552"/>
    <n v="100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.7028880000000002"/>
    <n v="91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.1159049999999999"/>
    <n v="118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.03"/>
    <n v="87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.0663570159857905"/>
    <n v="72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.1476"/>
    <n v="130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.2734117647058822"/>
    <n v="45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.1656"/>
    <n v="41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.0861819426615318"/>
    <n v="104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.0394285714285714"/>
    <n v="125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.1625714285714286"/>
    <n v="247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.0269239999999999"/>
    <n v="79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.74"/>
    <n v="86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.03088"/>
    <n v="193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.0485537190082646"/>
    <n v="84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.0137499999999999"/>
    <n v="140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.1107699999999998"/>
    <n v="110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.2415933781686497"/>
    <n v="140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.0133333333333334"/>
    <n v="348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.1016142857142857"/>
    <n v="68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.0397333333333334"/>
    <n v="240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.013157894736842"/>
    <n v="287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.033501"/>
    <n v="87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.04112"/>
    <n v="82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.1015569230769231"/>
    <n v="43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.2202"/>
    <n v="709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.1416866666666667"/>
    <n v="161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.2533333333333334"/>
    <n v="42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.0666666666666667"/>
    <n v="90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.3065"/>
    <n v="45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.2"/>
    <n v="43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.0595918367346939"/>
    <n v="54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.1439999999999999"/>
    <n v="103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.1176666666666666"/>
    <n v="40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.1608000000000001"/>
    <n v="117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.415"/>
    <n v="116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.0472999999999999"/>
    <n v="104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.5583333333333331"/>
    <n v="70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.0670670670670672"/>
    <n v="43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.1210500000000001"/>
    <n v="59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.05982"/>
    <n v="112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.0016666666666667"/>
    <n v="46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.1398947368421051"/>
    <n v="145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.2616000000000001"/>
    <n v="89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.8153547058823529"/>
    <n v="82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"/>
    <n v="71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.0061"/>
    <n v="104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.009027027027027"/>
    <n v="91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.10446"/>
    <n v="157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.118936170212766"/>
    <n v="105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.0804450000000001"/>
    <n v="59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.0666666666666667"/>
    <n v="82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.0390027322404372"/>
    <n v="56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.2516"/>
    <n v="140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.0680499999999999"/>
    <n v="225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.1230249999999999"/>
    <n v="181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.0381199999999999"/>
    <n v="711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.4165000000000001"/>
    <n v="66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.0526"/>
    <n v="75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.0309142857142857"/>
    <n v="133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.0765957446808512"/>
    <n v="55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.0770464285714285"/>
    <n v="86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.0155000000000001"/>
    <n v="92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.0143766666666667"/>
    <n v="160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.3680000000000001"/>
    <n v="4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.2829999999999999"/>
    <n v="183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.0105"/>
    <n v="126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.2684"/>
    <n v="58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.0508593749999999"/>
    <n v="79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.0285405405405406"/>
    <n v="91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.0214714285714286"/>
    <n v="68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.2021700000000002"/>
    <n v="48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.0024761904761905"/>
    <n v="202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.0063392857142857"/>
    <n v="217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.004375"/>
    <n v="110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4.3939393939393936E-3"/>
    <n v="5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7E-2"/>
    <n v="50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49999999999999E-2"/>
    <n v="36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7.6499999999999997E-3"/>
    <n v="12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5E-2"/>
    <n v="41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9E-2"/>
    <n v="17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E-2"/>
    <n v="5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0.13833333333333334"/>
    <n v="52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000000000000001E-2"/>
    <n v="71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0.05"/>
    <n v="63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4E-2"/>
    <n v="171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0.39358823529411763"/>
    <n v="394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49E-2"/>
    <n v="48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E-2"/>
    <n v="21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7.92E-3"/>
    <n v="57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8.2000000000000007E-3"/>
    <n v="16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6E-4"/>
    <n v="23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6.8631863186318634E-3"/>
    <n v="20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6E-2"/>
    <n v="17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2.9411764705882353E-3"/>
    <n v="13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8E-2"/>
    <n v="11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0.26953125"/>
    <n v="17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7.6E-3"/>
    <n v="15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0.21575"/>
    <n v="111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00000000000001E-2"/>
    <n v="26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0.11892727272727273"/>
    <n v="38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0.17624999999999999"/>
    <n v="28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E-2"/>
    <n v="62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19E-2"/>
    <n v="40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0.3256"/>
    <n v="89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0.19409999999999999"/>
    <n v="55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0999999999999999E-2"/>
    <n v="87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0.502"/>
    <n v="51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1.8625E-3"/>
    <n v="14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0.21906971229845085"/>
    <n v="67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2.8667813379201833E-3"/>
    <n v="72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1.5499999999999999E-3"/>
    <n v="10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1E-2"/>
    <n v="136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2E-2"/>
    <n v="73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8E-2"/>
    <n v="54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5E-2"/>
    <n v="58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7E-2"/>
    <n v="13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4.3333333333333331E-3"/>
    <n v="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8.0000000000000002E-3"/>
    <n v="133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1.3749999999999999E-3"/>
    <n v="6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0.13924"/>
    <n v="102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3E-2"/>
    <n v="17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0.25413402061855672"/>
    <n v="725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E-2"/>
    <n v="68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0.22881426547787684"/>
    <n v="39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.0209999999999999"/>
    <n v="150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.0464"/>
    <n v="93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.1466666666666667"/>
    <n v="111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.206"/>
    <n v="72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.0867285714285715"/>
    <n v="29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.1399999999999999"/>
    <n v="74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.0085"/>
    <n v="64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.1565217391304348"/>
    <n v="44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.3041666666666667"/>
    <n v="87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.0778267254038179"/>
    <n v="127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"/>
    <n v="129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.2324999999999999"/>
    <n v="71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.002"/>
    <n v="118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.0466666666666666"/>
    <n v="327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.0249999999999999"/>
    <n v="35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.1825757575757576"/>
    <n v="100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.2050000000000001"/>
    <n v="41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.0242"/>
    <n v="252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.00644"/>
    <n v="25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0.27383999999999997"/>
    <n v="403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E-2"/>
    <n v="9"/>
    <x v="2"/>
    <s v="web"/>
    <x v="549"/>
    <d v="2015-07-08T15:17:02"/>
  </r>
  <r>
    <x v="2"/>
    <s v="CA"/>
    <s v="CAD"/>
    <n v="1485838800"/>
    <n v="1484756245"/>
    <b v="0"/>
    <n v="4"/>
    <b v="0"/>
    <s v="technology/web"/>
    <n v="7.0000000000000001E-3"/>
    <n v="9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1E-2"/>
    <n v="135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2"/>
    <s v="US"/>
    <s v="USD"/>
    <n v="1415988991"/>
    <n v="1413393391"/>
    <b v="0"/>
    <n v="6"/>
    <b v="0"/>
    <s v="technology/web"/>
    <n v="4.9199999999999999E-3"/>
    <n v="21"/>
    <x v="2"/>
    <s v="web"/>
    <x v="553"/>
    <d v="2014-11-14T18:16:31"/>
  </r>
  <r>
    <x v="2"/>
    <s v="US"/>
    <s v="USD"/>
    <n v="1413735972"/>
    <n v="1411143972"/>
    <b v="0"/>
    <n v="22"/>
    <b v="0"/>
    <s v="technology/web"/>
    <n v="0.36589147286821705"/>
    <n v="64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9.1066666666666674E-3"/>
    <n v="68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3.6666666666666666E-3"/>
    <n v="28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2"/>
    <s v="US"/>
    <s v="USD"/>
    <n v="1421543520"/>
    <n v="1416445931"/>
    <b v="0"/>
    <n v="9"/>
    <b v="0"/>
    <s v="technology/web"/>
    <n v="3.892538925389254E-3"/>
    <n v="38"/>
    <x v="2"/>
    <s v="web"/>
    <x v="573"/>
    <d v="2015-01-18T01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4.3166666666666666E-3"/>
    <n v="6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5E-2"/>
    <n v="389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3E-2"/>
    <n v="151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00000000000001E-2"/>
    <n v="25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7E-4"/>
    <n v="31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0.23"/>
    <n v="16"/>
    <x v="2"/>
    <s v="web"/>
    <x v="593"/>
    <d v="2015-04-06T15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4.2599999999999999E-3"/>
    <n v="53"/>
    <x v="2"/>
    <s v="web"/>
    <x v="595"/>
    <d v="2015-05-04T01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0.34"/>
    <n v="121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4"/>
    <n v="16"/>
    <x v="2"/>
    <s v="web"/>
    <x v="599"/>
    <d v="2015-03-08T15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E-2"/>
    <n v="23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E-2"/>
    <n v="45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00000000000001E-2"/>
    <n v="16"/>
    <x v="2"/>
    <s v="web"/>
    <x v="605"/>
    <d v="2015-08-23T08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1"/>
    <s v="US"/>
    <s v="USD"/>
    <n v="1434405980"/>
    <n v="1431813980"/>
    <b v="0"/>
    <n v="5"/>
    <b v="0"/>
    <s v="technology/web"/>
    <n v="9.7400000000000004E-3"/>
    <n v="292"/>
    <x v="2"/>
    <s v="web"/>
    <x v="608"/>
    <d v="2015-06-15T22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0.21363333333333334"/>
    <n v="106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3E-2"/>
    <n v="38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1"/>
    <s v="US"/>
    <s v="USD"/>
    <n v="1439644920"/>
    <n v="1436793939"/>
    <b v="0"/>
    <n v="39"/>
    <b v="0"/>
    <s v="technology/web"/>
    <n v="0.17380000000000001"/>
    <n v="111"/>
    <x v="2"/>
    <s v="web"/>
    <x v="626"/>
    <d v="2015-08-15T13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1"/>
    <s v="AU"/>
    <s v="AUD"/>
    <n v="1463239108"/>
    <n v="1460647108"/>
    <b v="0"/>
    <n v="3"/>
    <b v="0"/>
    <s v="technology/web"/>
    <n v="1.75E-3"/>
    <n v="11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E-2"/>
    <n v="77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1"/>
    <s v="US"/>
    <s v="USD"/>
    <n v="1466204400"/>
    <n v="1463469062"/>
    <b v="0"/>
    <n v="25"/>
    <b v="0"/>
    <s v="technology/web"/>
    <n v="0.1245"/>
    <n v="50"/>
    <x v="2"/>
    <s v="web"/>
    <x v="633"/>
    <d v="2016-06-17T23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.4428571428571428"/>
    <n v="51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.1916249999999999"/>
    <n v="151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.604850000000001"/>
    <n v="134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.0580799999999999"/>
    <n v="174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.0011791999999997"/>
    <n v="73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.7869999999999999"/>
    <n v="24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.3187625000000001"/>
    <n v="39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.0705"/>
    <n v="126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.3996"/>
    <n v="43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.1240000000000001"/>
    <n v="3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.00528"/>
    <n v="239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.0046666666666666"/>
    <n v="108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.4144600000000001"/>
    <n v="96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.6729166666666666"/>
    <n v="32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.4688749999999999"/>
    <n v="43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.1356000000000002"/>
    <n v="123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.2569999999999999"/>
    <n v="190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.0446206037108834"/>
    <n v="109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.0056666666666667"/>
    <n v="144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8E-2"/>
    <n v="85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9.4999999999999998E-3"/>
    <n v="11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5E-2"/>
    <n v="31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0.18640000000000001"/>
    <n v="155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0.1002"/>
    <n v="179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2E-2"/>
    <n v="27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0.21507499999999999"/>
    <n v="1536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0.39426666666666665"/>
    <n v="789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0.21628"/>
    <n v="50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2.0500000000000002E-3"/>
    <n v="68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2.9999999999999997E-4"/>
    <n v="8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0.14849999999999999"/>
    <n v="34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E-2"/>
    <n v="61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0.25584000000000001"/>
    <n v="133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6E-2"/>
    <n v="65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0.15485964912280703"/>
    <n v="94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0.25912000000000002"/>
    <n v="151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1.06E-3"/>
    <n v="13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8.5142857142857138E-3"/>
    <n v="99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1E-2"/>
    <n v="177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0.27650000000000002"/>
    <n v="55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499999999999997E-2"/>
    <n v="592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0.72989999999999999"/>
    <n v="406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0.57648750000000004"/>
    <n v="343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0.1234"/>
    <n v="73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7E-2"/>
    <n v="6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0.35338000000000003"/>
    <n v="119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3.933333333333333E-3"/>
    <n v="84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E-2"/>
    <n v="91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0.46379999999999999"/>
    <n v="20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0.15390000000000001"/>
    <n v="531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0.824221076923077"/>
    <n v="120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0.26600000000000001"/>
    <n v="291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0.30813400000000002"/>
    <n v="125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00000000000002E-2"/>
    <n v="120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8.7454545454545458E-3"/>
    <n v="120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9.7699999999999992E-3"/>
    <n v="195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0.78927352941176465"/>
    <n v="118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0.22092500000000001"/>
    <n v="24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4.0666666666666663E-3"/>
    <n v="31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0.33790999999999999"/>
    <n v="100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2.1649484536082476E-3"/>
    <n v="26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0.14993333333333334"/>
    <n v="80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6E-2"/>
    <n v="116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0.10214285714285715"/>
    <n v="45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3.0500000000000002E-3"/>
    <n v="76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7.4999999999999997E-3"/>
    <n v="23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3E-2"/>
    <n v="1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.4394736842105262"/>
    <n v="67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.2210975609756098"/>
    <n v="84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.3202400000000001"/>
    <n v="216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.0938000000000001"/>
    <n v="55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.0547157142857144"/>
    <n v="52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.0035000000000001"/>
    <n v="143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.014"/>
    <n v="72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.5551428571428572"/>
    <n v="37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.05566"/>
    <n v="61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.3065"/>
    <n v="44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.3219000000000001"/>
    <n v="100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.26"/>
    <n v="89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.6"/>
    <n v="5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.2048000000000001"/>
    <n v="18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.2552941176470589"/>
    <n v="187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.1440638297872341"/>
    <n v="235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.151388888888889"/>
    <n v="105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.224"/>
    <n v="57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.0673333333333332"/>
    <n v="39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.5833333333333333"/>
    <n v="68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.0740000000000001"/>
    <n v="170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.0226"/>
    <n v="141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.1071428571428572"/>
    <n v="67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.48"/>
    <n v="54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.0232000000000001"/>
    <n v="83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.7909909909909909"/>
    <n v="54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.1108135252761968"/>
    <n v="34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.0004285714285714"/>
    <n v="127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.0024999999999999"/>
    <n v="46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.0556000000000001"/>
    <n v="96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.0258775877587758"/>
    <n v="77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.1850000000000001"/>
    <n v="57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.117"/>
    <n v="53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.28"/>
    <n v="492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.0375000000000001"/>
    <n v="42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.0190760000000001"/>
    <n v="37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.177142857142857"/>
    <n v="37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.38"/>
    <n v="33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.02"/>
    <n v="134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.0192000000000001"/>
    <n v="51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E-2"/>
    <n v="39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0.36014285714285715"/>
    <n v="57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0.41399999999999998"/>
    <n v="32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0.51400000000000001"/>
    <n v="63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68E-2"/>
    <n v="67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.04"/>
    <n v="39"/>
    <x v="4"/>
    <s v="rock"/>
    <x v="780"/>
    <d v="2011-05-03T16:10:25"/>
  </r>
  <r>
    <x v="0"/>
    <s v="US"/>
    <s v="USD"/>
    <n v="1370649674"/>
    <n v="1368057674"/>
    <b v="0"/>
    <n v="25"/>
    <b v="1"/>
    <s v="music/rock"/>
    <n v="1.3315375"/>
    <n v="43"/>
    <x v="4"/>
    <s v="rock"/>
    <x v="781"/>
    <d v="2013-06-08T00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.4813333333333334"/>
    <n v="63"/>
    <x v="4"/>
    <s v="rock"/>
    <x v="783"/>
    <d v="2012-04-27T22:00:00"/>
  </r>
  <r>
    <x v="0"/>
    <s v="US"/>
    <s v="USD"/>
    <n v="1395023719"/>
    <n v="1391571319"/>
    <b v="0"/>
    <n v="10"/>
    <b v="1"/>
    <s v="music/rock"/>
    <n v="1.0249999999999999"/>
    <n v="103"/>
    <x v="4"/>
    <s v="rock"/>
    <x v="784"/>
    <d v="2014-03-17T02:35:19"/>
  </r>
  <r>
    <x v="0"/>
    <s v="US"/>
    <s v="USD"/>
    <n v="1362060915"/>
    <n v="1359468915"/>
    <b v="0"/>
    <n v="29"/>
    <b v="1"/>
    <s v="music/rock"/>
    <n v="1.8062799999999999"/>
    <n v="31"/>
    <x v="4"/>
    <s v="rock"/>
    <x v="785"/>
    <d v="2013-02-28T14:15:15"/>
  </r>
  <r>
    <x v="0"/>
    <s v="US"/>
    <s v="USD"/>
    <n v="1336751220"/>
    <n v="1331774434"/>
    <b v="0"/>
    <n v="44"/>
    <b v="1"/>
    <s v="music/rock"/>
    <n v="1.4279999999999999"/>
    <n v="162"/>
    <x v="4"/>
    <s v="rock"/>
    <x v="786"/>
    <d v="2012-05-11T15:47:00"/>
  </r>
  <r>
    <x v="0"/>
    <s v="US"/>
    <s v="USD"/>
    <n v="1383318226"/>
    <n v="1380726226"/>
    <b v="0"/>
    <n v="17"/>
    <b v="1"/>
    <s v="music/rock"/>
    <n v="1.1416666666666666"/>
    <n v="81"/>
    <x v="4"/>
    <s v="rock"/>
    <x v="787"/>
    <d v="2013-11-01T15:03:46"/>
  </r>
  <r>
    <x v="0"/>
    <s v="US"/>
    <s v="USD"/>
    <n v="1341633540"/>
    <n v="1338336588"/>
    <b v="0"/>
    <n v="34"/>
    <b v="1"/>
    <s v="music/rock"/>
    <n v="2.03505"/>
    <n v="60"/>
    <x v="4"/>
    <s v="rock"/>
    <x v="788"/>
    <d v="2012-07-07T03:59:00"/>
  </r>
  <r>
    <x v="0"/>
    <s v="US"/>
    <s v="USD"/>
    <n v="1358755140"/>
    <n v="1357187280"/>
    <b v="0"/>
    <n v="14"/>
    <b v="1"/>
    <s v="music/rock"/>
    <n v="1.0941176470588236"/>
    <n v="133"/>
    <x v="4"/>
    <s v="rock"/>
    <x v="789"/>
    <d v="2013-01-21T07:59:00"/>
  </r>
  <r>
    <x v="0"/>
    <s v="US"/>
    <s v="USD"/>
    <n v="1359680939"/>
    <n v="1357088939"/>
    <b v="0"/>
    <n v="156"/>
    <b v="1"/>
    <s v="music/rock"/>
    <n v="1.443746"/>
    <n v="93"/>
    <x v="4"/>
    <s v="rock"/>
    <x v="790"/>
    <d v="2013-02-01T01:08:59"/>
  </r>
  <r>
    <x v="0"/>
    <s v="US"/>
    <s v="USD"/>
    <n v="1384322340"/>
    <n v="1381430646"/>
    <b v="0"/>
    <n v="128"/>
    <b v="1"/>
    <s v="music/rock"/>
    <n v="1.0386666666666666"/>
    <n v="61"/>
    <x v="4"/>
    <s v="rock"/>
    <x v="791"/>
    <d v="2013-11-13T05:59:00"/>
  </r>
  <r>
    <x v="0"/>
    <s v="US"/>
    <s v="USD"/>
    <n v="1383861483"/>
    <n v="1381265883"/>
    <b v="0"/>
    <n v="60"/>
    <b v="1"/>
    <s v="music/rock"/>
    <n v="1.0044440000000001"/>
    <n v="42"/>
    <x v="4"/>
    <s v="rock"/>
    <x v="792"/>
    <d v="2013-11-07T21:58:03"/>
  </r>
  <r>
    <x v="0"/>
    <s v="US"/>
    <s v="USD"/>
    <n v="1372827540"/>
    <n v="1371491244"/>
    <b v="0"/>
    <n v="32"/>
    <b v="1"/>
    <s v="music/rock"/>
    <n v="1.0277927272727272"/>
    <n v="88"/>
    <x v="4"/>
    <s v="rock"/>
    <x v="793"/>
    <d v="2013-07-03T04:59:00"/>
  </r>
  <r>
    <x v="0"/>
    <s v="US"/>
    <s v="USD"/>
    <n v="1315242360"/>
    <n v="1310438737"/>
    <b v="0"/>
    <n v="53"/>
    <b v="1"/>
    <s v="music/rock"/>
    <n v="1.0531250000000001"/>
    <n v="159"/>
    <x v="4"/>
    <s v="rock"/>
    <x v="794"/>
    <d v="2011-09-05T17:06:00"/>
  </r>
  <r>
    <x v="0"/>
    <s v="US"/>
    <s v="USD"/>
    <n v="1333774740"/>
    <n v="1330094566"/>
    <b v="0"/>
    <n v="184"/>
    <b v="1"/>
    <s v="music/rock"/>
    <n v="1.1178571428571429"/>
    <n v="85"/>
    <x v="4"/>
    <s v="rock"/>
    <x v="795"/>
    <d v="2012-04-07T04:59:00"/>
  </r>
  <r>
    <x v="0"/>
    <s v="US"/>
    <s v="USD"/>
    <n v="1379279400"/>
    <n v="1376687485"/>
    <b v="0"/>
    <n v="90"/>
    <b v="1"/>
    <s v="music/rock"/>
    <n v="1.0135000000000001"/>
    <n v="113"/>
    <x v="4"/>
    <s v="rock"/>
    <x v="796"/>
    <d v="2013-09-15T21:10:00"/>
  </r>
  <r>
    <x v="0"/>
    <s v="US"/>
    <s v="USD"/>
    <n v="1335672000"/>
    <n v="1332978688"/>
    <b v="0"/>
    <n v="71"/>
    <b v="1"/>
    <s v="music/rock"/>
    <n v="1.0753333333333333"/>
    <n v="45"/>
    <x v="4"/>
    <s v="rock"/>
    <x v="797"/>
    <d v="2012-04-29T04:00:00"/>
  </r>
  <r>
    <x v="0"/>
    <s v="US"/>
    <s v="USD"/>
    <n v="1412086187"/>
    <n v="1409494187"/>
    <b v="0"/>
    <n v="87"/>
    <b v="1"/>
    <s v="music/rock"/>
    <n v="1.1488571428571428"/>
    <n v="46"/>
    <x v="4"/>
    <s v="rock"/>
    <x v="798"/>
    <d v="2014-09-30T14:09:47"/>
  </r>
  <r>
    <x v="0"/>
    <s v="US"/>
    <s v="USD"/>
    <n v="1335542446"/>
    <n v="1332950446"/>
    <b v="0"/>
    <n v="28"/>
    <b v="1"/>
    <s v="music/rock"/>
    <n v="1.0002"/>
    <n v="179"/>
    <x v="4"/>
    <s v="rock"/>
    <x v="799"/>
    <d v="2012-04-27T16:00:46"/>
  </r>
  <r>
    <x v="0"/>
    <s v="GB"/>
    <s v="GBP"/>
    <n v="1410431054"/>
    <n v="1407839054"/>
    <b v="0"/>
    <n v="56"/>
    <b v="1"/>
    <s v="music/rock"/>
    <n v="1.5213333333333334"/>
    <n v="41"/>
    <x v="4"/>
    <s v="rock"/>
    <x v="800"/>
    <d v="2014-09-11T10:24:14"/>
  </r>
  <r>
    <x v="0"/>
    <s v="US"/>
    <s v="USD"/>
    <n v="1309547120"/>
    <n v="1306955120"/>
    <b v="0"/>
    <n v="51"/>
    <b v="1"/>
    <s v="music/rock"/>
    <n v="1.1152149999999998"/>
    <n v="44"/>
    <x v="4"/>
    <s v="rock"/>
    <x v="801"/>
    <d v="2011-07-01T19:05:20"/>
  </r>
  <r>
    <x v="0"/>
    <s v="US"/>
    <s v="USD"/>
    <n v="1347854700"/>
    <n v="1343867524"/>
    <b v="0"/>
    <n v="75"/>
    <b v="1"/>
    <s v="music/rock"/>
    <n v="1.0133333333333334"/>
    <n v="81"/>
    <x v="4"/>
    <s v="rock"/>
    <x v="802"/>
    <d v="2012-09-17T04:05:00"/>
  </r>
  <r>
    <x v="0"/>
    <s v="US"/>
    <s v="USD"/>
    <n v="1306630800"/>
    <n v="1304376478"/>
    <b v="0"/>
    <n v="38"/>
    <b v="1"/>
    <s v="music/rock"/>
    <n v="1.232608695652174"/>
    <n v="75"/>
    <x v="4"/>
    <s v="rock"/>
    <x v="803"/>
    <d v="2011-05-29T01:00:00"/>
  </r>
  <r>
    <x v="0"/>
    <s v="US"/>
    <s v="USD"/>
    <n v="1311393540"/>
    <n v="1309919526"/>
    <b v="0"/>
    <n v="18"/>
    <b v="1"/>
    <s v="music/rock"/>
    <n v="1"/>
    <n v="306"/>
    <x v="4"/>
    <s v="rock"/>
    <x v="804"/>
    <d v="2011-07-23T03:59:00"/>
  </r>
  <r>
    <x v="0"/>
    <s v="US"/>
    <s v="USD"/>
    <n v="1310857200"/>
    <n v="1306525512"/>
    <b v="0"/>
    <n v="54"/>
    <b v="1"/>
    <s v="music/rock"/>
    <n v="1.05"/>
    <n v="58"/>
    <x v="4"/>
    <s v="rock"/>
    <x v="805"/>
    <d v="2011-07-16T23:00:00"/>
  </r>
  <r>
    <x v="0"/>
    <s v="US"/>
    <s v="USD"/>
    <n v="1315413339"/>
    <n v="1312821339"/>
    <b v="0"/>
    <n v="71"/>
    <b v="1"/>
    <s v="music/rock"/>
    <n v="1.0443750000000001"/>
    <n v="118"/>
    <x v="4"/>
    <s v="rock"/>
    <x v="806"/>
    <d v="2011-09-07T16:35:39"/>
  </r>
  <r>
    <x v="0"/>
    <s v="US"/>
    <s v="USD"/>
    <n v="1488333600"/>
    <n v="1485270311"/>
    <b v="0"/>
    <n v="57"/>
    <b v="1"/>
    <s v="music/rock"/>
    <n v="1.05125"/>
    <n v="74"/>
    <x v="4"/>
    <s v="rock"/>
    <x v="807"/>
    <d v="2017-03-01T02:00:00"/>
  </r>
  <r>
    <x v="0"/>
    <s v="CA"/>
    <s v="CAD"/>
    <n v="1419224340"/>
    <n v="1416363886"/>
    <b v="0"/>
    <n v="43"/>
    <b v="1"/>
    <s v="music/rock"/>
    <n v="1"/>
    <n v="105"/>
    <x v="4"/>
    <s v="rock"/>
    <x v="808"/>
    <d v="2014-12-22T04:59:00"/>
  </r>
  <r>
    <x v="0"/>
    <s v="US"/>
    <s v="USD"/>
    <n v="1390161630"/>
    <n v="1387569630"/>
    <b v="0"/>
    <n v="52"/>
    <b v="1"/>
    <s v="music/rock"/>
    <n v="1.03775"/>
    <n v="80"/>
    <x v="4"/>
    <s v="rock"/>
    <x v="809"/>
    <d v="2014-01-19T20:00:30"/>
  </r>
  <r>
    <x v="0"/>
    <s v="US"/>
    <s v="USD"/>
    <n v="1346462462"/>
    <n v="1343870462"/>
    <b v="0"/>
    <n v="27"/>
    <b v="1"/>
    <s v="music/rock"/>
    <n v="1.05"/>
    <n v="58"/>
    <x v="4"/>
    <s v="rock"/>
    <x v="810"/>
    <d v="2012-09-01T01:21:02"/>
  </r>
  <r>
    <x v="0"/>
    <s v="US"/>
    <s v="USD"/>
    <n v="1373475120"/>
    <n v="1371569202"/>
    <b v="0"/>
    <n v="12"/>
    <b v="1"/>
    <s v="music/rock"/>
    <n v="1.04"/>
    <n v="87"/>
    <x v="4"/>
    <s v="rock"/>
    <x v="811"/>
    <d v="2013-07-10T16:52:00"/>
  </r>
  <r>
    <x v="0"/>
    <s v="US"/>
    <s v="USD"/>
    <n v="1362146280"/>
    <n v="1357604752"/>
    <b v="0"/>
    <n v="33"/>
    <b v="1"/>
    <s v="music/rock"/>
    <n v="1.5183333333333333"/>
    <n v="28"/>
    <x v="4"/>
    <s v="rock"/>
    <x v="812"/>
    <d v="2013-03-01T13:58:00"/>
  </r>
  <r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x v="0"/>
    <s v="US"/>
    <s v="USD"/>
    <n v="1306865040"/>
    <n v="1305568201"/>
    <b v="0"/>
    <n v="28"/>
    <b v="1"/>
    <s v="music/rock"/>
    <n v="1.2729999999999999"/>
    <n v="45"/>
    <x v="4"/>
    <s v="rock"/>
    <x v="814"/>
    <d v="2011-05-31T18:04:00"/>
  </r>
  <r>
    <x v="0"/>
    <s v="US"/>
    <s v="USD"/>
    <n v="1414879303"/>
    <n v="1412287303"/>
    <b v="0"/>
    <n v="43"/>
    <b v="1"/>
    <s v="music/rock"/>
    <n v="1.07"/>
    <n v="100"/>
    <x v="4"/>
    <s v="rock"/>
    <x v="815"/>
    <d v="2014-11-01T22:01:43"/>
  </r>
  <r>
    <x v="0"/>
    <s v="US"/>
    <s v="USD"/>
    <n v="1365489000"/>
    <n v="1362776043"/>
    <b v="0"/>
    <n v="205"/>
    <b v="1"/>
    <s v="music/rock"/>
    <n v="1.1512214285714286"/>
    <n v="39"/>
    <x v="4"/>
    <s v="rock"/>
    <x v="816"/>
    <d v="2013-04-09T06:30:00"/>
  </r>
  <r>
    <x v="0"/>
    <s v="US"/>
    <s v="USD"/>
    <n v="1331441940"/>
    <n v="1326810211"/>
    <b v="0"/>
    <n v="23"/>
    <b v="1"/>
    <s v="music/rock"/>
    <n v="1.3711066666666665"/>
    <n v="89"/>
    <x v="4"/>
    <s v="rock"/>
    <x v="817"/>
    <d v="2012-03-11T04:59:00"/>
  </r>
  <r>
    <x v="0"/>
    <s v="US"/>
    <s v="USD"/>
    <n v="1344358860"/>
    <n v="1343682681"/>
    <b v="0"/>
    <n v="19"/>
    <b v="1"/>
    <s v="music/rock"/>
    <n v="1.5571428571428572"/>
    <n v="29"/>
    <x v="4"/>
    <s v="rock"/>
    <x v="818"/>
    <d v="2012-08-07T17:01:00"/>
  </r>
  <r>
    <x v="0"/>
    <s v="US"/>
    <s v="USD"/>
    <n v="1387601040"/>
    <n v="1386806254"/>
    <b v="0"/>
    <n v="14"/>
    <b v="1"/>
    <s v="music/rock"/>
    <n v="1.0874999999999999"/>
    <n v="31"/>
    <x v="4"/>
    <s v="rock"/>
    <x v="819"/>
    <d v="2013-12-21T04:44:00"/>
  </r>
  <r>
    <x v="0"/>
    <s v="US"/>
    <s v="USD"/>
    <n v="1402290000"/>
    <n v="1399666342"/>
    <b v="0"/>
    <n v="38"/>
    <b v="1"/>
    <s v="music/rock"/>
    <n v="1.3405"/>
    <n v="71"/>
    <x v="4"/>
    <s v="rock"/>
    <x v="820"/>
    <d v="2014-06-09T05:00:00"/>
  </r>
  <r>
    <x v="0"/>
    <s v="US"/>
    <s v="USD"/>
    <n v="1430712060"/>
    <n v="1427753265"/>
    <b v="0"/>
    <n v="78"/>
    <b v="1"/>
    <s v="music/rock"/>
    <n v="1"/>
    <n v="224"/>
    <x v="4"/>
    <s v="rock"/>
    <x v="821"/>
    <d v="2015-05-04T04:01:00"/>
  </r>
  <r>
    <x v="0"/>
    <s v="US"/>
    <s v="USD"/>
    <n v="1349477050"/>
    <n v="1346885050"/>
    <b v="0"/>
    <n v="69"/>
    <b v="1"/>
    <s v="music/rock"/>
    <n v="1.1916666666666667"/>
    <n v="52"/>
    <x v="4"/>
    <s v="rock"/>
    <x v="822"/>
    <d v="2012-10-05T22:44:10"/>
  </r>
  <r>
    <x v="0"/>
    <s v="US"/>
    <s v="USD"/>
    <n v="1427062852"/>
    <n v="1424474452"/>
    <b v="0"/>
    <n v="33"/>
    <b v="1"/>
    <s v="music/rock"/>
    <n v="1.7949999999999999"/>
    <n v="44"/>
    <x v="4"/>
    <s v="rock"/>
    <x v="823"/>
    <d v="2015-03-22T22:20:52"/>
  </r>
  <r>
    <x v="0"/>
    <s v="US"/>
    <s v="USD"/>
    <n v="1271573940"/>
    <n v="1268459318"/>
    <b v="0"/>
    <n v="54"/>
    <b v="1"/>
    <s v="music/rock"/>
    <n v="1.3438124999999999"/>
    <n v="40"/>
    <x v="4"/>
    <s v="rock"/>
    <x v="824"/>
    <d v="2010-04-18T06:59:00"/>
  </r>
  <r>
    <x v="0"/>
    <s v="US"/>
    <s v="USD"/>
    <n v="1351495284"/>
    <n v="1349335284"/>
    <b v="0"/>
    <n v="99"/>
    <b v="1"/>
    <s v="music/rock"/>
    <n v="1.0043200000000001"/>
    <n v="127"/>
    <x v="4"/>
    <s v="rock"/>
    <x v="825"/>
    <d v="2012-10-29T07:21:24"/>
  </r>
  <r>
    <x v="0"/>
    <s v="US"/>
    <s v="USD"/>
    <n v="1332719730"/>
    <n v="1330908930"/>
    <b v="0"/>
    <n v="49"/>
    <b v="1"/>
    <s v="music/rock"/>
    <n v="1.0145454545454546"/>
    <n v="114"/>
    <x v="4"/>
    <s v="rock"/>
    <x v="826"/>
    <d v="2012-03-25T23:55:30"/>
  </r>
  <r>
    <x v="0"/>
    <s v="US"/>
    <s v="USD"/>
    <n v="1329248940"/>
    <n v="1326972107"/>
    <b v="0"/>
    <n v="11"/>
    <b v="1"/>
    <s v="music/rock"/>
    <n v="1.0333333333333334"/>
    <n v="28"/>
    <x v="4"/>
    <s v="rock"/>
    <x v="827"/>
    <d v="2012-02-14T19:49:00"/>
  </r>
  <r>
    <x v="0"/>
    <s v="US"/>
    <s v="USD"/>
    <n v="1340641440"/>
    <n v="1339549982"/>
    <b v="0"/>
    <n v="38"/>
    <b v="1"/>
    <s v="music/rock"/>
    <n v="1.07"/>
    <n v="37"/>
    <x v="4"/>
    <s v="rock"/>
    <x v="828"/>
    <d v="2012-06-25T16:24:00"/>
  </r>
  <r>
    <x v="0"/>
    <s v="GB"/>
    <s v="GBP"/>
    <n v="1468437240"/>
    <n v="1463253240"/>
    <b v="0"/>
    <n v="16"/>
    <b v="1"/>
    <s v="music/rock"/>
    <n v="1.04"/>
    <n v="33"/>
    <x v="4"/>
    <s v="rock"/>
    <x v="829"/>
    <d v="2016-07-13T19:14:00"/>
  </r>
  <r>
    <x v="0"/>
    <s v="US"/>
    <s v="USD"/>
    <n v="1363952225"/>
    <n v="1361363825"/>
    <b v="0"/>
    <n v="32"/>
    <b v="1"/>
    <s v="music/rock"/>
    <n v="1.0783333333333334"/>
    <n v="61"/>
    <x v="4"/>
    <s v="rock"/>
    <x v="830"/>
    <d v="2013-03-22T11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.0060706666666666"/>
    <n v="98"/>
    <x v="4"/>
    <s v="rock"/>
    <x v="832"/>
    <d v="2012-01-21T08:13:00"/>
  </r>
  <r>
    <x v="0"/>
    <s v="US"/>
    <s v="USD"/>
    <n v="1397941475"/>
    <n v="1395349475"/>
    <b v="0"/>
    <n v="41"/>
    <b v="1"/>
    <s v="music/rock"/>
    <n v="1.0166666666666666"/>
    <n v="149"/>
    <x v="4"/>
    <s v="rock"/>
    <x v="833"/>
    <d v="2014-04-19T21:04:35"/>
  </r>
  <r>
    <x v="0"/>
    <s v="US"/>
    <s v="USD"/>
    <n v="1372651140"/>
    <n v="1369770292"/>
    <b v="0"/>
    <n v="75"/>
    <b v="1"/>
    <s v="music/rock"/>
    <n v="1.3101818181818181"/>
    <n v="96"/>
    <x v="4"/>
    <s v="rock"/>
    <x v="834"/>
    <d v="2013-07-01T03:59:00"/>
  </r>
  <r>
    <x v="0"/>
    <s v="US"/>
    <s v="USD"/>
    <n v="1337396400"/>
    <n v="1333709958"/>
    <b v="0"/>
    <n v="40"/>
    <b v="1"/>
    <s v="music/rock"/>
    <n v="1.1725000000000001"/>
    <n v="59"/>
    <x v="4"/>
    <s v="rock"/>
    <x v="835"/>
    <d v="2012-05-19T03:00:00"/>
  </r>
  <r>
    <x v="0"/>
    <s v="US"/>
    <s v="USD"/>
    <n v="1381108918"/>
    <n v="1378516918"/>
    <b v="0"/>
    <n v="46"/>
    <b v="1"/>
    <s v="music/rock"/>
    <n v="1.009304"/>
    <n v="110"/>
    <x v="4"/>
    <s v="rock"/>
    <x v="836"/>
    <d v="2013-10-07T01:21:58"/>
  </r>
  <r>
    <x v="0"/>
    <s v="US"/>
    <s v="USD"/>
    <n v="1398988662"/>
    <n v="1396396662"/>
    <b v="0"/>
    <n v="62"/>
    <b v="1"/>
    <s v="music/rock"/>
    <n v="1.218"/>
    <n v="49"/>
    <x v="4"/>
    <s v="rock"/>
    <x v="837"/>
    <d v="2014-05-01T23:57:42"/>
  </r>
  <r>
    <x v="0"/>
    <s v="US"/>
    <s v="USD"/>
    <n v="1326835985"/>
    <n v="1324243985"/>
    <b v="0"/>
    <n v="61"/>
    <b v="1"/>
    <s v="music/rock"/>
    <n v="1.454"/>
    <n v="48"/>
    <x v="4"/>
    <s v="rock"/>
    <x v="838"/>
    <d v="2012-01-17T21:33:05"/>
  </r>
  <r>
    <x v="0"/>
    <s v="US"/>
    <s v="USD"/>
    <n v="1348337956"/>
    <n v="1345745956"/>
    <b v="0"/>
    <n v="96"/>
    <b v="1"/>
    <s v="music/rock"/>
    <n v="1.166166"/>
    <n v="61"/>
    <x v="4"/>
    <s v="rock"/>
    <x v="839"/>
    <d v="2012-09-22T18:19:16"/>
  </r>
  <r>
    <x v="0"/>
    <s v="US"/>
    <s v="USD"/>
    <n v="1474694787"/>
    <n v="1472102787"/>
    <b v="0"/>
    <n v="190"/>
    <b v="1"/>
    <s v="music/metal"/>
    <n v="1.2041660000000001"/>
    <n v="63"/>
    <x v="4"/>
    <s v="metal"/>
    <x v="840"/>
    <d v="2016-09-24T05:26:27"/>
  </r>
  <r>
    <x v="0"/>
    <s v="US"/>
    <s v="USD"/>
    <n v="1415653663"/>
    <n v="1413058063"/>
    <b v="1"/>
    <n v="94"/>
    <b v="1"/>
    <s v="music/metal"/>
    <n v="1.0132000000000001"/>
    <n v="54"/>
    <x v="4"/>
    <s v="metal"/>
    <x v="841"/>
    <d v="2014-11-10T21:07:43"/>
  </r>
  <r>
    <x v="0"/>
    <s v="CA"/>
    <s v="CAD"/>
    <n v="1381723140"/>
    <n v="1378735983"/>
    <b v="1"/>
    <n v="39"/>
    <b v="1"/>
    <s v="music/metal"/>
    <n v="1.0431999999999999"/>
    <n v="67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.6713333333333331"/>
    <n v="63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.9413333333333334"/>
    <n v="37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.203802"/>
    <n v="34"/>
    <x v="4"/>
    <s v="metal"/>
    <x v="845"/>
    <d v="2016-09-05T03:59:00"/>
  </r>
  <r>
    <x v="0"/>
    <s v="GB"/>
    <s v="GBP"/>
    <n v="1394460000"/>
    <n v="1393233855"/>
    <b v="0"/>
    <n v="47"/>
    <b v="1"/>
    <s v="music/metal"/>
    <n v="1.2200090909090908"/>
    <n v="29"/>
    <x v="4"/>
    <s v="metal"/>
    <x v="846"/>
    <d v="2014-03-10T14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"/>
    <n v="19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.1990000000000001"/>
    <n v="42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.55175"/>
    <n v="47"/>
    <x v="4"/>
    <s v="metal"/>
    <x v="850"/>
    <d v="2016-04-25T04:59:00"/>
  </r>
  <r>
    <x v="0"/>
    <s v="FR"/>
    <s v="EUR"/>
    <n v="1469994300"/>
    <n v="1464815253"/>
    <b v="0"/>
    <n v="70"/>
    <b v="1"/>
    <s v="music/metal"/>
    <n v="1.3045"/>
    <n v="37"/>
    <x v="4"/>
    <s v="metal"/>
    <x v="851"/>
    <d v="2016-07-31T19:45:00"/>
  </r>
  <r>
    <x v="0"/>
    <s v="US"/>
    <s v="USD"/>
    <n v="1477342800"/>
    <n v="1476386395"/>
    <b v="0"/>
    <n v="62"/>
    <b v="1"/>
    <s v="music/metal"/>
    <n v="1.0497142857142858"/>
    <n v="59"/>
    <x v="4"/>
    <s v="metal"/>
    <x v="852"/>
    <d v="2016-10-24T21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.1822050359712231"/>
    <n v="66"/>
    <x v="4"/>
    <s v="metal"/>
    <x v="854"/>
    <d v="2016-12-28T05:05:46"/>
  </r>
  <r>
    <x v="0"/>
    <s v="US"/>
    <s v="USD"/>
    <n v="1469329217"/>
    <n v="1466737217"/>
    <b v="0"/>
    <n v="47"/>
    <b v="1"/>
    <s v="music/metal"/>
    <n v="1.0344827586206897"/>
    <n v="32"/>
    <x v="4"/>
    <s v="metal"/>
    <x v="855"/>
    <d v="2016-07-24T03:00:17"/>
  </r>
  <r>
    <x v="0"/>
    <s v="DE"/>
    <s v="EUR"/>
    <n v="1477422000"/>
    <n v="1472282956"/>
    <b v="0"/>
    <n v="28"/>
    <b v="1"/>
    <s v="music/metal"/>
    <n v="2.1800000000000002"/>
    <n v="19"/>
    <x v="4"/>
    <s v="metal"/>
    <x v="856"/>
    <d v="2016-10-25T19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.4400583333333332"/>
    <n v="23"/>
    <x v="4"/>
    <s v="metal"/>
    <x v="858"/>
    <d v="2015-04-15T22:59:00"/>
  </r>
  <r>
    <x v="0"/>
    <s v="US"/>
    <s v="USD"/>
    <n v="1433376000"/>
    <n v="1430768468"/>
    <b v="0"/>
    <n v="98"/>
    <b v="1"/>
    <s v="music/metal"/>
    <n v="1.0467500000000001"/>
    <n v="43"/>
    <x v="4"/>
    <s v="metal"/>
    <x v="859"/>
    <d v="2015-06-04T00:00:00"/>
  </r>
  <r>
    <x v="2"/>
    <s v="US"/>
    <s v="USD"/>
    <n v="1385123713"/>
    <n v="1382528113"/>
    <b v="0"/>
    <n v="48"/>
    <b v="0"/>
    <s v="music/jazz"/>
    <n v="0.18142857142857144"/>
    <n v="53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4E-2"/>
    <n v="51"/>
    <x v="4"/>
    <s v="jazz"/>
    <x v="861"/>
    <d v="2016-09-16T23:10:04"/>
  </r>
  <r>
    <x v="2"/>
    <s v="GB"/>
    <s v="GBP"/>
    <n v="1384179548"/>
    <n v="1381583948"/>
    <b v="0"/>
    <n v="4"/>
    <b v="0"/>
    <s v="music/jazz"/>
    <n v="3.3999999999999998E-3"/>
    <n v="43"/>
    <x v="4"/>
    <s v="jazz"/>
    <x v="862"/>
    <d v="2013-11-11T14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0.41538461538461541"/>
    <n v="34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E-2"/>
    <n v="23"/>
    <x v="4"/>
    <s v="jazz"/>
    <x v="865"/>
    <d v="2013-01-16T18:33:17"/>
  </r>
  <r>
    <x v="2"/>
    <s v="US"/>
    <s v="USD"/>
    <n v="1425136200"/>
    <n v="1421853518"/>
    <b v="0"/>
    <n v="11"/>
    <b v="0"/>
    <s v="music/jazz"/>
    <n v="0.18285714285714286"/>
    <n v="58"/>
    <x v="4"/>
    <s v="jazz"/>
    <x v="866"/>
    <d v="2015-02-28T15:10:00"/>
  </r>
  <r>
    <x v="2"/>
    <s v="US"/>
    <s v="USD"/>
    <n v="1259643540"/>
    <n v="1254450706"/>
    <b v="0"/>
    <n v="11"/>
    <b v="0"/>
    <s v="music/jazz"/>
    <n v="0.2402"/>
    <n v="109"/>
    <x v="4"/>
    <s v="jazz"/>
    <x v="867"/>
    <d v="2009-12-01T04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0.11818181818181818"/>
    <n v="347"/>
    <x v="4"/>
    <s v="jazz"/>
    <x v="869"/>
    <d v="2013-04-08T19:17:37"/>
  </r>
  <r>
    <x v="2"/>
    <s v="GB"/>
    <s v="GBP"/>
    <n v="1377995523"/>
    <n v="1375403523"/>
    <b v="0"/>
    <n v="5"/>
    <b v="0"/>
    <s v="music/jazz"/>
    <n v="3.0999999999999999E-3"/>
    <n v="12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69E-2"/>
    <n v="27"/>
    <x v="4"/>
    <s v="jazz"/>
    <x v="871"/>
    <d v="2013-11-29T14:28:15"/>
  </r>
  <r>
    <x v="2"/>
    <s v="US"/>
    <s v="USD"/>
    <n v="1299786527"/>
    <n v="1295898527"/>
    <b v="0"/>
    <n v="2"/>
    <b v="0"/>
    <s v="music/jazz"/>
    <n v="8.1250000000000003E-3"/>
    <n v="33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0.24333333333333335"/>
    <n v="35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2"/>
    <s v="GB"/>
    <s v="GBP"/>
    <n v="1359978927"/>
    <n v="1357127727"/>
    <b v="0"/>
    <n v="45"/>
    <b v="0"/>
    <s v="music/jazz"/>
    <n v="0.40799492385786801"/>
    <n v="29"/>
    <x v="4"/>
    <s v="jazz"/>
    <x v="876"/>
    <d v="2013-02-04T11:55:27"/>
  </r>
  <r>
    <x v="2"/>
    <s v="US"/>
    <s v="USD"/>
    <n v="1387479360"/>
    <n v="1384887360"/>
    <b v="0"/>
    <n v="29"/>
    <b v="0"/>
    <s v="music/jazz"/>
    <n v="0.67549999999999999"/>
    <n v="47"/>
    <x v="4"/>
    <s v="jazz"/>
    <x v="877"/>
    <d v="2013-12-19T18:56:00"/>
  </r>
  <r>
    <x v="2"/>
    <s v="US"/>
    <s v="USD"/>
    <n v="1293082524"/>
    <n v="1290490524"/>
    <b v="0"/>
    <n v="2"/>
    <b v="0"/>
    <s v="music/jazz"/>
    <n v="1.2999999999999999E-2"/>
    <n v="33"/>
    <x v="4"/>
    <s v="jazz"/>
    <x v="878"/>
    <d v="2010-12-23T05:35:24"/>
  </r>
  <r>
    <x v="2"/>
    <s v="US"/>
    <s v="USD"/>
    <n v="1338321305"/>
    <n v="1336506905"/>
    <b v="0"/>
    <n v="30"/>
    <b v="0"/>
    <s v="music/jazz"/>
    <n v="0.30666666666666664"/>
    <n v="21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E-2"/>
    <n v="14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0.20133333333333334"/>
    <n v="22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0.4002"/>
    <n v="83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0.75"/>
    <n v="36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0.41"/>
    <n v="29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5E-2"/>
    <n v="74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4E-2"/>
    <n v="31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00000000000001E-2"/>
    <n v="2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0.40749999999999997"/>
    <n v="144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0.39169999999999999"/>
    <n v="148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000000000001E-2"/>
    <n v="28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0.4"/>
    <n v="44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4.1999999999999997E-3"/>
    <n v="11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3.0200000000000001E-3"/>
    <n v="50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E-2"/>
    <n v="33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0.22363636363636363"/>
    <n v="25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2E-2"/>
    <n v="83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6E-2"/>
    <n v="42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E-2"/>
    <n v="20"/>
    <x v="4"/>
    <s v="jazz"/>
    <x v="918"/>
    <d v="2014-12-01T22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2"/>
    <s v="US"/>
    <s v="USD"/>
    <n v="1323666376"/>
    <n v="1320033976"/>
    <b v="0"/>
    <n v="20"/>
    <b v="0"/>
    <s v="music/jazz"/>
    <n v="0.309"/>
    <n v="232"/>
    <x v="4"/>
    <s v="jazz"/>
    <x v="921"/>
    <d v="2011-12-12T05:06:16"/>
  </r>
  <r>
    <x v="2"/>
    <s v="US"/>
    <s v="USD"/>
    <n v="1412167393"/>
    <n v="1409143393"/>
    <b v="0"/>
    <n v="30"/>
    <b v="0"/>
    <s v="music/jazz"/>
    <n v="0.21037037037037037"/>
    <n v="189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0.109"/>
    <n v="22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2"/>
    <s v="US"/>
    <s v="USD"/>
    <n v="1353196800"/>
    <n v="1348864913"/>
    <b v="0"/>
    <n v="28"/>
    <b v="0"/>
    <s v="music/jazz"/>
    <n v="0.10862068965517241"/>
    <n v="56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3E-2"/>
    <n v="19"/>
    <x v="4"/>
    <s v="jazz"/>
    <x v="931"/>
    <d v="2014-03-16T22:00:00"/>
  </r>
  <r>
    <x v="2"/>
    <s v="US"/>
    <s v="USD"/>
    <n v="1363990545"/>
    <n v="1360106145"/>
    <b v="0"/>
    <n v="30"/>
    <b v="0"/>
    <s v="music/jazz"/>
    <n v="0.14536842105263159"/>
    <n v="46"/>
    <x v="4"/>
    <s v="jazz"/>
    <x v="932"/>
    <d v="2013-03-22T22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0.30399999999999999"/>
    <n v="51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0.17155555555555554"/>
    <n v="110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E-2"/>
    <n v="37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9E-2"/>
    <n v="42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E-2"/>
    <n v="24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0.13325999999999999"/>
    <n v="69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0000000000001E-2"/>
    <n v="15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6E-2"/>
    <n v="57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0.28039999999999998"/>
    <n v="58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0.38390000000000002"/>
    <n v="159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0.39942857142857141"/>
    <n v="100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8.3999999999999995E-3"/>
    <n v="25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0.43406666666666666"/>
    <n v="89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5E-2"/>
    <n v="183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19999999999999E-2"/>
    <n v="51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5E-2"/>
    <n v="33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0.11328275684711328"/>
    <n v="52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0.3886"/>
    <n v="114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0.46100628930817611"/>
    <n v="136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0.42188421052631581"/>
    <n v="364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0.2848"/>
    <n v="19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1E-2"/>
    <n v="42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7.9909090909090902E-3"/>
    <n v="30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2E-2"/>
    <n v="50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0.14799999999999999"/>
    <n v="59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0.17810000000000001"/>
    <n v="44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E-2"/>
    <n v="27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0.46666666666666667"/>
    <n v="1273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2.2599999999999999E-3"/>
    <n v="45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0.34625"/>
    <n v="154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9E-2"/>
    <n v="51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5.5999999999999999E-3"/>
    <n v="93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9E-2"/>
    <n v="109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E-2"/>
    <n v="161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0.33666666666666667"/>
    <n v="76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0.5626326718299024"/>
    <n v="791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0.82817600000000002"/>
    <n v="302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0.14860000000000001"/>
    <n v="48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4"/>
    <n v="3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0.2950613611721471"/>
    <n v="172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E-2"/>
    <n v="35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27E-2"/>
    <n v="82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0.1275"/>
    <n v="111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0.13220000000000001"/>
    <n v="161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0.16769999999999999"/>
    <n v="52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E-2"/>
    <n v="30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4.6699999999999997E-3"/>
    <n v="117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0.25087142857142858"/>
    <n v="90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1E-2"/>
    <n v="424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599999999999998E-2"/>
    <n v="81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2999999999999999E-2"/>
    <n v="8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0.58558333333333334"/>
    <n v="153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3E-2"/>
    <n v="292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0.29602960296029601"/>
    <n v="135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0.16055"/>
    <n v="214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0.82208000000000003"/>
    <n v="216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0.75051000000000001"/>
    <n v="932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3E-2"/>
    <n v="29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0.44319999999999998"/>
    <n v="175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.35021"/>
    <n v="1389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0.34527999999999998"/>
    <n v="96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0.30599999999999999"/>
    <n v="191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E-2"/>
    <n v="75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0.22878799999999999"/>
    <n v="161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0000000000001E-2"/>
    <n v="89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0.47333333333333333"/>
    <n v="53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.0554838709677421"/>
    <n v="106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.5180366666666667"/>
    <n v="22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.149"/>
    <n v="31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.3715000000000002"/>
    <n v="36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.1863774999999999"/>
    <n v="389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.099283142857143"/>
    <n v="72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.0000828571428571"/>
    <n v="57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.0309292094387414"/>
    <n v="70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.1727000000000001"/>
    <n v="46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.1175999999999999"/>
    <n v="79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.4209999999999998"/>
    <n v="43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.0740000000000001"/>
    <n v="10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.0849703703703704"/>
    <n v="61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.0286144578313252"/>
    <n v="51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.3000180000000001"/>
    <n v="39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.0765217391304347"/>
    <n v="65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.1236044444444444"/>
    <n v="24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.0209999999999999"/>
    <n v="49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.4533333333333334"/>
    <n v="36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.282"/>
    <n v="21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1E-2"/>
    <n v="29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9E-2"/>
    <n v="33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0.95477386934673369"/>
    <n v="48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6E-2"/>
    <n v="66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E-2"/>
    <n v="16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E-2"/>
    <n v="34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1.5E-3"/>
    <n v="11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0.38636363636363635"/>
    <n v="40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4"/>
    <n v="13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9E-2"/>
    <n v="114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0.62765333333333329"/>
    <n v="48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0.29376000000000002"/>
    <n v="44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7E-2"/>
    <n v="38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6E-2"/>
    <n v="19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5.5999999999999999E-3"/>
    <n v="19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39E-4"/>
    <n v="8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0.14182977777777778"/>
    <n v="43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5E-2"/>
    <n v="24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0.125"/>
    <n v="13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0.14083333333333334"/>
    <n v="11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E-2"/>
    <n v="268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0.17933333333333334"/>
    <n v="74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6999999999999999E-4"/>
    <n v="7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4E-2"/>
    <n v="82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0999999999999999E-4"/>
    <n v="7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4999999999999E-2"/>
    <n v="18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E-2"/>
    <n v="16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67E-2"/>
    <n v="80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1.5900000000000001E-3"/>
    <n v="72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0.41249999999999998"/>
    <n v="24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E-2"/>
    <n v="35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5.1000000000000004E-3"/>
    <n v="23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0.35537409090909089"/>
    <n v="100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1.6666666666666668E-3"/>
    <n v="3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1.325E-3"/>
    <n v="13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4E-4"/>
    <n v="18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4E-2"/>
    <n v="10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E-2"/>
    <n v="36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6E-4"/>
    <n v="6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2.2000000000000001E-3"/>
    <n v="4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4.7222222222222223E-3"/>
    <n v="61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E-2"/>
    <n v="25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1.0499999999999999E-3"/>
    <n v="11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2.2000000000000001E-3"/>
    <n v="4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0.14380000000000001"/>
    <n v="111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0.39500000000000002"/>
    <n v="253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3.5714285714285713E-3"/>
    <n v="31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4.1333333333333335E-3"/>
    <n v="23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3E-2"/>
    <n v="44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4.8666666666666667E-3"/>
    <n v="24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1.5E-3"/>
    <n v="38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2E-2"/>
    <n v="61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000000000000002E-2"/>
    <n v="108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7.5199999999999998E-3"/>
    <n v="24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00000000000001E-2"/>
    <n v="50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4.6666666666666671E-3"/>
    <n v="12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E-2"/>
    <n v="61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38E-4"/>
    <n v="18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0.20705000000000001"/>
    <n v="83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0.19139999999999999"/>
    <n v="359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7E-2"/>
    <n v="61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1.6999999999999999E-3"/>
    <n v="6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E-2"/>
    <n v="47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0.11749999999999999"/>
    <n v="69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7E-5"/>
    <n v="1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000000000000003E-2"/>
    <n v="11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0.04"/>
    <n v="33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.0493636363636363"/>
    <n v="62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.0544"/>
    <n v="119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.0673333333333332"/>
    <n v="65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.0412571428571429"/>
    <n v="130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.6054999999999999"/>
    <n v="38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.0777777777777777"/>
    <n v="113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.35"/>
    <n v="5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.0907407407407408"/>
    <n v="89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.9"/>
    <n v="19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.0395714285714286"/>
    <n v="80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.2223999999999999"/>
    <n v="56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.35"/>
    <n v="79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.6991034482758622"/>
    <n v="76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.6059999999999999"/>
    <n v="55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.0131677953348381"/>
    <n v="299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.2560416666666667"/>
    <n v="59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.0243783333333334"/>
    <n v="55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.99244"/>
    <n v="184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.0245398773006136"/>
    <n v="165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.0294615384615384"/>
    <n v="235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.0086153846153847"/>
    <n v="211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.1499999999999999"/>
    <n v="32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.0416766467065868"/>
    <n v="123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.5529999999999999"/>
    <n v="207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.06"/>
    <n v="138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.5431499999999998"/>
    <n v="494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.0109999999999999"/>
    <n v="169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.2904"/>
    <n v="39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.0223076923076924"/>
    <n v="62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.3180000000000001"/>
    <n v="105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.8608020000000005"/>
    <n v="72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.4570000000000001"/>
    <n v="92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.026"/>
    <n v="149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.7227777777777777"/>
    <n v="174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.5916819571865444"/>
    <n v="103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.0376666666666667"/>
    <n v="111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.1140954545454547"/>
    <n v="24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.80375"/>
    <n v="81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.1210606060606061"/>
    <n v="116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69E-2"/>
    <n v="59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E-2"/>
    <n v="48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0.29299999999999998"/>
    <n v="61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0.11600000000000001"/>
    <n v="19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0.17799999999999999"/>
    <n v="59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9E-2"/>
    <n v="30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0.50739999999999996"/>
    <n v="75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0.14091666666666666"/>
    <n v="4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.038"/>
    <n v="46"/>
    <x v="4"/>
    <s v="rock"/>
    <x v="1244"/>
    <d v="2013-04-22T21:00:00"/>
  </r>
  <r>
    <x v="0"/>
    <s v="US"/>
    <s v="USD"/>
    <n v="1402755834"/>
    <n v="1400163834"/>
    <b v="1"/>
    <n v="17"/>
    <b v="1"/>
    <s v="music/rock"/>
    <n v="1.2024999999999999"/>
    <n v="141"/>
    <x v="4"/>
    <s v="rock"/>
    <x v="1245"/>
    <d v="2014-06-14T14:23:54"/>
  </r>
  <r>
    <x v="0"/>
    <s v="US"/>
    <s v="USD"/>
    <n v="1323136949"/>
    <n v="1319245349"/>
    <b v="1"/>
    <n v="31"/>
    <b v="1"/>
    <s v="music/rock"/>
    <n v="1.17"/>
    <n v="75"/>
    <x v="4"/>
    <s v="rock"/>
    <x v="1246"/>
    <d v="2011-12-06T02:02:29"/>
  </r>
  <r>
    <x v="0"/>
    <s v="US"/>
    <s v="USD"/>
    <n v="1367823655"/>
    <n v="1365231655"/>
    <b v="1"/>
    <n v="50"/>
    <b v="1"/>
    <s v="music/rock"/>
    <n v="1.2214285714285715"/>
    <n v="86"/>
    <x v="4"/>
    <s v="rock"/>
    <x v="1247"/>
    <d v="2013-05-06T07:00:55"/>
  </r>
  <r>
    <x v="0"/>
    <s v="US"/>
    <s v="USD"/>
    <n v="1402642740"/>
    <n v="1399563953"/>
    <b v="1"/>
    <n v="59"/>
    <b v="1"/>
    <s v="music/rock"/>
    <n v="1.5164"/>
    <n v="64"/>
    <x v="4"/>
    <s v="rock"/>
    <x v="1248"/>
    <d v="2014-06-13T06:59:00"/>
  </r>
  <r>
    <x v="0"/>
    <s v="US"/>
    <s v="USD"/>
    <n v="1341683211"/>
    <n v="1339091211"/>
    <b v="1"/>
    <n v="81"/>
    <b v="1"/>
    <s v="music/rock"/>
    <n v="1.0444"/>
    <n v="6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.0015333333333332"/>
    <n v="118"/>
    <x v="4"/>
    <s v="rock"/>
    <x v="1250"/>
    <d v="2014-09-06T15:25:31"/>
  </r>
  <r>
    <x v="0"/>
    <s v="US"/>
    <s v="USD"/>
    <n v="1316979167"/>
    <n v="1311795167"/>
    <b v="1"/>
    <n v="74"/>
    <b v="1"/>
    <s v="music/rock"/>
    <n v="1.018"/>
    <n v="83"/>
    <x v="4"/>
    <s v="rock"/>
    <x v="1251"/>
    <d v="2011-09-25T19:32:47"/>
  </r>
  <r>
    <x v="0"/>
    <s v="US"/>
    <s v="USD"/>
    <n v="1382658169"/>
    <n v="1380238969"/>
    <b v="1"/>
    <n v="141"/>
    <b v="1"/>
    <s v="music/rock"/>
    <n v="1.3765714285714286"/>
    <n v="34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.3319999999999"/>
    <n v="43"/>
    <x v="4"/>
    <s v="rock"/>
    <x v="1253"/>
    <d v="2014-09-03T18:48:27"/>
  </r>
  <r>
    <x v="0"/>
    <s v="US"/>
    <s v="USD"/>
    <n v="1293857940"/>
    <n v="1288968886"/>
    <b v="1"/>
    <n v="141"/>
    <b v="1"/>
    <s v="music/rock"/>
    <n v="1.9885074626865671"/>
    <n v="94"/>
    <x v="4"/>
    <s v="rock"/>
    <x v="1254"/>
    <d v="2011-01-01T04:59:00"/>
  </r>
  <r>
    <x v="0"/>
    <s v="US"/>
    <s v="USD"/>
    <n v="1385932652"/>
    <n v="1383337052"/>
    <b v="1"/>
    <n v="109"/>
    <b v="1"/>
    <s v="music/rock"/>
    <n v="2.0236666666666667"/>
    <n v="56"/>
    <x v="4"/>
    <s v="rock"/>
    <x v="1255"/>
    <d v="2013-12-01T21:17:32"/>
  </r>
  <r>
    <x v="0"/>
    <s v="US"/>
    <s v="USD"/>
    <n v="1329084231"/>
    <n v="1326492231"/>
    <b v="1"/>
    <n v="361"/>
    <b v="1"/>
    <s v="music/rock"/>
    <n v="1.1796376666666666"/>
    <n v="98"/>
    <x v="4"/>
    <s v="rock"/>
    <x v="1256"/>
    <d v="2012-02-12T22:03:51"/>
  </r>
  <r>
    <x v="0"/>
    <s v="US"/>
    <s v="USD"/>
    <n v="1301792590"/>
    <n v="1297562590"/>
    <b v="1"/>
    <n v="176"/>
    <b v="1"/>
    <s v="music/rock"/>
    <n v="2.9472727272727273"/>
    <n v="92"/>
    <x v="4"/>
    <s v="rock"/>
    <x v="1257"/>
    <d v="2011-04-03T01:03:10"/>
  </r>
  <r>
    <x v="0"/>
    <s v="US"/>
    <s v="USD"/>
    <n v="1377960012"/>
    <n v="1375368012"/>
    <b v="1"/>
    <n v="670"/>
    <b v="1"/>
    <s v="music/rock"/>
    <n v="2.1314633333333335"/>
    <n v="38"/>
    <x v="4"/>
    <s v="rock"/>
    <x v="1258"/>
    <d v="2013-08-31T14:40:12"/>
  </r>
  <r>
    <x v="0"/>
    <s v="US"/>
    <s v="USD"/>
    <n v="1402286340"/>
    <n v="1399504664"/>
    <b v="1"/>
    <n v="96"/>
    <b v="1"/>
    <s v="music/rock"/>
    <n v="1.0424"/>
    <n v="27"/>
    <x v="4"/>
    <s v="rock"/>
    <x v="1259"/>
    <d v="2014-06-09T03:59:00"/>
  </r>
  <r>
    <x v="0"/>
    <s v="US"/>
    <s v="USD"/>
    <n v="1393445620"/>
    <n v="1390853620"/>
    <b v="1"/>
    <n v="74"/>
    <b v="1"/>
    <s v="music/rock"/>
    <n v="1.1366666666666667"/>
    <n v="51"/>
    <x v="4"/>
    <s v="rock"/>
    <x v="1260"/>
    <d v="2014-02-26T20:13:40"/>
  </r>
  <r>
    <x v="0"/>
    <s v="US"/>
    <s v="USD"/>
    <n v="1390983227"/>
    <n v="1388391227"/>
    <b v="1"/>
    <n v="52"/>
    <b v="1"/>
    <s v="music/rock"/>
    <n v="1.0125"/>
    <n v="39"/>
    <x v="4"/>
    <s v="rock"/>
    <x v="1261"/>
    <d v="2014-01-29T08:13:47"/>
  </r>
  <r>
    <x v="0"/>
    <s v="CA"/>
    <s v="CAD"/>
    <n v="1392574692"/>
    <n v="1389982692"/>
    <b v="1"/>
    <n v="105"/>
    <b v="1"/>
    <s v="music/rock"/>
    <n v="1.2541538461538462"/>
    <n v="78"/>
    <x v="4"/>
    <s v="rock"/>
    <x v="1262"/>
    <d v="2014-02-16T18:18:12"/>
  </r>
  <r>
    <x v="0"/>
    <s v="US"/>
    <s v="USD"/>
    <n v="1396054800"/>
    <n v="1393034470"/>
    <b v="1"/>
    <n v="41"/>
    <b v="1"/>
    <s v="music/rock"/>
    <n v="1.19"/>
    <n v="44"/>
    <x v="4"/>
    <s v="rock"/>
    <x v="1263"/>
    <d v="2014-03-29T01:00:00"/>
  </r>
  <r>
    <x v="0"/>
    <s v="US"/>
    <s v="USD"/>
    <n v="1383062083"/>
    <n v="1380556483"/>
    <b v="1"/>
    <n v="34"/>
    <b v="1"/>
    <s v="music/rock"/>
    <n v="1.6646153846153846"/>
    <n v="32"/>
    <x v="4"/>
    <s v="rock"/>
    <x v="1264"/>
    <d v="2013-10-29T15:54:43"/>
  </r>
  <r>
    <x v="0"/>
    <s v="US"/>
    <s v="USD"/>
    <n v="1291131815"/>
    <n v="1287071015"/>
    <b v="1"/>
    <n v="66"/>
    <b v="1"/>
    <s v="music/rock"/>
    <n v="1.1914771428571429"/>
    <n v="63"/>
    <x v="4"/>
    <s v="rock"/>
    <x v="1265"/>
    <d v="2010-11-30T15:43:35"/>
  </r>
  <r>
    <x v="0"/>
    <s v="US"/>
    <s v="USD"/>
    <n v="1389474145"/>
    <n v="1386882145"/>
    <b v="1"/>
    <n v="50"/>
    <b v="1"/>
    <s v="music/rock"/>
    <n v="1.0047368421052632"/>
    <n v="191"/>
    <x v="4"/>
    <s v="rock"/>
    <x v="1266"/>
    <d v="2014-01-11T21:02:25"/>
  </r>
  <r>
    <x v="0"/>
    <s v="US"/>
    <s v="USD"/>
    <n v="1374674558"/>
    <n v="1372082558"/>
    <b v="1"/>
    <n v="159"/>
    <b v="1"/>
    <s v="music/rock"/>
    <n v="1.018"/>
    <n v="141"/>
    <x v="4"/>
    <s v="rock"/>
    <x v="1267"/>
    <d v="2013-07-24T14:02:38"/>
  </r>
  <r>
    <x v="0"/>
    <s v="US"/>
    <s v="USD"/>
    <n v="1379708247"/>
    <n v="1377116247"/>
    <b v="1"/>
    <n v="182"/>
    <b v="1"/>
    <s v="music/rock"/>
    <n v="1.1666666666666667"/>
    <n v="77"/>
    <x v="4"/>
    <s v="rock"/>
    <x v="1268"/>
    <d v="2013-09-20T20:17:27"/>
  </r>
  <r>
    <x v="0"/>
    <s v="US"/>
    <s v="USD"/>
    <n v="1460764800"/>
    <n v="1458157512"/>
    <b v="1"/>
    <n v="206"/>
    <b v="1"/>
    <s v="music/rock"/>
    <n v="1.0864893617021276"/>
    <n v="99"/>
    <x v="4"/>
    <s v="rock"/>
    <x v="1269"/>
    <d v="2016-04-16T00:00:00"/>
  </r>
  <r>
    <x v="0"/>
    <s v="US"/>
    <s v="USD"/>
    <n v="1332704042"/>
    <n v="1327523642"/>
    <b v="1"/>
    <n v="169"/>
    <b v="1"/>
    <s v="music/rock"/>
    <n v="1.1472"/>
    <n v="68"/>
    <x v="4"/>
    <s v="rock"/>
    <x v="1270"/>
    <d v="2012-03-25T19:34:02"/>
  </r>
  <r>
    <x v="0"/>
    <s v="US"/>
    <s v="USD"/>
    <n v="1384363459"/>
    <n v="1381767859"/>
    <b v="1"/>
    <n v="31"/>
    <b v="1"/>
    <s v="music/rock"/>
    <n v="1.018"/>
    <n v="246"/>
    <x v="4"/>
    <s v="rock"/>
    <x v="1271"/>
    <d v="2013-11-13T17:24:19"/>
  </r>
  <r>
    <x v="0"/>
    <s v="US"/>
    <s v="USD"/>
    <n v="1276574400"/>
    <n v="1270576379"/>
    <b v="1"/>
    <n v="28"/>
    <b v="1"/>
    <s v="music/rock"/>
    <n v="1.06"/>
    <n v="189"/>
    <x v="4"/>
    <s v="rock"/>
    <x v="1272"/>
    <d v="2010-06-15T04:00:00"/>
  </r>
  <r>
    <x v="0"/>
    <s v="CA"/>
    <s v="CAD"/>
    <n v="1409506291"/>
    <n v="1406914291"/>
    <b v="1"/>
    <n v="54"/>
    <b v="1"/>
    <s v="music/rock"/>
    <n v="1.0349999999999999"/>
    <n v="77"/>
    <x v="4"/>
    <s v="rock"/>
    <x v="1273"/>
    <d v="2014-08-31T17:31:31"/>
  </r>
  <r>
    <x v="0"/>
    <s v="US"/>
    <s v="USD"/>
    <n v="1346344425"/>
    <n v="1343320425"/>
    <b v="1"/>
    <n v="467"/>
    <b v="1"/>
    <s v="music/rock"/>
    <n v="1.5497535999999998"/>
    <n v="83"/>
    <x v="4"/>
    <s v="rock"/>
    <x v="1274"/>
    <d v="2012-08-30T16:33:45"/>
  </r>
  <r>
    <x v="0"/>
    <s v="US"/>
    <s v="USD"/>
    <n v="1375908587"/>
    <n v="1372884587"/>
    <b v="1"/>
    <n v="389"/>
    <b v="1"/>
    <s v="music/rock"/>
    <n v="1.6214066666666667"/>
    <n v="63"/>
    <x v="4"/>
    <s v="rock"/>
    <x v="1275"/>
    <d v="2013-08-07T20:49:47"/>
  </r>
  <r>
    <x v="0"/>
    <s v="US"/>
    <s v="USD"/>
    <n v="1251777600"/>
    <n v="1247504047"/>
    <b v="1"/>
    <n v="68"/>
    <b v="1"/>
    <s v="music/rock"/>
    <n v="1.0442100000000001"/>
    <n v="46"/>
    <x v="4"/>
    <s v="rock"/>
    <x v="1276"/>
    <d v="2009-09-01T04:00:00"/>
  </r>
  <r>
    <x v="0"/>
    <s v="US"/>
    <s v="USD"/>
    <n v="1346765347"/>
    <n v="1343741347"/>
    <b v="1"/>
    <n v="413"/>
    <b v="1"/>
    <s v="music/rock"/>
    <n v="1.0612433333333333"/>
    <n v="39"/>
    <x v="4"/>
    <s v="rock"/>
    <x v="1277"/>
    <d v="2012-09-04T13:29:07"/>
  </r>
  <r>
    <x v="0"/>
    <s v="US"/>
    <s v="USD"/>
    <n v="1403661600"/>
    <n v="1401196766"/>
    <b v="1"/>
    <n v="190"/>
    <b v="1"/>
    <s v="music/rock"/>
    <n v="1.5493846153846154"/>
    <n v="53"/>
    <x v="4"/>
    <s v="rock"/>
    <x v="1278"/>
    <d v="2014-06-25T02:00:00"/>
  </r>
  <r>
    <x v="0"/>
    <s v="US"/>
    <s v="USD"/>
    <n v="1395624170"/>
    <n v="1392171770"/>
    <b v="1"/>
    <n v="189"/>
    <b v="1"/>
    <s v="music/rock"/>
    <n v="1.1077157238734421"/>
    <n v="73"/>
    <x v="4"/>
    <s v="rock"/>
    <x v="1279"/>
    <d v="2014-03-24T01:22:50"/>
  </r>
  <r>
    <x v="0"/>
    <s v="US"/>
    <s v="USD"/>
    <n v="1299003054"/>
    <n v="1291227054"/>
    <b v="1"/>
    <n v="130"/>
    <b v="1"/>
    <s v="music/rock"/>
    <n v="1.1091186666666666"/>
    <n v="128"/>
    <x v="4"/>
    <s v="rock"/>
    <x v="1280"/>
    <d v="2011-03-01T18:10:54"/>
  </r>
  <r>
    <x v="0"/>
    <s v="US"/>
    <s v="USD"/>
    <n v="1375033836"/>
    <n v="1373305836"/>
    <b v="1"/>
    <n v="74"/>
    <b v="1"/>
    <s v="music/rock"/>
    <n v="1.1071428571428572"/>
    <n v="105"/>
    <x v="4"/>
    <s v="rock"/>
    <x v="1281"/>
    <d v="2013-07-28T17:50:36"/>
  </r>
  <r>
    <x v="0"/>
    <s v="US"/>
    <s v="USD"/>
    <n v="1386565140"/>
    <n v="1383909855"/>
    <b v="1"/>
    <n v="274"/>
    <b v="1"/>
    <s v="music/rock"/>
    <n v="1.2361333333333333"/>
    <n v="68"/>
    <x v="4"/>
    <s v="rock"/>
    <x v="1282"/>
    <d v="2013-12-09T04:59:00"/>
  </r>
  <r>
    <x v="0"/>
    <s v="US"/>
    <s v="USD"/>
    <n v="1362974400"/>
    <n v="1360948389"/>
    <b v="1"/>
    <n v="22"/>
    <b v="1"/>
    <s v="music/rock"/>
    <n v="2.1105"/>
    <n v="96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.01"/>
    <n v="65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.0165"/>
    <n v="32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.0833333333333333"/>
    <n v="81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.42"/>
    <n v="24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.0044999999999999"/>
    <n v="66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.2506666666666666"/>
    <n v="36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.0857142857142856"/>
    <n v="44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.4570000000000001"/>
    <n v="104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.1000000000000001"/>
    <n v="3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.0223333333333333"/>
    <n v="128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.22"/>
    <n v="28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.0196000000000001"/>
    <n v="40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.411764705882353"/>
    <n v="52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.0952500000000001"/>
    <n v="92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.0465"/>
    <n v="63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.24"/>
    <n v="136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.35"/>
    <n v="169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.0275000000000001"/>
    <n v="71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.3026085714285716"/>
    <n v="42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0.39627499999999999"/>
    <n v="152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0.25976666666666665"/>
    <n v="91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0.65246363636363636"/>
    <n v="202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0.11514000000000001"/>
    <n v="128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0.11360000000000001"/>
    <n v="30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.1199130434782609"/>
    <n v="368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0.155"/>
    <n v="129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0.32028000000000001"/>
    <n v="801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0.31114999999999998"/>
    <n v="102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6E-2"/>
    <n v="184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0.40404000000000001"/>
    <n v="163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7E-2"/>
    <n v="604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0.15325"/>
    <n v="45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0.15103448275862069"/>
    <n v="97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5.0299999999999997E-3"/>
    <n v="168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8E-2"/>
    <n v="860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3.0285714285714286E-3"/>
    <n v="27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4E-2"/>
    <n v="30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00000000000001E-2"/>
    <n v="55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9E-2"/>
    <n v="61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E-2"/>
    <n v="10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E-2"/>
    <n v="42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E-2"/>
    <n v="117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8.1600000000000006E-3"/>
    <n v="45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0.22494285714285714"/>
    <n v="157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E-2"/>
    <n v="101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0.10754135338345865"/>
    <n v="52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0.1976"/>
    <n v="309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0.84946999999999995"/>
    <n v="379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0.49381999999999998"/>
    <n v="176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1E-2"/>
    <n v="66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6E-2"/>
    <n v="90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0.7036"/>
    <n v="382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.02298"/>
    <n v="158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.7773333333333334"/>
    <n v="41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.25"/>
    <n v="54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.473265306122449"/>
    <n v="48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.022"/>
    <n v="82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.018723404255319"/>
    <n v="230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.0419999999999998"/>
    <n v="59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.0405"/>
    <n v="67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.0126500000000001"/>
    <n v="169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.3613999999999999"/>
    <n v="60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.3360000000000001"/>
    <n v="32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.3025"/>
    <n v="24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.2267999999999999"/>
    <n v="25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.8281058823529412"/>
    <n v="71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.2529999999999999"/>
    <n v="39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.1166666666666667"/>
    <n v="68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.1575757575757575"/>
    <n v="40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.732"/>
    <n v="32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.2598333333333334"/>
    <n v="29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.091"/>
    <n v="4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.1864285714285714"/>
    <n v="346"/>
    <x v="4"/>
    <s v="rock"/>
    <x v="1364"/>
    <d v="2015-01-07T16:41:46"/>
  </r>
  <r>
    <x v="0"/>
    <s v="US"/>
    <s v="USD"/>
    <n v="1426523752"/>
    <n v="1423935352"/>
    <b v="0"/>
    <n v="92"/>
    <b v="1"/>
    <s v="music/rock"/>
    <n v="1.0026666666666666"/>
    <n v="82"/>
    <x v="4"/>
    <s v="rock"/>
    <x v="1365"/>
    <d v="2015-03-16T16:35:52"/>
  </r>
  <r>
    <x v="0"/>
    <s v="US"/>
    <s v="USD"/>
    <n v="1417049663"/>
    <n v="1413158063"/>
    <b v="0"/>
    <n v="147"/>
    <b v="1"/>
    <s v="music/rock"/>
    <n v="1.2648920000000001"/>
    <n v="65"/>
    <x v="4"/>
    <s v="rock"/>
    <x v="1366"/>
    <d v="2014-11-27T00:54:23"/>
  </r>
  <r>
    <x v="0"/>
    <s v="US"/>
    <s v="USD"/>
    <n v="1447463050"/>
    <n v="1444867450"/>
    <b v="0"/>
    <n v="90"/>
    <b v="1"/>
    <s v="music/rock"/>
    <n v="1.1426000000000001"/>
    <n v="63"/>
    <x v="4"/>
    <s v="rock"/>
    <x v="1367"/>
    <d v="2015-11-14T01:04:10"/>
  </r>
  <r>
    <x v="0"/>
    <s v="US"/>
    <s v="USD"/>
    <n v="1434342894"/>
    <n v="1432269294"/>
    <b v="0"/>
    <n v="87"/>
    <b v="1"/>
    <s v="music/rock"/>
    <n v="1.107"/>
    <n v="64"/>
    <x v="4"/>
    <s v="rock"/>
    <x v="1368"/>
    <d v="2015-06-15T04:34:54"/>
  </r>
  <r>
    <x v="0"/>
    <s v="US"/>
    <s v="USD"/>
    <n v="1397225746"/>
    <n v="1394633746"/>
    <b v="0"/>
    <n v="406"/>
    <b v="1"/>
    <s v="music/rock"/>
    <n v="1.0534805315203954"/>
    <n v="84"/>
    <x v="4"/>
    <s v="rock"/>
    <x v="1369"/>
    <d v="2014-04-11T14:15:46"/>
  </r>
  <r>
    <x v="0"/>
    <s v="US"/>
    <s v="USD"/>
    <n v="1381881890"/>
    <n v="1380585890"/>
    <b v="0"/>
    <n v="20"/>
    <b v="1"/>
    <s v="music/rock"/>
    <n v="1.0366666666666666"/>
    <n v="78"/>
    <x v="4"/>
    <s v="rock"/>
    <x v="1370"/>
    <d v="2013-10-16T00:04:50"/>
  </r>
  <r>
    <x v="0"/>
    <s v="US"/>
    <s v="USD"/>
    <n v="1431022342"/>
    <n v="1428430342"/>
    <b v="0"/>
    <n v="70"/>
    <b v="1"/>
    <s v="music/rock"/>
    <n v="1.0708672667523933"/>
    <n v="107"/>
    <x v="4"/>
    <s v="rock"/>
    <x v="1371"/>
    <d v="2015-05-07T18:12:22"/>
  </r>
  <r>
    <x v="0"/>
    <s v="US"/>
    <s v="USD"/>
    <n v="1342115132"/>
    <n v="1339523132"/>
    <b v="0"/>
    <n v="16"/>
    <b v="1"/>
    <s v="music/rock"/>
    <n v="1.24"/>
    <n v="39"/>
    <x v="4"/>
    <s v="rock"/>
    <x v="1372"/>
    <d v="2012-07-12T17:45:32"/>
  </r>
  <r>
    <x v="0"/>
    <s v="US"/>
    <s v="USD"/>
    <n v="1483138233"/>
    <n v="1480546233"/>
    <b v="0"/>
    <n v="52"/>
    <b v="1"/>
    <s v="music/rock"/>
    <n v="1.0501"/>
    <n v="202"/>
    <x v="4"/>
    <s v="rock"/>
    <x v="1373"/>
    <d v="2016-12-30T22:50:33"/>
  </r>
  <r>
    <x v="0"/>
    <s v="US"/>
    <s v="USD"/>
    <n v="1458874388"/>
    <n v="1456285988"/>
    <b v="0"/>
    <n v="66"/>
    <b v="1"/>
    <s v="music/rock"/>
    <n v="1.8946666666666667"/>
    <n v="43"/>
    <x v="4"/>
    <s v="rock"/>
    <x v="1374"/>
    <d v="2016-03-25T02:53:08"/>
  </r>
  <r>
    <x v="0"/>
    <s v="FR"/>
    <s v="EUR"/>
    <n v="1484444119"/>
    <n v="1481852119"/>
    <b v="0"/>
    <n v="109"/>
    <b v="1"/>
    <s v="music/rock"/>
    <n v="1.7132499999999999"/>
    <n v="63"/>
    <x v="4"/>
    <s v="rock"/>
    <x v="1375"/>
    <d v="2017-01-15T01:35:19"/>
  </r>
  <r>
    <x v="0"/>
    <s v="GB"/>
    <s v="GBP"/>
    <n v="1480784606"/>
    <n v="1478189006"/>
    <b v="0"/>
    <n v="168"/>
    <b v="1"/>
    <s v="music/rock"/>
    <n v="2.5248648648648651"/>
    <n v="56"/>
    <x v="4"/>
    <s v="rock"/>
    <x v="1376"/>
    <d v="2016-12-03T17:03:26"/>
  </r>
  <r>
    <x v="0"/>
    <s v="US"/>
    <s v="USD"/>
    <n v="1486095060"/>
    <n v="1484198170"/>
    <b v="0"/>
    <n v="31"/>
    <b v="1"/>
    <s v="music/rock"/>
    <n v="1.1615384615384616"/>
    <n v="49"/>
    <x v="4"/>
    <s v="rock"/>
    <x v="1377"/>
    <d v="2017-02-03T04:11:00"/>
  </r>
  <r>
    <x v="0"/>
    <s v="GB"/>
    <s v="GBP"/>
    <n v="1470075210"/>
    <n v="1468779210"/>
    <b v="0"/>
    <n v="133"/>
    <b v="1"/>
    <s v="music/rock"/>
    <n v="2.0335000000000001"/>
    <n v="3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.1160000000000001"/>
    <n v="74"/>
    <x v="4"/>
    <s v="rock"/>
    <x v="1379"/>
    <d v="2015-06-05T11:47:56"/>
  </r>
  <r>
    <x v="0"/>
    <s v="US"/>
    <s v="USD"/>
    <n v="1433815200"/>
    <n v="1431886706"/>
    <b v="0"/>
    <n v="5"/>
    <b v="1"/>
    <s v="music/rock"/>
    <n v="4.24"/>
    <n v="21"/>
    <x v="4"/>
    <s v="rock"/>
    <x v="1380"/>
    <d v="2015-06-09T02:00:00"/>
  </r>
  <r>
    <x v="0"/>
    <s v="US"/>
    <s v="USD"/>
    <n v="1482988125"/>
    <n v="1480396125"/>
    <b v="0"/>
    <n v="73"/>
    <b v="1"/>
    <s v="music/rock"/>
    <n v="1.071"/>
    <n v="73"/>
    <x v="4"/>
    <s v="rock"/>
    <x v="1381"/>
    <d v="2016-12-29T05:08:45"/>
  </r>
  <r>
    <x v="0"/>
    <s v="US"/>
    <s v="USD"/>
    <n v="1367867536"/>
    <n v="1365275536"/>
    <b v="0"/>
    <n v="148"/>
    <b v="1"/>
    <s v="music/rock"/>
    <n v="1.043625"/>
    <n v="56"/>
    <x v="4"/>
    <s v="rock"/>
    <x v="1382"/>
    <d v="2013-05-06T19:12:16"/>
  </r>
  <r>
    <x v="0"/>
    <s v="CA"/>
    <s v="CAD"/>
    <n v="1482457678"/>
    <n v="1480729678"/>
    <b v="0"/>
    <n v="93"/>
    <b v="1"/>
    <s v="music/rock"/>
    <n v="2.124090909090909"/>
    <n v="50"/>
    <x v="4"/>
    <s v="rock"/>
    <x v="1383"/>
    <d v="2016-12-23T01:47:58"/>
  </r>
  <r>
    <x v="0"/>
    <s v="US"/>
    <s v="USD"/>
    <n v="1436117922"/>
    <n v="1433525922"/>
    <b v="0"/>
    <n v="63"/>
    <b v="1"/>
    <s v="music/rock"/>
    <n v="1.2408571428571429"/>
    <n v="69"/>
    <x v="4"/>
    <s v="rock"/>
    <x v="1384"/>
    <d v="2015-07-05T17:38:42"/>
  </r>
  <r>
    <x v="0"/>
    <s v="DE"/>
    <s v="EUR"/>
    <n v="1461931860"/>
    <n v="1457109121"/>
    <b v="0"/>
    <n v="134"/>
    <b v="1"/>
    <s v="music/rock"/>
    <n v="1.10406125"/>
    <n v="66"/>
    <x v="4"/>
    <s v="rock"/>
    <x v="1385"/>
    <d v="2016-04-29T12:11:00"/>
  </r>
  <r>
    <x v="0"/>
    <s v="US"/>
    <s v="USD"/>
    <n v="1438183889"/>
    <n v="1435591889"/>
    <b v="0"/>
    <n v="14"/>
    <b v="1"/>
    <s v="music/rock"/>
    <n v="2.1875"/>
    <n v="63"/>
    <x v="4"/>
    <s v="rock"/>
    <x v="1386"/>
    <d v="2015-07-29T15:31:29"/>
  </r>
  <r>
    <x v="0"/>
    <s v="US"/>
    <s v="USD"/>
    <n v="1433305800"/>
    <n v="1430604395"/>
    <b v="0"/>
    <n v="78"/>
    <b v="1"/>
    <s v="music/rock"/>
    <n v="1.36625"/>
    <n v="70"/>
    <x v="4"/>
    <s v="rock"/>
    <x v="1387"/>
    <d v="2015-06-03T04:30:00"/>
  </r>
  <r>
    <x v="0"/>
    <s v="US"/>
    <s v="USD"/>
    <n v="1476720840"/>
    <n v="1474469117"/>
    <b v="0"/>
    <n v="112"/>
    <b v="1"/>
    <s v="music/rock"/>
    <n v="1.348074"/>
    <n v="60"/>
    <x v="4"/>
    <s v="rock"/>
    <x v="1388"/>
    <d v="2016-10-17T16:14:00"/>
  </r>
  <r>
    <x v="0"/>
    <s v="GB"/>
    <s v="GBP"/>
    <n v="1471087957"/>
    <n v="1468495957"/>
    <b v="0"/>
    <n v="34"/>
    <b v="1"/>
    <s v="music/rock"/>
    <n v="1.454"/>
    <n v="21"/>
    <x v="4"/>
    <s v="rock"/>
    <x v="1389"/>
    <d v="2016-08-13T11:32:37"/>
  </r>
  <r>
    <x v="0"/>
    <s v="US"/>
    <s v="USD"/>
    <n v="1430154720"/>
    <n v="1427224606"/>
    <b v="0"/>
    <n v="19"/>
    <b v="1"/>
    <s v="music/rock"/>
    <n v="1.0910714285714285"/>
    <n v="161"/>
    <x v="4"/>
    <s v="rock"/>
    <x v="1390"/>
    <d v="2015-04-27T17:12:00"/>
  </r>
  <r>
    <x v="0"/>
    <s v="US"/>
    <s v="USD"/>
    <n v="1440219540"/>
    <n v="1436369818"/>
    <b v="0"/>
    <n v="13"/>
    <b v="1"/>
    <s v="music/rock"/>
    <n v="1.1020000000000001"/>
    <n v="42"/>
    <x v="4"/>
    <s v="rock"/>
    <x v="1391"/>
    <d v="2015-08-22T04:59:00"/>
  </r>
  <r>
    <x v="0"/>
    <s v="US"/>
    <s v="USD"/>
    <n v="1456976586"/>
    <n v="1454298186"/>
    <b v="0"/>
    <n v="104"/>
    <b v="1"/>
    <s v="music/rock"/>
    <n v="1.1364000000000001"/>
    <n v="27"/>
    <x v="4"/>
    <s v="rock"/>
    <x v="1392"/>
    <d v="2016-03-03T03:43:06"/>
  </r>
  <r>
    <x v="0"/>
    <s v="US"/>
    <s v="USD"/>
    <n v="1470068523"/>
    <n v="1467476523"/>
    <b v="0"/>
    <n v="52"/>
    <b v="1"/>
    <s v="music/rock"/>
    <n v="1.0235000000000001"/>
    <n v="197"/>
    <x v="4"/>
    <s v="rock"/>
    <x v="1393"/>
    <d v="2016-08-01T16:22:03"/>
  </r>
  <r>
    <x v="0"/>
    <s v="US"/>
    <s v="USD"/>
    <n v="1488337200"/>
    <n v="1484623726"/>
    <b v="0"/>
    <n v="17"/>
    <b v="1"/>
    <s v="music/rock"/>
    <n v="1.2213333333333334"/>
    <n v="54"/>
    <x v="4"/>
    <s v="rock"/>
    <x v="1394"/>
    <d v="2017-03-01T03:00:00"/>
  </r>
  <r>
    <x v="0"/>
    <s v="US"/>
    <s v="USD"/>
    <n v="1484430481"/>
    <n v="1481838481"/>
    <b v="0"/>
    <n v="82"/>
    <b v="1"/>
    <s v="music/rock"/>
    <n v="1.1188571428571428"/>
    <n v="48"/>
    <x v="4"/>
    <s v="rock"/>
    <x v="1395"/>
    <d v="2017-01-14T21:48:01"/>
  </r>
  <r>
    <x v="0"/>
    <s v="US"/>
    <s v="USD"/>
    <n v="1423871882"/>
    <n v="1421279882"/>
    <b v="0"/>
    <n v="73"/>
    <b v="1"/>
    <s v="music/rock"/>
    <n v="1.073"/>
    <n v="88"/>
    <x v="4"/>
    <s v="rock"/>
    <x v="1396"/>
    <d v="2015-02-13T23:58:02"/>
  </r>
  <r>
    <x v="0"/>
    <s v="US"/>
    <s v="USD"/>
    <n v="1477603140"/>
    <n v="1475013710"/>
    <b v="0"/>
    <n v="158"/>
    <b v="1"/>
    <s v="music/rock"/>
    <n v="1.1385000000000001"/>
    <n v="72"/>
    <x v="4"/>
    <s v="rock"/>
    <x v="1397"/>
    <d v="2016-10-27T21:19:00"/>
  </r>
  <r>
    <x v="0"/>
    <s v="US"/>
    <s v="USD"/>
    <n v="1467752334"/>
    <n v="1465160334"/>
    <b v="0"/>
    <n v="65"/>
    <b v="1"/>
    <s v="music/rock"/>
    <n v="1.0968181818181819"/>
    <n v="74"/>
    <x v="4"/>
    <s v="rock"/>
    <x v="1398"/>
    <d v="2016-07-05T20:58:54"/>
  </r>
  <r>
    <x v="0"/>
    <s v="US"/>
    <s v="USD"/>
    <n v="1412640373"/>
    <n v="1410048373"/>
    <b v="0"/>
    <n v="184"/>
    <b v="1"/>
    <s v="music/rock"/>
    <n v="1.2614444444444444"/>
    <n v="62"/>
    <x v="4"/>
    <s v="rock"/>
    <x v="1399"/>
    <d v="2014-10-07T00:06:13"/>
  </r>
  <r>
    <x v="0"/>
    <s v="GB"/>
    <s v="GBP"/>
    <n v="1465709400"/>
    <n v="1462695073"/>
    <b v="0"/>
    <n v="34"/>
    <b v="1"/>
    <s v="music/rock"/>
    <n v="1.6742857142857144"/>
    <n v="17"/>
    <x v="4"/>
    <s v="rock"/>
    <x v="1400"/>
    <d v="2016-06-12T05:30:00"/>
  </r>
  <r>
    <x v="0"/>
    <s v="US"/>
    <s v="USD"/>
    <n v="1369612474"/>
    <n v="1367798074"/>
    <b v="0"/>
    <n v="240"/>
    <b v="1"/>
    <s v="music/rock"/>
    <n v="4.9652000000000003"/>
    <n v="52"/>
    <x v="4"/>
    <s v="rock"/>
    <x v="1401"/>
    <d v="2013-05-26T23:54:34"/>
  </r>
  <r>
    <x v="0"/>
    <s v="GB"/>
    <s v="GBP"/>
    <n v="1430439411"/>
    <n v="1425259011"/>
    <b v="0"/>
    <n v="113"/>
    <b v="1"/>
    <s v="music/rock"/>
    <n v="1.0915999999999999"/>
    <n v="24"/>
    <x v="4"/>
    <s v="rock"/>
    <x v="1402"/>
    <d v="2015-05-01T00:16:51"/>
  </r>
  <r>
    <x v="0"/>
    <s v="US"/>
    <s v="USD"/>
    <n v="1374802235"/>
    <n v="1372210235"/>
    <b v="0"/>
    <n v="66"/>
    <b v="1"/>
    <s v="music/rock"/>
    <n v="1.0257499999999999"/>
    <n v="62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E-2"/>
    <n v="48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4.1999999999999997E-3"/>
    <n v="6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5.0000000000000001E-3"/>
    <n v="8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2.3333333333333335E-3"/>
    <n v="2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4E-2"/>
    <n v="25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0.18181818181818182"/>
    <n v="89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E-2"/>
    <n v="28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4E-2"/>
    <n v="4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0.2036"/>
    <n v="109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799999999999999E-2"/>
    <n v="10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00000000000005E-2"/>
    <n v="81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0.31947058823529412"/>
    <n v="116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28E-2"/>
    <n v="81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1E-2"/>
    <n v="74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1E-3"/>
    <n v="8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7.7000000000000002E-3"/>
    <n v="39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0.26900000000000002"/>
    <n v="37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E-2"/>
    <n v="673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1E-2"/>
    <n v="48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.012446"/>
    <n v="45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.085175"/>
    <n v="2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.4766666666666666"/>
    <n v="35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.6319999999999999"/>
    <n v="35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.5641449999999999"/>
    <n v="53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.0787731249999999"/>
    <n v="70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.1508"/>
    <n v="77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.0236842105263158"/>
    <n v="33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.0842485875706214"/>
    <n v="149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.2513333333333334"/>
    <n v="23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.03840625"/>
    <n v="97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.3870400000000001"/>
    <n v="103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.20516"/>
    <n v="38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.1226666666666667"/>
    <n v="44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.8866966666666667"/>
    <n v="64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.6155466666666669"/>
    <n v="43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.1131"/>
    <n v="90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.8161422"/>
    <n v="29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.37375"/>
    <n v="31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.170404"/>
    <n v="92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000000000000001E-2"/>
    <n v="18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0.30862068965517242"/>
    <n v="47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8999999999999996E-2"/>
    <n v="40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0.25035714285714283"/>
    <n v="47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.6633076923076924"/>
    <n v="98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.0144545454545455"/>
    <n v="68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.0789146666666667"/>
    <n v="57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.7793846153846156"/>
    <n v="67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.0358125"/>
    <n v="48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.1140000000000001"/>
    <n v="39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.15"/>
    <n v="78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.1076216216216217"/>
    <n v="97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.2364125714285714"/>
    <n v="110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.0103500000000001"/>
    <n v="40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.1179285714285714"/>
    <n v="76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.5877142857142861"/>
    <n v="58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.5001875"/>
    <n v="56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.0647599999999999"/>
    <n v="151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.57189"/>
    <n v="850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.0865882352941176"/>
    <n v="159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.6197999999999999"/>
    <n v="40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.0536666666666665"/>
    <n v="131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.033638888888889"/>
    <n v="64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.0347222222222223"/>
    <n v="112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.0681333333333334"/>
    <n v="170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.3896574712643677"/>
    <n v="13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.2484324324324325"/>
    <n v="96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.0699999999999998"/>
    <n v="222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.7400576923076922"/>
    <n v="32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.2032608695652174"/>
    <n v="99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.1044428571428573"/>
    <n v="55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.8156666666666665"/>
    <n v="53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.0067894736842105"/>
    <n v="136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.3482571428571428"/>
    <n v="54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.7595744680851064"/>
    <n v="57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.8402000000000003"/>
    <n v="82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.4514"/>
    <n v="88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.1773333333333333"/>
    <n v="85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.3242499999999999"/>
    <n v="48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.5030841666666666"/>
    <n v="66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.7989999999999999"/>
    <n v="96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.0262857142857142"/>
    <n v="156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.359861"/>
    <n v="96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.1786666666666668"/>
    <n v="180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0.28899999999999998"/>
    <n v="26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0.34"/>
    <n v="28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0.13466666666666666"/>
    <n v="14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0.49186046511627907"/>
    <n v="132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0.45133333333333331"/>
    <n v="56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69E-2"/>
    <n v="12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1E-2"/>
    <n v="24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6E-2"/>
    <n v="43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0.21249999999999999"/>
    <n v="108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4E-2"/>
    <n v="27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0.41399999999999998"/>
    <n v="48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0.05"/>
    <n v="42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7E-2"/>
    <n v="74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9E-2"/>
    <n v="84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0.2291"/>
    <n v="65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5.4999999999999997E-3"/>
    <n v="28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0.10806536636794939"/>
    <n v="51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0.79"/>
    <n v="132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0.29228571428571426"/>
    <n v="44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0.20499999999999999"/>
    <n v="21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E-2"/>
    <n v="41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.082492"/>
    <n v="48"/>
    <x v="4"/>
    <s v="rock"/>
    <x v="1601"/>
    <d v="2011-05-05T02:13:53"/>
  </r>
  <r>
    <x v="0"/>
    <s v="US"/>
    <s v="USD"/>
    <n v="1318633200"/>
    <n v="1314947317"/>
    <b v="0"/>
    <n v="32"/>
    <b v="1"/>
    <s v="music/rock"/>
    <n v="1.0016666666666667"/>
    <n v="47"/>
    <x v="4"/>
    <s v="rock"/>
    <x v="1602"/>
    <d v="2011-10-14T23:00:00"/>
  </r>
  <r>
    <x v="0"/>
    <s v="US"/>
    <s v="USD"/>
    <n v="1327723459"/>
    <n v="1322539459"/>
    <b v="0"/>
    <n v="30"/>
    <b v="1"/>
    <s v="music/rock"/>
    <n v="1.0003299999999999"/>
    <n v="67"/>
    <x v="4"/>
    <s v="rock"/>
    <x v="1603"/>
    <d v="2012-01-28T04:04:19"/>
  </r>
  <r>
    <x v="0"/>
    <s v="US"/>
    <s v="USD"/>
    <n v="1332011835"/>
    <n v="1328559435"/>
    <b v="0"/>
    <n v="70"/>
    <b v="1"/>
    <s v="music/rock"/>
    <n v="1.2210714285714286"/>
    <n v="49"/>
    <x v="4"/>
    <s v="rock"/>
    <x v="1604"/>
    <d v="2012-03-17T19:17:15"/>
  </r>
  <r>
    <x v="0"/>
    <s v="US"/>
    <s v="USD"/>
    <n v="1312182000"/>
    <n v="1311380313"/>
    <b v="0"/>
    <n v="44"/>
    <b v="1"/>
    <s v="music/rock"/>
    <n v="1.0069333333333335"/>
    <n v="137"/>
    <x v="4"/>
    <s v="rock"/>
    <x v="1605"/>
    <d v="2011-08-01T07:00:00"/>
  </r>
  <r>
    <x v="0"/>
    <s v="US"/>
    <s v="USD"/>
    <n v="1300930838"/>
    <n v="1293158438"/>
    <b v="0"/>
    <n v="92"/>
    <b v="1"/>
    <s v="music/rock"/>
    <n v="1.01004125"/>
    <n v="88"/>
    <x v="4"/>
    <s v="rock"/>
    <x v="1606"/>
    <d v="2011-03-24T01:40:38"/>
  </r>
  <r>
    <x v="0"/>
    <s v="US"/>
    <s v="USD"/>
    <n v="1339701851"/>
    <n v="1337887451"/>
    <b v="0"/>
    <n v="205"/>
    <b v="1"/>
    <s v="music/rock"/>
    <n v="1.4511000000000001"/>
    <n v="71"/>
    <x v="4"/>
    <s v="rock"/>
    <x v="1607"/>
    <d v="2012-06-14T19:24:11"/>
  </r>
  <r>
    <x v="0"/>
    <s v="US"/>
    <s v="USD"/>
    <n v="1388553960"/>
    <n v="1385754986"/>
    <b v="0"/>
    <n v="23"/>
    <b v="1"/>
    <s v="music/rock"/>
    <n v="1.0125"/>
    <n v="53"/>
    <x v="4"/>
    <s v="rock"/>
    <x v="1608"/>
    <d v="2014-01-01T05:26:00"/>
  </r>
  <r>
    <x v="0"/>
    <s v="US"/>
    <s v="USD"/>
    <n v="1320220800"/>
    <n v="1315612909"/>
    <b v="0"/>
    <n v="4"/>
    <b v="1"/>
    <s v="music/rock"/>
    <n v="1.1833333333333333"/>
    <n v="444"/>
    <x v="4"/>
    <s v="rock"/>
    <x v="1609"/>
    <d v="2011-11-02T08:00:00"/>
  </r>
  <r>
    <x v="0"/>
    <s v="US"/>
    <s v="USD"/>
    <n v="1355609510"/>
    <n v="1353017510"/>
    <b v="0"/>
    <n v="112"/>
    <b v="1"/>
    <s v="music/rock"/>
    <n v="2.7185000000000001"/>
    <n v="49"/>
    <x v="4"/>
    <s v="rock"/>
    <x v="1610"/>
    <d v="2012-12-15T22:11:50"/>
  </r>
  <r>
    <x v="0"/>
    <s v="US"/>
    <s v="USD"/>
    <n v="1370390432"/>
    <n v="1368576032"/>
    <b v="0"/>
    <n v="27"/>
    <b v="1"/>
    <s v="music/rock"/>
    <n v="1.25125"/>
    <n v="37"/>
    <x v="4"/>
    <s v="rock"/>
    <x v="1611"/>
    <d v="2013-06-05T00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.0149999999999999"/>
    <n v="39"/>
    <x v="4"/>
    <s v="rock"/>
    <x v="1613"/>
    <d v="2012-07-22T01:40:02"/>
  </r>
  <r>
    <x v="0"/>
    <s v="US"/>
    <s v="USD"/>
    <n v="1407085200"/>
    <n v="1401924769"/>
    <b v="0"/>
    <n v="77"/>
    <b v="1"/>
    <s v="music/rock"/>
    <n v="1.0269999999999999"/>
    <n v="67"/>
    <x v="4"/>
    <s v="rock"/>
    <x v="1614"/>
    <d v="2014-08-03T17:00:00"/>
  </r>
  <r>
    <x v="0"/>
    <s v="US"/>
    <s v="USD"/>
    <n v="1323742396"/>
    <n v="1319850796"/>
    <b v="0"/>
    <n v="136"/>
    <b v="1"/>
    <s v="music/rock"/>
    <n v="1.1412500000000001"/>
    <n v="67"/>
    <x v="4"/>
    <s v="rock"/>
    <x v="1615"/>
    <d v="2011-12-13T02:13:16"/>
  </r>
  <r>
    <x v="0"/>
    <s v="US"/>
    <s v="USD"/>
    <n v="1353621600"/>
    <n v="1350061821"/>
    <b v="0"/>
    <n v="157"/>
    <b v="1"/>
    <s v="music/rock"/>
    <n v="1.042"/>
    <n v="66"/>
    <x v="4"/>
    <s v="rock"/>
    <x v="1616"/>
    <d v="2012-11-22T22:00:00"/>
  </r>
  <r>
    <x v="0"/>
    <s v="US"/>
    <s v="USD"/>
    <n v="1383332400"/>
    <n v="1380470188"/>
    <b v="0"/>
    <n v="158"/>
    <b v="1"/>
    <s v="music/rock"/>
    <n v="1.4585714285714286"/>
    <n v="65"/>
    <x v="4"/>
    <s v="rock"/>
    <x v="1617"/>
    <d v="2013-11-01T19:00:00"/>
  </r>
  <r>
    <x v="0"/>
    <s v="US"/>
    <s v="USD"/>
    <n v="1362757335"/>
    <n v="1359301335"/>
    <b v="0"/>
    <n v="27"/>
    <b v="1"/>
    <s v="music/rock"/>
    <n v="1.0506666666666666"/>
    <n v="58"/>
    <x v="4"/>
    <s v="rock"/>
    <x v="1618"/>
    <d v="2013-03-08T15:42:15"/>
  </r>
  <r>
    <x v="0"/>
    <s v="US"/>
    <s v="USD"/>
    <n v="1410755286"/>
    <n v="1408940886"/>
    <b v="0"/>
    <n v="23"/>
    <b v="1"/>
    <s v="music/rock"/>
    <n v="1.3333333333333333"/>
    <n v="87"/>
    <x v="4"/>
    <s v="rock"/>
    <x v="1619"/>
    <d v="2014-09-15T04:28:06"/>
  </r>
  <r>
    <x v="0"/>
    <s v="US"/>
    <s v="USD"/>
    <n v="1361606940"/>
    <n v="1361002140"/>
    <b v="0"/>
    <n v="17"/>
    <b v="1"/>
    <s v="music/rock"/>
    <n v="1.1299999999999999"/>
    <n v="66"/>
    <x v="4"/>
    <s v="rock"/>
    <x v="1620"/>
    <d v="2013-02-23T08:09:00"/>
  </r>
  <r>
    <x v="0"/>
    <s v="US"/>
    <s v="USD"/>
    <n v="1338177540"/>
    <n v="1333550015"/>
    <b v="0"/>
    <n v="37"/>
    <b v="1"/>
    <s v="music/rock"/>
    <n v="1.212"/>
    <n v="164"/>
    <x v="4"/>
    <s v="rock"/>
    <x v="1621"/>
    <d v="2012-05-28T03:59:00"/>
  </r>
  <r>
    <x v="0"/>
    <s v="US"/>
    <s v="USD"/>
    <n v="1418803140"/>
    <n v="1415343874"/>
    <b v="0"/>
    <n v="65"/>
    <b v="1"/>
    <s v="music/rock"/>
    <n v="1.0172463768115942"/>
    <n v="108"/>
    <x v="4"/>
    <s v="rock"/>
    <x v="1622"/>
    <d v="2014-12-17T07:59:00"/>
  </r>
  <r>
    <x v="0"/>
    <s v="GB"/>
    <s v="GBP"/>
    <n v="1377621089"/>
    <n v="1372437089"/>
    <b v="0"/>
    <n v="18"/>
    <b v="1"/>
    <s v="music/rock"/>
    <n v="1.0106666666666666"/>
    <n v="42"/>
    <x v="4"/>
    <s v="rock"/>
    <x v="1623"/>
    <d v="2013-08-27T16:31:29"/>
  </r>
  <r>
    <x v="0"/>
    <s v="US"/>
    <s v="USD"/>
    <n v="1357721335"/>
    <n v="1354265335"/>
    <b v="0"/>
    <n v="25"/>
    <b v="1"/>
    <s v="music/rock"/>
    <n v="1.18"/>
    <n v="47"/>
    <x v="4"/>
    <s v="rock"/>
    <x v="1624"/>
    <d v="2013-01-09T08:48:55"/>
  </r>
  <r>
    <x v="0"/>
    <s v="US"/>
    <s v="USD"/>
    <n v="1347382053"/>
    <n v="1344962853"/>
    <b v="0"/>
    <n v="104"/>
    <b v="1"/>
    <s v="music/rock"/>
    <n v="1.5533333333333332"/>
    <n v="112"/>
    <x v="4"/>
    <s v="rock"/>
    <x v="1625"/>
    <d v="2012-09-11T16:47:33"/>
  </r>
  <r>
    <x v="0"/>
    <s v="US"/>
    <s v="USD"/>
    <n v="1385932867"/>
    <n v="1383337267"/>
    <b v="0"/>
    <n v="108"/>
    <b v="1"/>
    <s v="music/rock"/>
    <n v="1.0118750000000001"/>
    <n v="75"/>
    <x v="4"/>
    <s v="rock"/>
    <x v="1626"/>
    <d v="2013-12-01T21:21:07"/>
  </r>
  <r>
    <x v="0"/>
    <s v="US"/>
    <s v="USD"/>
    <n v="1353905940"/>
    <n v="1351011489"/>
    <b v="0"/>
    <n v="38"/>
    <b v="1"/>
    <s v="music/rock"/>
    <n v="1.17"/>
    <n v="62"/>
    <x v="4"/>
    <s v="rock"/>
    <x v="1627"/>
    <d v="2012-11-26T04:59:00"/>
  </r>
  <r>
    <x v="0"/>
    <s v="US"/>
    <s v="USD"/>
    <n v="1403026882"/>
    <n v="1400175682"/>
    <b v="0"/>
    <n v="88"/>
    <b v="1"/>
    <s v="music/rock"/>
    <n v="1.00925"/>
    <n v="46"/>
    <x v="4"/>
    <s v="rock"/>
    <x v="1628"/>
    <d v="2014-06-17T17:41:22"/>
  </r>
  <r>
    <x v="0"/>
    <s v="US"/>
    <s v="USD"/>
    <n v="1392929333"/>
    <n v="1389041333"/>
    <b v="0"/>
    <n v="82"/>
    <b v="1"/>
    <s v="music/rock"/>
    <n v="1.0366666666666666"/>
    <n v="76"/>
    <x v="4"/>
    <s v="rock"/>
    <x v="1629"/>
    <d v="2014-02-20T20:48:53"/>
  </r>
  <r>
    <x v="0"/>
    <s v="US"/>
    <s v="USD"/>
    <n v="1330671540"/>
    <n v="1328040375"/>
    <b v="0"/>
    <n v="126"/>
    <b v="1"/>
    <s v="music/rock"/>
    <n v="2.6524999999999999"/>
    <n v="84"/>
    <x v="4"/>
    <s v="rock"/>
    <x v="1630"/>
    <d v="2012-03-02T06:59:00"/>
  </r>
  <r>
    <x v="0"/>
    <s v="US"/>
    <s v="USD"/>
    <n v="1350074261"/>
    <n v="1347482261"/>
    <b v="0"/>
    <n v="133"/>
    <b v="1"/>
    <s v="music/rock"/>
    <n v="1.5590999999999999"/>
    <n v="117"/>
    <x v="4"/>
    <s v="rock"/>
    <x v="1631"/>
    <d v="2012-10-12T20:37:41"/>
  </r>
  <r>
    <x v="0"/>
    <s v="US"/>
    <s v="USD"/>
    <n v="1316851854"/>
    <n v="1311667854"/>
    <b v="0"/>
    <n v="47"/>
    <b v="1"/>
    <s v="music/rock"/>
    <n v="1.0162500000000001"/>
    <n v="86"/>
    <x v="4"/>
    <s v="rock"/>
    <x v="1632"/>
    <d v="2011-09-24T08:10:54"/>
  </r>
  <r>
    <x v="0"/>
    <s v="US"/>
    <s v="USD"/>
    <n v="1326690000"/>
    <n v="1324329156"/>
    <b v="0"/>
    <n v="58"/>
    <b v="1"/>
    <s v="music/rock"/>
    <n v="1"/>
    <n v="172"/>
    <x v="4"/>
    <s v="rock"/>
    <x v="1633"/>
    <d v="2012-01-16T05:00:00"/>
  </r>
  <r>
    <x v="0"/>
    <s v="US"/>
    <s v="USD"/>
    <n v="1306994340"/>
    <n v="1303706001"/>
    <b v="0"/>
    <n v="32"/>
    <b v="1"/>
    <s v="music/rock"/>
    <n v="1.0049999999999999"/>
    <n v="63"/>
    <x v="4"/>
    <s v="rock"/>
    <x v="1634"/>
    <d v="2011-06-02T05:59:00"/>
  </r>
  <r>
    <x v="0"/>
    <s v="US"/>
    <s v="USD"/>
    <n v="1468270261"/>
    <n v="1463086261"/>
    <b v="0"/>
    <n v="37"/>
    <b v="1"/>
    <s v="music/rock"/>
    <n v="1.2529999999999999"/>
    <n v="68"/>
    <x v="4"/>
    <s v="rock"/>
    <x v="1635"/>
    <d v="2016-07-11T20:51:01"/>
  </r>
  <r>
    <x v="0"/>
    <s v="US"/>
    <s v="USD"/>
    <n v="1307851200"/>
    <n v="1304129088"/>
    <b v="0"/>
    <n v="87"/>
    <b v="1"/>
    <s v="music/rock"/>
    <n v="1.0355555555555556"/>
    <n v="54"/>
    <x v="4"/>
    <s v="rock"/>
    <x v="1636"/>
    <d v="2011-06-12T04:00:00"/>
  </r>
  <r>
    <x v="0"/>
    <s v="US"/>
    <s v="USD"/>
    <n v="1262302740"/>
    <n v="1257444140"/>
    <b v="0"/>
    <n v="15"/>
    <b v="1"/>
    <s v="music/rock"/>
    <n v="1.038"/>
    <n v="35"/>
    <x v="4"/>
    <s v="rock"/>
    <x v="1637"/>
    <d v="2009-12-31T23:39:00"/>
  </r>
  <r>
    <x v="0"/>
    <s v="US"/>
    <s v="USD"/>
    <n v="1362086700"/>
    <n v="1358180968"/>
    <b v="0"/>
    <n v="27"/>
    <b v="1"/>
    <s v="music/rock"/>
    <n v="1.05"/>
    <n v="39"/>
    <x v="4"/>
    <s v="rock"/>
    <x v="1638"/>
    <d v="2013-02-28T21:25:00"/>
  </r>
  <r>
    <x v="0"/>
    <s v="US"/>
    <s v="USD"/>
    <n v="1330789165"/>
    <n v="1328197165"/>
    <b v="0"/>
    <n v="19"/>
    <b v="1"/>
    <s v="music/rock"/>
    <n v="1"/>
    <n v="95"/>
    <x v="4"/>
    <s v="rock"/>
    <x v="1639"/>
    <d v="2012-03-03T15:39:25"/>
  </r>
  <r>
    <x v="0"/>
    <s v="US"/>
    <s v="USD"/>
    <n v="1280800740"/>
    <n v="1279603955"/>
    <b v="0"/>
    <n v="17"/>
    <b v="1"/>
    <s v="music/rock"/>
    <n v="1.6986000000000001"/>
    <n v="40"/>
    <x v="4"/>
    <s v="rock"/>
    <x v="1640"/>
    <d v="2010-08-03T01:59:00"/>
  </r>
  <r>
    <x v="0"/>
    <s v="US"/>
    <s v="USD"/>
    <n v="1418998744"/>
    <n v="1416406744"/>
    <b v="0"/>
    <n v="26"/>
    <b v="1"/>
    <s v="music/pop"/>
    <n v="1.014"/>
    <n v="98"/>
    <x v="4"/>
    <s v="pop"/>
    <x v="1641"/>
    <d v="2014-12-19T14:19:04"/>
  </r>
  <r>
    <x v="0"/>
    <s v="US"/>
    <s v="USD"/>
    <n v="1308011727"/>
    <n v="1306283727"/>
    <b v="0"/>
    <n v="28"/>
    <b v="1"/>
    <s v="music/pop"/>
    <n v="1"/>
    <n v="43"/>
    <x v="4"/>
    <s v="pop"/>
    <x v="1642"/>
    <d v="2011-06-14T00:35:27"/>
  </r>
  <r>
    <x v="0"/>
    <s v="US"/>
    <s v="USD"/>
    <n v="1348516012"/>
    <n v="1345924012"/>
    <b v="0"/>
    <n v="37"/>
    <b v="1"/>
    <s v="music/pop"/>
    <n v="1.2470000000000001"/>
    <n v="169"/>
    <x v="4"/>
    <s v="pop"/>
    <x v="1643"/>
    <d v="2012-09-24T19:46:52"/>
  </r>
  <r>
    <x v="0"/>
    <s v="US"/>
    <s v="USD"/>
    <n v="1353551160"/>
    <n v="1348363560"/>
    <b v="0"/>
    <n v="128"/>
    <b v="1"/>
    <s v="music/pop"/>
    <n v="1.095"/>
    <n v="86"/>
    <x v="4"/>
    <s v="pop"/>
    <x v="1644"/>
    <d v="2012-11-22T02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.1020000000000001"/>
    <n v="27"/>
    <x v="4"/>
    <s v="pop"/>
    <x v="1646"/>
    <d v="2014-08-14T18:11:00"/>
  </r>
  <r>
    <x v="0"/>
    <s v="US"/>
    <s v="USD"/>
    <n v="1339235377"/>
    <n v="1336643377"/>
    <b v="0"/>
    <n v="46"/>
    <b v="1"/>
    <s v="music/pop"/>
    <n v="1.0471999999999999"/>
    <n v="114"/>
    <x v="4"/>
    <s v="pop"/>
    <x v="1647"/>
    <d v="2012-06-09T09:49:37"/>
  </r>
  <r>
    <x v="0"/>
    <s v="US"/>
    <s v="USD"/>
    <n v="1300636482"/>
    <n v="1298048082"/>
    <b v="0"/>
    <n v="90"/>
    <b v="1"/>
    <s v="music/pop"/>
    <n v="1.2526086956521738"/>
    <n v="32"/>
    <x v="4"/>
    <s v="pop"/>
    <x v="1648"/>
    <d v="2011-03-20T15:54:42"/>
  </r>
  <r>
    <x v="0"/>
    <s v="US"/>
    <s v="USD"/>
    <n v="1400862355"/>
    <n v="1396974355"/>
    <b v="0"/>
    <n v="81"/>
    <b v="1"/>
    <s v="music/pop"/>
    <n v="1.0058763157894737"/>
    <n v="47"/>
    <x v="4"/>
    <s v="pop"/>
    <x v="1649"/>
    <d v="2014-05-23T16:25:55"/>
  </r>
  <r>
    <x v="0"/>
    <s v="US"/>
    <s v="USD"/>
    <n v="1381314437"/>
    <n v="1378722437"/>
    <b v="0"/>
    <n v="32"/>
    <b v="1"/>
    <s v="music/pop"/>
    <n v="1.4155"/>
    <n v="88"/>
    <x v="4"/>
    <s v="pop"/>
    <x v="1650"/>
    <d v="2013-10-09T10:27:17"/>
  </r>
  <r>
    <x v="0"/>
    <s v="US"/>
    <s v="USD"/>
    <n v="1303801140"/>
    <n v="1300916220"/>
    <b v="0"/>
    <n v="20"/>
    <b v="1"/>
    <s v="music/pop"/>
    <n v="1.0075000000000001"/>
    <n v="101"/>
    <x v="4"/>
    <s v="pop"/>
    <x v="1651"/>
    <d v="2011-04-26T06:59:00"/>
  </r>
  <r>
    <x v="0"/>
    <s v="US"/>
    <s v="USD"/>
    <n v="1385297393"/>
    <n v="1382701793"/>
    <b v="0"/>
    <n v="70"/>
    <b v="1"/>
    <s v="music/pop"/>
    <n v="1.0066666666666666"/>
    <n v="65"/>
    <x v="4"/>
    <s v="pop"/>
    <x v="1652"/>
    <d v="2013-11-24T12:49:53"/>
  </r>
  <r>
    <x v="0"/>
    <s v="US"/>
    <s v="USD"/>
    <n v="1303675296"/>
    <n v="1300996896"/>
    <b v="0"/>
    <n v="168"/>
    <b v="1"/>
    <s v="music/pop"/>
    <n v="1.7423040000000001"/>
    <n v="52"/>
    <x v="4"/>
    <s v="pop"/>
    <x v="1653"/>
    <d v="2011-04-24T20:01:36"/>
  </r>
  <r>
    <x v="0"/>
    <s v="US"/>
    <s v="USD"/>
    <n v="1334784160"/>
    <n v="1332192160"/>
    <b v="0"/>
    <n v="34"/>
    <b v="1"/>
    <s v="music/pop"/>
    <n v="1.199090909090909"/>
    <n v="39"/>
    <x v="4"/>
    <s v="pop"/>
    <x v="1654"/>
    <d v="2012-04-18T21:22:40"/>
  </r>
  <r>
    <x v="0"/>
    <s v="US"/>
    <s v="USD"/>
    <n v="1333648820"/>
    <n v="1331060420"/>
    <b v="0"/>
    <n v="48"/>
    <b v="1"/>
    <s v="music/pop"/>
    <n v="1.4286666666666668"/>
    <n v="45"/>
    <x v="4"/>
    <s v="pop"/>
    <x v="1655"/>
    <d v="2012-04-05T18:00:20"/>
  </r>
  <r>
    <x v="0"/>
    <s v="US"/>
    <s v="USD"/>
    <n v="1355437052"/>
    <n v="1352845052"/>
    <b v="0"/>
    <n v="48"/>
    <b v="1"/>
    <s v="music/pop"/>
    <n v="1.0033493333333334"/>
    <n v="157"/>
    <x v="4"/>
    <s v="pop"/>
    <x v="1656"/>
    <d v="2012-12-13T22:17:32"/>
  </r>
  <r>
    <x v="0"/>
    <s v="US"/>
    <s v="USD"/>
    <n v="1337885168"/>
    <n v="1335293168"/>
    <b v="0"/>
    <n v="221"/>
    <b v="1"/>
    <s v="music/pop"/>
    <n v="1.0493380000000001"/>
    <n v="119"/>
    <x v="4"/>
    <s v="pop"/>
    <x v="1657"/>
    <d v="2012-05-24T18:46:08"/>
  </r>
  <r>
    <x v="0"/>
    <s v="US"/>
    <s v="USD"/>
    <n v="1355840400"/>
    <n v="1352524767"/>
    <b v="0"/>
    <n v="107"/>
    <b v="1"/>
    <s v="music/pop"/>
    <n v="1.3223333333333334"/>
    <n v="74"/>
    <x v="4"/>
    <s v="pop"/>
    <x v="1658"/>
    <d v="2012-12-18T14:20:00"/>
  </r>
  <r>
    <x v="0"/>
    <s v="GB"/>
    <s v="GBP"/>
    <n v="1387281600"/>
    <n v="1384811721"/>
    <b v="0"/>
    <n v="45"/>
    <b v="1"/>
    <s v="music/pop"/>
    <n v="1.1279999999999999"/>
    <n v="13"/>
    <x v="4"/>
    <s v="pop"/>
    <x v="1659"/>
    <d v="2013-12-17T12:00:00"/>
  </r>
  <r>
    <x v="0"/>
    <s v="IT"/>
    <s v="EUR"/>
    <n v="1462053540"/>
    <n v="1459355950"/>
    <b v="0"/>
    <n v="36"/>
    <b v="1"/>
    <s v="music/pop"/>
    <n v="12.5375"/>
    <n v="28"/>
    <x v="4"/>
    <s v="pop"/>
    <x v="1660"/>
    <d v="2016-04-30T21:59:00"/>
  </r>
  <r>
    <x v="0"/>
    <s v="AT"/>
    <s v="EUR"/>
    <n v="1453064400"/>
    <n v="1449359831"/>
    <b v="0"/>
    <n v="101"/>
    <b v="1"/>
    <s v="music/pop"/>
    <n v="1.0250632911392406"/>
    <n v="80"/>
    <x v="4"/>
    <s v="pop"/>
    <x v="1661"/>
    <d v="2016-01-17T21:00:00"/>
  </r>
  <r>
    <x v="0"/>
    <s v="US"/>
    <s v="USD"/>
    <n v="1325310336"/>
    <n v="1320122736"/>
    <b v="0"/>
    <n v="62"/>
    <b v="1"/>
    <s v="music/pop"/>
    <n v="1.026375"/>
    <n v="132"/>
    <x v="4"/>
    <s v="pop"/>
    <x v="1662"/>
    <d v="2011-12-31T05:45:36"/>
  </r>
  <r>
    <x v="0"/>
    <s v="US"/>
    <s v="USD"/>
    <n v="1422750707"/>
    <n v="1420158707"/>
    <b v="0"/>
    <n v="32"/>
    <b v="1"/>
    <s v="music/pop"/>
    <n v="1.08"/>
    <n v="34"/>
    <x v="4"/>
    <s v="pop"/>
    <x v="1663"/>
    <d v="2015-02-01T00:31:47"/>
  </r>
  <r>
    <x v="0"/>
    <s v="US"/>
    <s v="USD"/>
    <n v="1331870340"/>
    <n v="1328033818"/>
    <b v="0"/>
    <n v="89"/>
    <b v="1"/>
    <s v="music/pop"/>
    <n v="1.2240879999999998"/>
    <n v="34"/>
    <x v="4"/>
    <s v="pop"/>
    <x v="1664"/>
    <d v="2012-03-16T03:59:00"/>
  </r>
  <r>
    <x v="0"/>
    <s v="US"/>
    <s v="USD"/>
    <n v="1298343600"/>
    <n v="1295624113"/>
    <b v="0"/>
    <n v="93"/>
    <b v="1"/>
    <s v="music/pop"/>
    <n v="1.1945714285714286"/>
    <n v="45"/>
    <x v="4"/>
    <s v="pop"/>
    <x v="1665"/>
    <d v="2011-02-22T03:00:00"/>
  </r>
  <r>
    <x v="0"/>
    <s v="US"/>
    <s v="USD"/>
    <n v="1364447073"/>
    <n v="1361858673"/>
    <b v="0"/>
    <n v="98"/>
    <b v="1"/>
    <s v="music/pop"/>
    <n v="1.6088"/>
    <n v="41"/>
    <x v="4"/>
    <s v="pop"/>
    <x v="1666"/>
    <d v="2013-03-28T05:04:33"/>
  </r>
  <r>
    <x v="0"/>
    <s v="US"/>
    <s v="USD"/>
    <n v="1394521140"/>
    <n v="1392169298"/>
    <b v="0"/>
    <n v="82"/>
    <b v="1"/>
    <s v="music/pop"/>
    <n v="1.2685294117647059"/>
    <n v="53"/>
    <x v="4"/>
    <s v="pop"/>
    <x v="1667"/>
    <d v="2014-03-11T06:59:00"/>
  </r>
  <r>
    <x v="0"/>
    <s v="US"/>
    <s v="USD"/>
    <n v="1322454939"/>
    <n v="1319859339"/>
    <b v="0"/>
    <n v="116"/>
    <b v="1"/>
    <s v="music/pop"/>
    <n v="1.026375"/>
    <n v="71"/>
    <x v="4"/>
    <s v="pop"/>
    <x v="1668"/>
    <d v="2011-11-28T04:35:39"/>
  </r>
  <r>
    <x v="0"/>
    <s v="US"/>
    <s v="USD"/>
    <n v="1464729276"/>
    <n v="1459545276"/>
    <b v="0"/>
    <n v="52"/>
    <b v="1"/>
    <s v="music/pop"/>
    <n v="1.3975"/>
    <n v="54"/>
    <x v="4"/>
    <s v="pop"/>
    <x v="1669"/>
    <d v="2016-05-31T21:14:36"/>
  </r>
  <r>
    <x v="0"/>
    <s v="US"/>
    <s v="USD"/>
    <n v="1278302400"/>
    <n v="1273961999"/>
    <b v="0"/>
    <n v="23"/>
    <b v="1"/>
    <s v="music/pop"/>
    <n v="1.026"/>
    <n v="45"/>
    <x v="4"/>
    <s v="pop"/>
    <x v="1670"/>
    <d v="2010-07-05T04:00:00"/>
  </r>
  <r>
    <x v="0"/>
    <s v="US"/>
    <s v="USD"/>
    <n v="1470056614"/>
    <n v="1467464614"/>
    <b v="0"/>
    <n v="77"/>
    <b v="1"/>
    <s v="music/pop"/>
    <n v="1.0067349999999999"/>
    <n v="26"/>
    <x v="4"/>
    <s v="pop"/>
    <x v="1671"/>
    <d v="2016-08-01T13:03:34"/>
  </r>
  <r>
    <x v="0"/>
    <s v="US"/>
    <s v="USD"/>
    <n v="1338824730"/>
    <n v="1336232730"/>
    <b v="0"/>
    <n v="49"/>
    <b v="1"/>
    <s v="music/pop"/>
    <n v="1.1294117647058823"/>
    <n v="39"/>
    <x v="4"/>
    <s v="pop"/>
    <x v="1672"/>
    <d v="2012-06-04T15:45:30"/>
  </r>
  <r>
    <x v="0"/>
    <s v="US"/>
    <s v="USD"/>
    <n v="1425675892"/>
    <n v="1423083892"/>
    <b v="0"/>
    <n v="59"/>
    <b v="1"/>
    <s v="music/pop"/>
    <n v="1.2809523809523808"/>
    <n v="46"/>
    <x v="4"/>
    <s v="pop"/>
    <x v="1673"/>
    <d v="2015-03-06T21:04:52"/>
  </r>
  <r>
    <x v="0"/>
    <s v="US"/>
    <s v="USD"/>
    <n v="1471503540"/>
    <n v="1468852306"/>
    <b v="0"/>
    <n v="113"/>
    <b v="1"/>
    <s v="music/pop"/>
    <n v="2.0169999999999999"/>
    <n v="89"/>
    <x v="4"/>
    <s v="pop"/>
    <x v="1674"/>
    <d v="2016-08-18T06:59:00"/>
  </r>
  <r>
    <x v="0"/>
    <s v="US"/>
    <s v="USD"/>
    <n v="1318802580"/>
    <n v="1316194540"/>
    <b v="0"/>
    <n v="34"/>
    <b v="1"/>
    <s v="music/pop"/>
    <n v="1.37416"/>
    <n v="40"/>
    <x v="4"/>
    <s v="pop"/>
    <x v="1675"/>
    <d v="2011-10-16T22:03:00"/>
  </r>
  <r>
    <x v="0"/>
    <s v="US"/>
    <s v="USD"/>
    <n v="1334980740"/>
    <n v="1330968347"/>
    <b v="0"/>
    <n v="42"/>
    <b v="1"/>
    <s v="music/pop"/>
    <n v="1.1533333333333333"/>
    <n v="82"/>
    <x v="4"/>
    <s v="pop"/>
    <x v="1676"/>
    <d v="2012-04-21T03:59:00"/>
  </r>
  <r>
    <x v="0"/>
    <s v="ES"/>
    <s v="EUR"/>
    <n v="1460786340"/>
    <n v="1455615976"/>
    <b v="0"/>
    <n v="42"/>
    <b v="1"/>
    <s v="music/pop"/>
    <n v="1.1166666666666667"/>
    <n v="160"/>
    <x v="4"/>
    <s v="pop"/>
    <x v="1677"/>
    <d v="2016-04-16T05:59:00"/>
  </r>
  <r>
    <x v="0"/>
    <s v="US"/>
    <s v="USD"/>
    <n v="1391718671"/>
    <n v="1390509071"/>
    <b v="0"/>
    <n v="49"/>
    <b v="1"/>
    <s v="music/pop"/>
    <n v="1.1839999999999999"/>
    <n v="36"/>
    <x v="4"/>
    <s v="pop"/>
    <x v="1678"/>
    <d v="2014-02-06T20:31:11"/>
  </r>
  <r>
    <x v="0"/>
    <s v="US"/>
    <s v="USD"/>
    <n v="1311298745"/>
    <n v="1309311545"/>
    <b v="0"/>
    <n v="56"/>
    <b v="1"/>
    <s v="music/pop"/>
    <n v="1.75"/>
    <n v="63"/>
    <x v="4"/>
    <s v="pop"/>
    <x v="1679"/>
    <d v="2011-07-22T01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.0142212307692309"/>
    <n v="75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.0912500000000001"/>
    <n v="86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0.3125"/>
    <n v="80"/>
    <x v="4"/>
    <s v="faith"/>
    <x v="1687"/>
    <d v="2017-04-10T20:15:00"/>
  </r>
  <r>
    <x v="3"/>
    <s v="US"/>
    <s v="USD"/>
    <n v="1491738594"/>
    <n v="1489150194"/>
    <b v="0"/>
    <n v="7"/>
    <b v="0"/>
    <s v="music/faith"/>
    <n v="0.443"/>
    <n v="253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"/>
    <n v="171"/>
    <x v="4"/>
    <s v="faith"/>
    <x v="1689"/>
    <d v="2017-03-16T21:37:10"/>
  </r>
  <r>
    <x v="3"/>
    <s v="US"/>
    <s v="USD"/>
    <n v="1491470442"/>
    <n v="1488882042"/>
    <b v="0"/>
    <n v="11"/>
    <b v="0"/>
    <s v="music/faith"/>
    <n v="0.254"/>
    <n v="58"/>
    <x v="4"/>
    <s v="faith"/>
    <x v="1690"/>
    <d v="2017-04-06T09:20:42"/>
  </r>
  <r>
    <x v="3"/>
    <s v="US"/>
    <s v="USD"/>
    <n v="1491181200"/>
    <n v="1488387008"/>
    <b v="0"/>
    <n v="38"/>
    <b v="0"/>
    <s v="music/faith"/>
    <n v="0.33473333333333333"/>
    <n v="264"/>
    <x v="4"/>
    <s v="faith"/>
    <x v="1691"/>
    <d v="2017-04-03T01:00:00"/>
  </r>
  <r>
    <x v="3"/>
    <s v="US"/>
    <s v="USD"/>
    <n v="1490572740"/>
    <n v="1487734667"/>
    <b v="0"/>
    <n v="15"/>
    <b v="0"/>
    <s v="music/faith"/>
    <n v="0.47799999999999998"/>
    <n v="159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0.11708333333333333"/>
    <n v="61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3"/>
    <s v="US"/>
    <s v="USD"/>
    <n v="1491781648"/>
    <n v="1489193248"/>
    <b v="0"/>
    <n v="22"/>
    <b v="0"/>
    <s v="music/faith"/>
    <n v="0.20208000000000001"/>
    <n v="115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0.2606"/>
    <n v="66"/>
    <x v="4"/>
    <s v="faith"/>
    <x v="1700"/>
    <d v="2017-04-01T04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00000000000001E-2"/>
    <n v="26"/>
    <x v="4"/>
    <s v="faith"/>
    <x v="1703"/>
    <d v="2015-08-31T06:45:37"/>
  </r>
  <r>
    <x v="2"/>
    <s v="US"/>
    <s v="USD"/>
    <n v="1424056873"/>
    <n v="1421464873"/>
    <b v="0"/>
    <n v="11"/>
    <b v="0"/>
    <s v="music/faith"/>
    <n v="0.65100000000000002"/>
    <n v="118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E-2"/>
    <n v="54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71E-2"/>
    <n v="21"/>
    <x v="4"/>
    <s v="faith"/>
    <x v="1709"/>
    <d v="2014-08-31T19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E-2"/>
    <n v="116"/>
    <x v="4"/>
    <s v="faith"/>
    <x v="1714"/>
    <d v="2015-05-01T22:02:41"/>
  </r>
  <r>
    <x v="2"/>
    <s v="US"/>
    <s v="USD"/>
    <n v="1427772120"/>
    <n v="1425186785"/>
    <b v="0"/>
    <n v="2"/>
    <b v="0"/>
    <s v="music/faith"/>
    <n v="2.2000000000000001E-3"/>
    <n v="6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0.42725880551301687"/>
    <n v="34"/>
    <x v="4"/>
    <s v="faith"/>
    <x v="1717"/>
    <d v="2016-04-21T04:00:00"/>
  </r>
  <r>
    <x v="2"/>
    <s v="US"/>
    <s v="USD"/>
    <n v="1463201940"/>
    <n v="1459435149"/>
    <b v="0"/>
    <n v="2"/>
    <b v="0"/>
    <s v="music/faith"/>
    <n v="2.142857142857143E-3"/>
    <n v="38"/>
    <x v="4"/>
    <s v="faith"/>
    <x v="1718"/>
    <d v="2016-05-14T04:59:00"/>
  </r>
  <r>
    <x v="2"/>
    <s v="US"/>
    <s v="USD"/>
    <n v="1410958191"/>
    <n v="1408366191"/>
    <b v="0"/>
    <n v="3"/>
    <b v="0"/>
    <s v="music/faith"/>
    <n v="8.7500000000000008E-3"/>
    <n v="12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0000000000001E-2"/>
    <n v="28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000000000000002E-2"/>
    <n v="217"/>
    <x v="4"/>
    <s v="faith"/>
    <x v="1723"/>
    <d v="2015-07-01T06:00:00"/>
  </r>
  <r>
    <x v="2"/>
    <s v="US"/>
    <s v="USD"/>
    <n v="1414707762"/>
    <n v="1412115762"/>
    <b v="0"/>
    <n v="4"/>
    <b v="0"/>
    <s v="music/faith"/>
    <n v="5.8333333333333336E-3"/>
    <n v="9"/>
    <x v="4"/>
    <s v="faith"/>
    <x v="1724"/>
    <d v="2014-10-30T22:22:42"/>
  </r>
  <r>
    <x v="2"/>
    <s v="US"/>
    <s v="USD"/>
    <n v="1408922049"/>
    <n v="1406330049"/>
    <b v="0"/>
    <n v="9"/>
    <b v="0"/>
    <s v="music/faith"/>
    <n v="0.10181818181818182"/>
    <n v="62"/>
    <x v="4"/>
    <s v="faith"/>
    <x v="1725"/>
    <d v="2014-08-24T23:14:09"/>
  </r>
  <r>
    <x v="2"/>
    <s v="US"/>
    <s v="USD"/>
    <n v="1403906664"/>
    <n v="1401401064"/>
    <b v="0"/>
    <n v="16"/>
    <b v="0"/>
    <s v="music/faith"/>
    <n v="0.33784615384615385"/>
    <n v="137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0.68400000000000005"/>
    <n v="122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0.21249999999999999"/>
    <n v="57"/>
    <x v="4"/>
    <s v="faith"/>
    <x v="1737"/>
    <d v="2015-07-20T22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.1083333333333334"/>
    <n v="26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.0874999999999999"/>
    <n v="64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.0041666666666667"/>
    <n v="90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.1845454545454546"/>
    <n v="93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.1401428571428571"/>
    <n v="90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.4810000000000001"/>
    <n v="208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.0495555555555556"/>
    <n v="59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.29948"/>
    <n v="359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.2348756218905472"/>
    <n v="95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.0162"/>
    <n v="81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.0289999999999999"/>
    <n v="169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.6016666666666666"/>
    <n v="35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.08"/>
    <n v="46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.1052941176470588"/>
    <n v="104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.2"/>
    <n v="8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.0282909090909091"/>
    <n v="47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.1599999999999999"/>
    <n v="414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.147"/>
    <n v="42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.0660000000000001"/>
    <n v="109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.6544000000000001"/>
    <n v="81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.55"/>
    <n v="52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.85"/>
    <n v="35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.0190833333333333"/>
    <n v="104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0.19600000000000001"/>
    <n v="55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0.59467839999999994"/>
    <n v="72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0.4572"/>
    <n v="59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00000000000003E-2"/>
    <n v="12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E-2"/>
    <n v="49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0.56514285714285717"/>
    <n v="151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0.21309523809523809"/>
    <n v="36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0.156"/>
    <n v="45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3E-2"/>
    <n v="99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0.4592"/>
    <n v="88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0.65101538461538466"/>
    <n v="171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000000000000004E-2"/>
    <n v="84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0.135625"/>
    <n v="65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1E-2"/>
    <n v="66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0.36236363636363639"/>
    <n v="105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0.39743333333333336"/>
    <n v="78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0.25763636363636366"/>
    <n v="59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0.15491428571428573"/>
    <n v="71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0.236925"/>
    <n v="51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0.39760000000000001"/>
    <n v="60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0.20220833333333332"/>
    <n v="45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0.47631578947368419"/>
    <n v="31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0.15329999999999999"/>
    <n v="64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79E-2"/>
    <n v="109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6E-2"/>
    <n v="27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0.61124000000000001"/>
    <n v="110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0.11077777777777778"/>
    <n v="55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0.38735714285714284"/>
    <n v="134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0.22052631578947368"/>
    <n v="49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0.67549999999999999"/>
    <n v="48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0.136375"/>
    <n v="59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E-2"/>
    <n v="12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0.20449632511889321"/>
    <n v="84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0.13852941176470587"/>
    <n v="64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0.48485714285714288"/>
    <n v="94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0.308"/>
    <n v="72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0.35174193548387095"/>
    <n v="105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0.36404444444444445"/>
    <n v="67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E-2"/>
    <n v="74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0.1106"/>
    <n v="69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0.41407142857142859"/>
    <n v="121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0.10857142857142857"/>
    <n v="42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3E-2"/>
    <n v="8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4"/>
    <n v="2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0.13307692307692306"/>
    <n v="38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0.49183333333333334"/>
    <n v="42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E-2"/>
    <n v="85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0.52327777777777773"/>
    <n v="94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2E-2"/>
    <n v="6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E-2"/>
    <n v="213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.3489"/>
    <n v="59"/>
    <x v="4"/>
    <s v="rock"/>
    <x v="1821"/>
    <d v="2012-03-03T07:39:27"/>
  </r>
  <r>
    <x v="0"/>
    <s v="CA"/>
    <s v="CAD"/>
    <n v="1391194860"/>
    <n v="1388084862"/>
    <b v="0"/>
    <n v="11"/>
    <b v="1"/>
    <s v="music/rock"/>
    <n v="1"/>
    <n v="27"/>
    <x v="4"/>
    <s v="rock"/>
    <x v="1822"/>
    <d v="2014-01-31T19:01:00"/>
  </r>
  <r>
    <x v="0"/>
    <s v="US"/>
    <s v="USD"/>
    <n v="1351095976"/>
    <n v="1348503976"/>
    <b v="0"/>
    <n v="33"/>
    <b v="1"/>
    <s v="music/rock"/>
    <n v="1.1585714285714286"/>
    <n v="25"/>
    <x v="4"/>
    <s v="rock"/>
    <x v="1823"/>
    <d v="2012-10-24T16:26:16"/>
  </r>
  <r>
    <x v="0"/>
    <s v="US"/>
    <s v="USD"/>
    <n v="1389146880"/>
    <n v="1387403967"/>
    <b v="0"/>
    <n v="40"/>
    <b v="1"/>
    <s v="music/rock"/>
    <n v="1.0006666666666666"/>
    <n v="75"/>
    <x v="4"/>
    <s v="rock"/>
    <x v="1824"/>
    <d v="2014-01-08T02:08:00"/>
  </r>
  <r>
    <x v="0"/>
    <s v="US"/>
    <s v="USD"/>
    <n v="1373572903"/>
    <n v="1371585703"/>
    <b v="0"/>
    <n v="50"/>
    <b v="1"/>
    <s v="music/rock"/>
    <n v="1.0505"/>
    <n v="42"/>
    <x v="4"/>
    <s v="rock"/>
    <x v="1825"/>
    <d v="2013-07-11T20:01:43"/>
  </r>
  <r>
    <x v="0"/>
    <s v="US"/>
    <s v="USD"/>
    <n v="1392675017"/>
    <n v="1390083017"/>
    <b v="0"/>
    <n v="38"/>
    <b v="1"/>
    <s v="music/rock"/>
    <n v="1.01"/>
    <n v="53"/>
    <x v="4"/>
    <s v="rock"/>
    <x v="1826"/>
    <d v="2014-02-17T22:10:17"/>
  </r>
  <r>
    <x v="0"/>
    <s v="US"/>
    <s v="USD"/>
    <n v="1299138561"/>
    <n v="1294818561"/>
    <b v="0"/>
    <n v="96"/>
    <b v="1"/>
    <s v="music/rock"/>
    <n v="1.0066250000000001"/>
    <n v="84"/>
    <x v="4"/>
    <s v="rock"/>
    <x v="1827"/>
    <d v="2011-03-03T07:49:21"/>
  </r>
  <r>
    <x v="0"/>
    <s v="US"/>
    <s v="USD"/>
    <n v="1399672800"/>
    <n v="1396906530"/>
    <b v="0"/>
    <n v="48"/>
    <b v="1"/>
    <s v="music/rock"/>
    <n v="1.0016"/>
    <n v="417"/>
    <x v="4"/>
    <s v="rock"/>
    <x v="1828"/>
    <d v="2014-05-09T22:00:00"/>
  </r>
  <r>
    <x v="0"/>
    <s v="US"/>
    <s v="USD"/>
    <n v="1295647200"/>
    <n v="1291428371"/>
    <b v="0"/>
    <n v="33"/>
    <b v="1"/>
    <s v="music/rock"/>
    <n v="1.6668333333333334"/>
    <n v="76"/>
    <x v="4"/>
    <s v="rock"/>
    <x v="1829"/>
    <d v="2011-01-21T22:00:00"/>
  </r>
  <r>
    <x v="0"/>
    <s v="US"/>
    <s v="USD"/>
    <n v="1393259107"/>
    <n v="1390667107"/>
    <b v="0"/>
    <n v="226"/>
    <b v="1"/>
    <s v="music/rock"/>
    <n v="1.0153333333333334"/>
    <n v="67"/>
    <x v="4"/>
    <s v="rock"/>
    <x v="1830"/>
    <d v="2014-02-24T16:25:07"/>
  </r>
  <r>
    <x v="0"/>
    <s v="US"/>
    <s v="USD"/>
    <n v="1336866863"/>
    <n v="1335570863"/>
    <b v="0"/>
    <n v="14"/>
    <b v="1"/>
    <s v="music/rock"/>
    <n v="1.03"/>
    <n v="74"/>
    <x v="4"/>
    <s v="rock"/>
    <x v="1831"/>
    <d v="2012-05-12T23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.1805000000000001"/>
    <n v="131"/>
    <x v="4"/>
    <s v="rock"/>
    <x v="1834"/>
    <d v="2015-01-24T23:08:15"/>
  </r>
  <r>
    <x v="0"/>
    <s v="GB"/>
    <s v="GBP"/>
    <n v="1459439471"/>
    <n v="1456851071"/>
    <b v="0"/>
    <n v="11"/>
    <b v="1"/>
    <s v="music/rock"/>
    <n v="1.04"/>
    <n v="47"/>
    <x v="4"/>
    <s v="rock"/>
    <x v="1835"/>
    <d v="2016-03-31T15:51:11"/>
  </r>
  <r>
    <x v="0"/>
    <s v="US"/>
    <s v="USD"/>
    <n v="1361129129"/>
    <n v="1359660329"/>
    <b v="0"/>
    <n v="55"/>
    <b v="1"/>
    <s v="music/rock"/>
    <n v="2.0034000000000001"/>
    <n v="182"/>
    <x v="4"/>
    <s v="rock"/>
    <x v="1836"/>
    <d v="2013-02-17T19:25:29"/>
  </r>
  <r>
    <x v="0"/>
    <s v="US"/>
    <s v="USD"/>
    <n v="1332029335"/>
    <n v="1326848935"/>
    <b v="0"/>
    <n v="30"/>
    <b v="1"/>
    <s v="music/rock"/>
    <n v="3.0683333333333334"/>
    <n v="61"/>
    <x v="4"/>
    <s v="rock"/>
    <x v="1837"/>
    <d v="2012-03-18T00:08:55"/>
  </r>
  <r>
    <x v="0"/>
    <s v="US"/>
    <s v="USD"/>
    <n v="1317438000"/>
    <n v="1314989557"/>
    <b v="0"/>
    <n v="28"/>
    <b v="1"/>
    <s v="music/rock"/>
    <n v="1.00149"/>
    <n v="36"/>
    <x v="4"/>
    <s v="rock"/>
    <x v="1838"/>
    <d v="2011-10-01T03:00:00"/>
  </r>
  <r>
    <x v="0"/>
    <s v="US"/>
    <s v="USD"/>
    <n v="1475342382"/>
    <n v="1472750382"/>
    <b v="0"/>
    <n v="45"/>
    <b v="1"/>
    <s v="music/rock"/>
    <n v="2.0529999999999999"/>
    <n v="46"/>
    <x v="4"/>
    <s v="rock"/>
    <x v="1839"/>
    <d v="2016-10-01T17:19:42"/>
  </r>
  <r>
    <x v="0"/>
    <s v="US"/>
    <s v="USD"/>
    <n v="1367902740"/>
    <n v="1366251510"/>
    <b v="0"/>
    <n v="13"/>
    <b v="1"/>
    <s v="music/rock"/>
    <n v="1.0888888888888888"/>
    <n v="75"/>
    <x v="4"/>
    <s v="rock"/>
    <x v="1840"/>
    <d v="2013-05-07T04:59:00"/>
  </r>
  <r>
    <x v="0"/>
    <s v="US"/>
    <s v="USD"/>
    <n v="1400561940"/>
    <n v="1397679445"/>
    <b v="0"/>
    <n v="40"/>
    <b v="1"/>
    <s v="music/rock"/>
    <n v="1.0175000000000001"/>
    <n v="51"/>
    <x v="4"/>
    <s v="rock"/>
    <x v="1841"/>
    <d v="2014-05-20T04:59:00"/>
  </r>
  <r>
    <x v="0"/>
    <s v="US"/>
    <s v="USD"/>
    <n v="1425275940"/>
    <n v="1422371381"/>
    <b v="0"/>
    <n v="21"/>
    <b v="1"/>
    <s v="music/rock"/>
    <n v="1.2524999999999999"/>
    <n v="119"/>
    <x v="4"/>
    <s v="rock"/>
    <x v="1842"/>
    <d v="2015-03-02T05:59:00"/>
  </r>
  <r>
    <x v="0"/>
    <s v="US"/>
    <s v="USD"/>
    <n v="1298245954"/>
    <n v="1295653954"/>
    <b v="0"/>
    <n v="134"/>
    <b v="1"/>
    <s v="music/rock"/>
    <n v="1.2400610000000001"/>
    <n v="93"/>
    <x v="4"/>
    <s v="rock"/>
    <x v="1843"/>
    <d v="2011-02-20T23:52:34"/>
  </r>
  <r>
    <x v="0"/>
    <s v="US"/>
    <s v="USD"/>
    <n v="1307761200"/>
    <n v="1304464914"/>
    <b v="0"/>
    <n v="20"/>
    <b v="1"/>
    <s v="music/rock"/>
    <n v="1.014"/>
    <n v="76"/>
    <x v="4"/>
    <s v="rock"/>
    <x v="1844"/>
    <d v="2011-06-11T03:00:00"/>
  </r>
  <r>
    <x v="0"/>
    <s v="US"/>
    <s v="USD"/>
    <n v="1466139300"/>
    <n v="1464854398"/>
    <b v="0"/>
    <n v="19"/>
    <b v="1"/>
    <s v="music/rock"/>
    <n v="1"/>
    <n v="53"/>
    <x v="4"/>
    <s v="rock"/>
    <x v="1845"/>
    <d v="2016-06-17T04:55:00"/>
  </r>
  <r>
    <x v="0"/>
    <s v="US"/>
    <s v="USD"/>
    <n v="1355585777"/>
    <n v="1352993777"/>
    <b v="0"/>
    <n v="209"/>
    <b v="1"/>
    <s v="music/rock"/>
    <n v="1.3792666666666666"/>
    <n v="99"/>
    <x v="4"/>
    <s v="rock"/>
    <x v="1846"/>
    <d v="2012-12-15T15:36:17"/>
  </r>
  <r>
    <x v="0"/>
    <s v="US"/>
    <s v="USD"/>
    <n v="1429594832"/>
    <n v="1427780432"/>
    <b v="0"/>
    <n v="38"/>
    <b v="1"/>
    <s v="music/rock"/>
    <n v="1.2088000000000001"/>
    <n v="80"/>
    <x v="4"/>
    <s v="rock"/>
    <x v="1847"/>
    <d v="2015-04-21T05:40:32"/>
  </r>
  <r>
    <x v="0"/>
    <s v="US"/>
    <s v="USD"/>
    <n v="1312095540"/>
    <n v="1306608888"/>
    <b v="0"/>
    <n v="24"/>
    <b v="1"/>
    <s v="music/rock"/>
    <n v="1.0736666666666668"/>
    <n v="134"/>
    <x v="4"/>
    <s v="rock"/>
    <x v="1848"/>
    <d v="2011-07-31T06:59:00"/>
  </r>
  <r>
    <x v="0"/>
    <s v="US"/>
    <s v="USD"/>
    <n v="1350505059"/>
    <n v="1347913059"/>
    <b v="0"/>
    <n v="8"/>
    <b v="1"/>
    <s v="music/rock"/>
    <n v="1.0033333333333334"/>
    <n v="38"/>
    <x v="4"/>
    <s v="rock"/>
    <x v="1849"/>
    <d v="2012-10-17T20:17:39"/>
  </r>
  <r>
    <x v="0"/>
    <s v="US"/>
    <s v="USD"/>
    <n v="1405033300"/>
    <n v="1402441300"/>
    <b v="0"/>
    <n v="179"/>
    <b v="1"/>
    <s v="music/rock"/>
    <n v="1.0152222222222222"/>
    <n v="51"/>
    <x v="4"/>
    <s v="rock"/>
    <x v="1850"/>
    <d v="2014-07-10T23:01:40"/>
  </r>
  <r>
    <x v="0"/>
    <s v="US"/>
    <s v="USD"/>
    <n v="1406509200"/>
    <n v="1404769538"/>
    <b v="0"/>
    <n v="26"/>
    <b v="1"/>
    <s v="music/rock"/>
    <n v="1.0007692307692309"/>
    <n v="50"/>
    <x v="4"/>
    <s v="rock"/>
    <x v="1851"/>
    <d v="2014-07-28T01:00:00"/>
  </r>
  <r>
    <x v="0"/>
    <s v="US"/>
    <s v="USD"/>
    <n v="1429920000"/>
    <n v="1426703452"/>
    <b v="0"/>
    <n v="131"/>
    <b v="1"/>
    <s v="music/rock"/>
    <n v="1.1696666666666666"/>
    <n v="134"/>
    <x v="4"/>
    <s v="rock"/>
    <x v="1852"/>
    <d v="2015-04-25T00:00:00"/>
  </r>
  <r>
    <x v="0"/>
    <s v="US"/>
    <s v="USD"/>
    <n v="1352860017"/>
    <n v="1348536417"/>
    <b v="0"/>
    <n v="14"/>
    <b v="1"/>
    <s v="music/rock"/>
    <n v="1.01875"/>
    <n v="58"/>
    <x v="4"/>
    <s v="rock"/>
    <x v="1853"/>
    <d v="2012-11-14T02:26:57"/>
  </r>
  <r>
    <x v="0"/>
    <s v="US"/>
    <s v="USD"/>
    <n v="1369355437"/>
    <n v="1366763437"/>
    <b v="0"/>
    <n v="174"/>
    <b v="1"/>
    <s v="music/rock"/>
    <n v="1.0212366666666666"/>
    <n v="88"/>
    <x v="4"/>
    <s v="rock"/>
    <x v="1854"/>
    <d v="2013-05-24T00:30:37"/>
  </r>
  <r>
    <x v="0"/>
    <s v="CA"/>
    <s v="CAD"/>
    <n v="1389012940"/>
    <n v="1385124940"/>
    <b v="0"/>
    <n v="191"/>
    <b v="1"/>
    <s v="music/rock"/>
    <n v="1.5405897142857143"/>
    <n v="71"/>
    <x v="4"/>
    <s v="rock"/>
    <x v="1855"/>
    <d v="2014-01-06T12:55:40"/>
  </r>
  <r>
    <x v="0"/>
    <s v="US"/>
    <s v="USD"/>
    <n v="1405715472"/>
    <n v="1403901072"/>
    <b v="0"/>
    <n v="38"/>
    <b v="1"/>
    <s v="music/rock"/>
    <n v="1.0125"/>
    <n v="53"/>
    <x v="4"/>
    <s v="rock"/>
    <x v="1856"/>
    <d v="2014-07-18T20:31:12"/>
  </r>
  <r>
    <x v="0"/>
    <s v="US"/>
    <s v="USD"/>
    <n v="1410546413"/>
    <n v="1407954413"/>
    <b v="0"/>
    <n v="22"/>
    <b v="1"/>
    <s v="music/rock"/>
    <n v="1"/>
    <n v="136"/>
    <x v="4"/>
    <s v="rock"/>
    <x v="1857"/>
    <d v="2014-09-12T18:26:53"/>
  </r>
  <r>
    <x v="0"/>
    <s v="US"/>
    <s v="USD"/>
    <n v="1324014521"/>
    <n v="1318826921"/>
    <b v="0"/>
    <n v="149"/>
    <b v="1"/>
    <s v="music/rock"/>
    <n v="1.0874800874800874"/>
    <n v="41"/>
    <x v="4"/>
    <s v="rock"/>
    <x v="1858"/>
    <d v="2011-12-16T05:48:41"/>
  </r>
  <r>
    <x v="0"/>
    <s v="US"/>
    <s v="USD"/>
    <n v="1316716129"/>
    <n v="1314124129"/>
    <b v="0"/>
    <n v="56"/>
    <b v="1"/>
    <s v="music/rock"/>
    <n v="1.3183333333333334"/>
    <n v="71"/>
    <x v="4"/>
    <s v="rock"/>
    <x v="1859"/>
    <d v="2011-09-22T18:28:49"/>
  </r>
  <r>
    <x v="0"/>
    <s v="US"/>
    <s v="USD"/>
    <n v="1391706084"/>
    <n v="1389891684"/>
    <b v="0"/>
    <n v="19"/>
    <b v="1"/>
    <s v="music/rock"/>
    <n v="1.3346666666666667"/>
    <n v="53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6E-2"/>
    <n v="91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0.42892307692307691"/>
    <n v="58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5.0000000000000001E-3"/>
    <n v="63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1E-2"/>
    <n v="72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0.10314285714285715"/>
    <n v="33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0.7178461538461538"/>
    <n v="49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E-2"/>
    <n v="16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0.20080000000000001"/>
    <n v="42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.726845"/>
    <n v="49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.008955223880597"/>
    <n v="4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.0480480480480481"/>
    <n v="33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.351"/>
    <n v="52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.1632786885245903"/>
    <n v="51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.0208333333333333"/>
    <n v="42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.1116666666666666"/>
    <n v="417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.6608000000000001"/>
    <n v="47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.0660000000000001"/>
    <n v="48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.4458441666666668"/>
    <n v="71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.0555000000000001"/>
    <n v="88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.3660000000000001"/>
    <n v="26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.04"/>
    <n v="58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.145"/>
    <n v="57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.0171957671957672"/>
    <n v="196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.0245669291338582"/>
    <n v="36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.4450000000000001"/>
    <n v="69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.3333333333333333"/>
    <n v="29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.0936440000000001"/>
    <n v="51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7E-2"/>
    <n v="107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0.46600000000000003"/>
    <n v="34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1.6800000000000001E-3"/>
    <n v="11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0.42759999999999998"/>
    <n v="21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2.8333333333333335E-3"/>
    <n v="21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9E-2"/>
    <n v="108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0.14111428571428572"/>
    <n v="130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0.39395294117647056"/>
    <n v="117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0.59299999999999997"/>
    <n v="71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E-2"/>
    <n v="2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0.52570512820512816"/>
    <n v="2929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E-2"/>
    <n v="2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0.47399999999999998"/>
    <n v="30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0.43030000000000002"/>
    <n v="41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.1555"/>
    <n v="36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.4079999999999999"/>
    <n v="23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.1033333333333333"/>
    <n v="32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.9537933333333333"/>
    <n v="27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.0333333333333334"/>
    <n v="56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.031372549019608"/>
    <n v="77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.003125"/>
    <n v="43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.27"/>
    <n v="49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.20601"/>
    <n v="48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.0699047619047619"/>
    <n v="70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.7243333333333333"/>
    <n v="94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.2362"/>
    <n v="80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.0840000000000001"/>
    <n v="54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.1652013333333333"/>
    <n v="60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.8724499999999999"/>
    <n v="39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.1593333333333333"/>
    <n v="153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.107"/>
    <n v="115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.7092307692307693"/>
    <n v="36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.2611835600000001"/>
    <n v="65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.3844033333333334"/>
    <n v="8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.052499999999998"/>
    <n v="69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.8805550000000002"/>
    <n v="176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.4801799999999998"/>
    <n v="512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.4974666666666667"/>
    <n v="160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.0021100000000001"/>
    <n v="189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.0600260000000001"/>
    <n v="56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.0051866666666669"/>
    <n v="51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.1244399999999999"/>
    <n v="127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.9847237142857144"/>
    <n v="102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.2594666666666665"/>
    <n v="231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.9894800000000004"/>
    <n v="842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.9859528571428569"/>
    <n v="577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.9403333333333332"/>
    <n v="483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.6750470000000002"/>
    <n v="76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.355717142857143"/>
    <n v="74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.5673440000000001"/>
    <n v="37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.1790285714285715"/>
    <n v="2501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.053811999999999"/>
    <n v="68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.9292499999999999"/>
    <n v="63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.268842105263158"/>
    <n v="118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.5957748878923765"/>
    <n v="18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.6227999999999998"/>
    <n v="127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.0674309000000002"/>
    <n v="137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.7012999999999998"/>
    <n v="183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.8496600000000001"/>
    <n v="279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.7907999999999999"/>
    <n v="61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.318"/>
    <n v="81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.6302771750000002"/>
    <n v="272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.7447999999999997"/>
    <n v="71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.5683081313131315"/>
    <n v="248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.7549600000000001"/>
    <n v="187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.0870837499999997"/>
    <n v="132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.4660000000000002"/>
    <n v="29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.0232999999999999"/>
    <n v="245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.2684514"/>
    <n v="1323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.14901155"/>
    <n v="283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.5482402000000004"/>
    <n v="91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799999999999998E-2"/>
    <n v="32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2999999999999997E-2"/>
    <n v="89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0.21146666666666666"/>
    <n v="453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000000000001E-2"/>
    <n v="13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0.42472727272727273"/>
    <n v="83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0.16966666666666666"/>
    <n v="102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7E-2"/>
    <n v="47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0.26200000000000001"/>
    <n v="218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7.6129032258064515E-3"/>
    <n v="34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.8212909090909091"/>
    <n v="128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.1679422000000002"/>
    <n v="79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.12"/>
    <n v="92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.3442048"/>
    <n v="331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.236801"/>
    <n v="194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.4784000000000002"/>
    <n v="409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.157092"/>
    <n v="84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.1707484768810599"/>
    <n v="45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.05158"/>
    <n v="383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.2005299999999997"/>
    <n v="55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.1956399999999991"/>
    <n v="422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.3490000000000002"/>
    <n v="64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.9491375"/>
    <n v="174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.137822333333332"/>
    <n v="89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.1300013888888889"/>
    <n v="50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.2154220000000002"/>
    <n v="192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.2510239999999999"/>
    <n v="73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.0224343076923077"/>
    <n v="148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.8490975000000001"/>
    <n v="109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.9233333333333333"/>
    <n v="24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.8109999999999999"/>
    <n v="148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.2513700000000001"/>
    <n v="385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.61459"/>
    <n v="457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.8535000000000004"/>
    <n v="223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.0114999999999998"/>
    <n v="221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.3348307999999998"/>
    <n v="74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.2024900000000001"/>
    <n v="223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.2616666666666667"/>
    <n v="48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.6120000000000001"/>
    <n v="96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.26239013671875"/>
    <n v="119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.2035"/>
    <n v="118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.0418799999999999"/>
    <n v="143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.7867599999999999"/>
    <n v="28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.868199871794872"/>
    <n v="594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.1103642500000004"/>
    <n v="262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.3166833333333334"/>
    <n v="47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.0047639999999998"/>
    <n v="70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.2051249999999998"/>
    <n v="165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.362168"/>
    <n v="449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.4817133333333334"/>
    <n v="27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.8186315789473684"/>
    <n v="144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.2353000000000001"/>
    <n v="88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.0620938628158845"/>
    <n v="36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.0821333333333334"/>
    <n v="90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.1918387755102042"/>
    <n v="153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.2110000000000001"/>
    <n v="56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.0299897959183673"/>
    <n v="228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.4833229411764706"/>
    <n v="92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.2019070000000001"/>
    <n v="81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.7327000000000004"/>
    <n v="278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.303625"/>
    <n v="43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.5304799999999998"/>
    <n v="326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.0102"/>
    <n v="42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.1359142857142857"/>
    <n v="64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.6741666666666666"/>
    <n v="99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.5345200000000001"/>
    <n v="138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.022322"/>
    <n v="46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.6828125"/>
    <n v="11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.4345666666666668"/>
    <n v="115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.0791999999999999"/>
    <n v="154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.14977"/>
    <n v="566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.4804999999999999"/>
    <n v="121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.9116676082790633"/>
    <n v="86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.99215125"/>
    <n v="51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.1859999999999999"/>
    <n v="67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.2686868686868686"/>
    <n v="63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.0522388"/>
    <n v="346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.2840666000000001"/>
    <n v="244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.1732719999999999"/>
    <n v="259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.8073000000000001"/>
    <n v="202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.1073146853146854"/>
    <n v="226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.5260429999999998"/>
    <n v="325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.783738373837384"/>
    <n v="20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.4334915642458101"/>
    <n v="116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.1550800000000001"/>
    <n v="307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.3120499999999999"/>
    <n v="547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.8816999999999999"/>
    <n v="47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.0780000000000003"/>
    <n v="102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.1457142857142857"/>
    <n v="73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.1073333333333333"/>
    <n v="44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.0833333333333333"/>
    <n v="71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.2353333333333334"/>
    <n v="89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.0069999999999999"/>
    <n v="115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.0353333333333334"/>
    <n v="6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.1551066666666667"/>
    <n v="46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.2040040000000001"/>
    <n v="49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.1504037499999999"/>
    <n v="58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.2046777777777777"/>
    <n v="88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.0128333333333333"/>
    <n v="110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.0246666666666666"/>
    <n v="67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.2054285714285715"/>
    <n v="59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"/>
    <n v="11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.0166666666666666"/>
    <n v="44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"/>
    <n v="79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.0033333333333334"/>
    <n v="188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.3236666666666668"/>
    <n v="63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.3666666666666667"/>
    <n v="30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.1325000000000001"/>
    <n v="51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.36"/>
    <n v="36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.4612318374694613"/>
    <n v="99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.54"/>
    <n v="51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.0704545454545455"/>
    <n v="54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.0773299999999999"/>
    <n v="37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.0731250000000001"/>
    <n v="90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.06525"/>
    <n v="107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.0035000000000001"/>
    <n v="53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.0649999999999999"/>
    <n v="55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"/>
    <n v="27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.0485714285714285"/>
    <n v="69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.0469999999999999"/>
    <n v="36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.2566666666666668"/>
    <n v="94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.0090416666666666"/>
    <n v="526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.4775"/>
    <n v="51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.3461099999999999"/>
    <n v="79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.0075000000000001"/>
    <n v="92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.00880375"/>
    <n v="117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5.6800000000000002E-3"/>
    <n v="28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3.875E-3"/>
    <n v="10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1E-2"/>
    <n v="32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0.28842857142857142"/>
    <n v="34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0.11799999999999999"/>
    <n v="20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2.0238095238095236E-3"/>
    <n v="21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0.05"/>
    <n v="8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7E-2"/>
    <n v="21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E-2"/>
    <n v="5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3E-2"/>
    <n v="35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00000000000004E-2"/>
    <n v="22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8E-4"/>
    <n v="12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0.28405999999999998"/>
    <n v="27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0.128"/>
    <n v="11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199999999999998E-2"/>
    <n v="29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1.1199999999999999E-3"/>
    <n v="51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41E-2"/>
    <n v="50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5E-2"/>
    <n v="25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0.30433333333333334"/>
    <n v="51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6.9641025641025639E-3"/>
    <n v="49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8.0999999999999996E-3"/>
    <n v="101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2.6222222222222224E-3"/>
    <n v="20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1.6666666666666668E-3"/>
    <n v="13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57E-5"/>
    <n v="9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4E-2"/>
    <n v="18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0.28192"/>
    <n v="371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68E-2"/>
    <n v="64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8.5000000000000006E-3"/>
    <n v="5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.1575"/>
    <n v="36"/>
    <x v="4"/>
    <s v="rock"/>
    <x v="2161"/>
    <d v="2015-09-23T20:27:39"/>
  </r>
  <r>
    <x v="0"/>
    <s v="US"/>
    <s v="USD"/>
    <n v="1406226191"/>
    <n v="1403547791"/>
    <b v="0"/>
    <n v="58"/>
    <b v="1"/>
    <s v="music/rock"/>
    <n v="1.1226666666666667"/>
    <n v="87"/>
    <x v="4"/>
    <s v="rock"/>
    <x v="2162"/>
    <d v="2014-07-24T18:23:11"/>
  </r>
  <r>
    <x v="0"/>
    <s v="US"/>
    <s v="USD"/>
    <n v="1433735400"/>
    <n v="1429306520"/>
    <b v="0"/>
    <n v="44"/>
    <b v="1"/>
    <s v="music/rock"/>
    <n v="1.3220000000000001"/>
    <n v="75"/>
    <x v="4"/>
    <s v="rock"/>
    <x v="2163"/>
    <d v="2015-06-08T03:50:00"/>
  </r>
  <r>
    <x v="0"/>
    <s v="US"/>
    <s v="USD"/>
    <n v="1466827140"/>
    <n v="1464196414"/>
    <b v="0"/>
    <n v="83"/>
    <b v="1"/>
    <s v="music/rock"/>
    <n v="1.0263636363636364"/>
    <n v="68"/>
    <x v="4"/>
    <s v="rock"/>
    <x v="2164"/>
    <d v="2016-06-25T03:59:00"/>
  </r>
  <r>
    <x v="0"/>
    <s v="FR"/>
    <s v="EUR"/>
    <n v="1460127635"/>
    <n v="1457539235"/>
    <b v="0"/>
    <n v="117"/>
    <b v="1"/>
    <s v="music/rock"/>
    <n v="1.3864000000000001"/>
    <n v="30"/>
    <x v="4"/>
    <s v="rock"/>
    <x v="2165"/>
    <d v="2016-04-08T15:00:35"/>
  </r>
  <r>
    <x v="0"/>
    <s v="US"/>
    <s v="USD"/>
    <n v="1417813618"/>
    <n v="1413922018"/>
    <b v="0"/>
    <n v="32"/>
    <b v="1"/>
    <s v="music/rock"/>
    <n v="1.466"/>
    <n v="92"/>
    <x v="4"/>
    <s v="rock"/>
    <x v="2166"/>
    <d v="2014-12-05T21:06:58"/>
  </r>
  <r>
    <x v="0"/>
    <s v="US"/>
    <s v="USD"/>
    <n v="1347672937"/>
    <n v="1346463337"/>
    <b v="0"/>
    <n v="8"/>
    <b v="1"/>
    <s v="music/rock"/>
    <n v="1.2"/>
    <n v="23"/>
    <x v="4"/>
    <s v="rock"/>
    <x v="2167"/>
    <d v="2012-09-15T01:35:37"/>
  </r>
  <r>
    <x v="0"/>
    <s v="US"/>
    <s v="USD"/>
    <n v="1486702800"/>
    <n v="1484058261"/>
    <b v="0"/>
    <n v="340"/>
    <b v="1"/>
    <s v="music/rock"/>
    <n v="1.215816111111111"/>
    <n v="64"/>
    <x v="4"/>
    <s v="rock"/>
    <x v="2168"/>
    <d v="2017-02-10T05:00:00"/>
  </r>
  <r>
    <x v="0"/>
    <s v="US"/>
    <s v="USD"/>
    <n v="1488473351"/>
    <n v="1488214151"/>
    <b v="0"/>
    <n v="7"/>
    <b v="1"/>
    <s v="music/rock"/>
    <n v="1"/>
    <n v="22"/>
    <x v="4"/>
    <s v="rock"/>
    <x v="2169"/>
    <d v="2017-03-02T16:49:11"/>
  </r>
  <r>
    <x v="0"/>
    <s v="US"/>
    <s v="USD"/>
    <n v="1440266422"/>
    <n v="1436810422"/>
    <b v="0"/>
    <n v="19"/>
    <b v="1"/>
    <s v="music/rock"/>
    <n v="1.8085714285714285"/>
    <n v="33"/>
    <x v="4"/>
    <s v="rock"/>
    <x v="2170"/>
    <d v="2015-08-22T18:00:22"/>
  </r>
  <r>
    <x v="0"/>
    <s v="US"/>
    <s v="USD"/>
    <n v="1434949200"/>
    <n v="1431903495"/>
    <b v="0"/>
    <n v="47"/>
    <b v="1"/>
    <s v="music/rock"/>
    <n v="1.0607500000000001"/>
    <n v="90"/>
    <x v="4"/>
    <s v="rock"/>
    <x v="2171"/>
    <d v="2015-06-22T05:00:00"/>
  </r>
  <r>
    <x v="0"/>
    <s v="US"/>
    <s v="USD"/>
    <n v="1429365320"/>
    <n v="1426773320"/>
    <b v="0"/>
    <n v="13"/>
    <b v="1"/>
    <s v="music/rock"/>
    <n v="1"/>
    <n v="77"/>
    <x v="4"/>
    <s v="rock"/>
    <x v="2172"/>
    <d v="2015-04-18T13:55:20"/>
  </r>
  <r>
    <x v="0"/>
    <s v="US"/>
    <s v="USD"/>
    <n v="1378785540"/>
    <n v="1376066243"/>
    <b v="0"/>
    <n v="90"/>
    <b v="1"/>
    <s v="music/rock"/>
    <n v="1.2692857142857144"/>
    <n v="59"/>
    <x v="4"/>
    <s v="rock"/>
    <x v="2173"/>
    <d v="2013-09-10T03:59:00"/>
  </r>
  <r>
    <x v="0"/>
    <s v="GB"/>
    <s v="GBP"/>
    <n v="1462453307"/>
    <n v="1459861307"/>
    <b v="0"/>
    <n v="63"/>
    <b v="1"/>
    <s v="music/rock"/>
    <n v="1.0297499999999999"/>
    <n v="65"/>
    <x v="4"/>
    <s v="rock"/>
    <x v="2174"/>
    <d v="2016-05-05T13:01:47"/>
  </r>
  <r>
    <x v="0"/>
    <s v="US"/>
    <s v="USD"/>
    <n v="1469059986"/>
    <n v="1468455186"/>
    <b v="0"/>
    <n v="26"/>
    <b v="1"/>
    <s v="music/rock"/>
    <n v="2.5"/>
    <n v="67"/>
    <x v="4"/>
    <s v="rock"/>
    <x v="2175"/>
    <d v="2016-07-21T00:13:06"/>
  </r>
  <r>
    <x v="0"/>
    <s v="US"/>
    <s v="USD"/>
    <n v="1430579509"/>
    <n v="1427987509"/>
    <b v="0"/>
    <n v="71"/>
    <b v="1"/>
    <s v="music/rock"/>
    <n v="1.2602"/>
    <n v="89"/>
    <x v="4"/>
    <s v="rock"/>
    <x v="2176"/>
    <d v="2015-05-02T15:11:49"/>
  </r>
  <r>
    <x v="0"/>
    <s v="US"/>
    <s v="USD"/>
    <n v="1465192867"/>
    <n v="1463032867"/>
    <b v="0"/>
    <n v="38"/>
    <b v="1"/>
    <s v="music/rock"/>
    <n v="1.0012000000000001"/>
    <n v="66"/>
    <x v="4"/>
    <s v="rock"/>
    <x v="2177"/>
    <d v="2016-06-06T06:01:07"/>
  </r>
  <r>
    <x v="0"/>
    <s v="US"/>
    <s v="USD"/>
    <n v="1484752597"/>
    <n v="1482160597"/>
    <b v="0"/>
    <n v="859"/>
    <b v="1"/>
    <s v="music/rock"/>
    <n v="1.3864000000000001"/>
    <n v="40"/>
    <x v="4"/>
    <s v="rock"/>
    <x v="2178"/>
    <d v="2017-01-18T15:16:37"/>
  </r>
  <r>
    <x v="0"/>
    <s v="US"/>
    <s v="USD"/>
    <n v="1428725192"/>
    <n v="1426133192"/>
    <b v="0"/>
    <n v="21"/>
    <b v="1"/>
    <s v="music/rock"/>
    <n v="1.6140000000000001"/>
    <n v="77"/>
    <x v="4"/>
    <s v="rock"/>
    <x v="2179"/>
    <d v="2015-04-11T04:06:32"/>
  </r>
  <r>
    <x v="0"/>
    <s v="US"/>
    <s v="USD"/>
    <n v="1447434268"/>
    <n v="1443801868"/>
    <b v="0"/>
    <n v="78"/>
    <b v="1"/>
    <s v="music/rock"/>
    <n v="1.071842"/>
    <n v="69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.5309999999999999"/>
    <n v="58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.2416666666666663"/>
    <n v="44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.8927777777777779"/>
    <n v="32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.8473999999999999"/>
    <n v="107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.569700000000001"/>
    <n v="149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.0967499999999999"/>
    <n v="56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.146425000000001"/>
    <n v="57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.1217692027666546"/>
    <n v="44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.0324999999999998"/>
    <n v="69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.8461052631578947"/>
    <n v="65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.1973333333333334"/>
    <n v="36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.812401666666668"/>
    <n v="40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.5237333333333334"/>
    <n v="76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.3737000000000004"/>
    <n v="6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.2032608695652174"/>
    <n v="48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.1383571428571428"/>
    <n v="68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.5103109999999997"/>
    <n v="66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.3289249999999999"/>
    <n v="82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.4697777777777778"/>
    <n v="53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.4215"/>
    <n v="41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.8271818181818182"/>
    <n v="15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.0418124999999998"/>
    <n v="39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.0954999999999999"/>
    <n v="44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.3286666666666667"/>
    <n v="27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.52"/>
    <n v="42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.0272727272727273"/>
    <n v="33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"/>
    <n v="286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.016"/>
    <n v="42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.508"/>
    <n v="50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.11425"/>
    <n v="62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.956"/>
    <n v="41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.1438333333333333"/>
    <n v="56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.9250166666666666"/>
    <n v="73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.5636363636363637"/>
    <n v="26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.0566666666666666"/>
    <n v="23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.0119047619047619"/>
    <n v="47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.2283299999999999"/>
    <n v="32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.0149999999999999"/>
    <n v="53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.0114285714285713"/>
    <n v="51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.0811999999999999"/>
    <n v="37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.6259999999999999"/>
    <n v="27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.0580000000000001"/>
    <n v="206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.4315000000000002"/>
    <n v="82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.4483338095238096"/>
    <n v="165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.0846283333333333"/>
    <n v="61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.5737692307692308"/>
    <n v="68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.744899999999999"/>
    <n v="82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.7104755366949576"/>
    <n v="25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.2595294117647058"/>
    <n v="21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.121296000000001"/>
    <n v="27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.9580000000000002"/>
    <n v="25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.3203999999999998"/>
    <n v="21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.65"/>
    <n v="42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.5331538461538461"/>
    <n v="136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.3710714285714287"/>
    <n v="22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.5292777777777777"/>
    <n v="65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.3740000000000001"/>
    <n v="70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.2802667999999999"/>
    <n v="75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.7067999999999999"/>
    <n v="141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.0640000000000001"/>
    <n v="49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.600976000000001"/>
    <n v="54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.5"/>
    <n v="5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.47025"/>
    <n v="53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.0012000000000001"/>
    <n v="44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.0445405405405406"/>
    <n v="51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.0721428571428571"/>
    <n v="59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.6877142857142857"/>
    <n v="33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.7511200000000002"/>
    <n v="427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.3444929411764706"/>
    <n v="24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.722777777777778"/>
    <n v="98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.1268750000000001"/>
    <n v="107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.5979999999999999"/>
    <n v="12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.8665822784810127"/>
    <n v="42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.2270833333333333"/>
    <n v="21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.3613999999999997"/>
    <n v="94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.4650000000000001"/>
    <n v="16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.670999999999999"/>
    <n v="91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.2692000000000001"/>
    <n v="97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.7949999999999999"/>
    <n v="37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.5415151515151515"/>
    <n v="28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.1554666666666666"/>
    <n v="144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.8003333333333333"/>
    <n v="24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.9849999999999999"/>
    <n v="35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.2026666666666666"/>
    <n v="25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.80525"/>
    <n v="188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.026"/>
    <n v="148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.016400000000001"/>
    <n v="50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.2024800000000004"/>
    <n v="108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.8309000000000002"/>
    <n v="43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.566000000000001"/>
    <n v="14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.2035999999999998"/>
    <n v="37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.196"/>
    <n v="30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.0776923076923079"/>
    <n v="34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.0581826105905425"/>
    <n v="65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.4108235294117648"/>
    <n v="58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.7069999999999999"/>
    <n v="53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.538"/>
    <n v="48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.0357653061224488"/>
    <n v="82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.85"/>
    <n v="50"/>
    <x v="4"/>
    <s v="rock"/>
    <x v="2281"/>
    <d v="2011-07-25T06:50:00"/>
  </r>
  <r>
    <x v="0"/>
    <s v="US"/>
    <s v="USD"/>
    <n v="1452744686"/>
    <n v="1447560686"/>
    <b v="0"/>
    <n v="12"/>
    <b v="1"/>
    <s v="music/rock"/>
    <n v="1.8533333333333333"/>
    <n v="116"/>
    <x v="4"/>
    <s v="rock"/>
    <x v="2282"/>
    <d v="2016-01-14T04:11:26"/>
  </r>
  <r>
    <x v="0"/>
    <s v="US"/>
    <s v="USD"/>
    <n v="1336528804"/>
    <n v="1331348404"/>
    <b v="0"/>
    <n v="48"/>
    <b v="1"/>
    <s v="music/rock"/>
    <n v="1.0085533333333332"/>
    <n v="63"/>
    <x v="4"/>
    <s v="rock"/>
    <x v="2283"/>
    <d v="2012-05-09T02:00:04"/>
  </r>
  <r>
    <x v="0"/>
    <s v="US"/>
    <s v="USD"/>
    <n v="1299902400"/>
    <n v="1297451245"/>
    <b v="0"/>
    <n v="59"/>
    <b v="1"/>
    <s v="music/rock"/>
    <n v="1.0622116666666668"/>
    <n v="108"/>
    <x v="4"/>
    <s v="rock"/>
    <x v="2284"/>
    <d v="2011-03-12T04:00:00"/>
  </r>
  <r>
    <x v="0"/>
    <s v="US"/>
    <s v="USD"/>
    <n v="1340944043"/>
    <n v="1338352043"/>
    <b v="0"/>
    <n v="79"/>
    <b v="1"/>
    <s v="music/rock"/>
    <n v="1.2136666666666667"/>
    <n v="46"/>
    <x v="4"/>
    <s v="rock"/>
    <x v="2285"/>
    <d v="2012-06-29T04:27:23"/>
  </r>
  <r>
    <x v="0"/>
    <s v="US"/>
    <s v="USD"/>
    <n v="1378439940"/>
    <n v="1376003254"/>
    <b v="0"/>
    <n v="14"/>
    <b v="1"/>
    <s v="music/rock"/>
    <n v="1.0006666666666666"/>
    <n v="107"/>
    <x v="4"/>
    <s v="rock"/>
    <x v="2286"/>
    <d v="2013-09-06T03:59:00"/>
  </r>
  <r>
    <x v="0"/>
    <s v="US"/>
    <s v="USD"/>
    <n v="1403539260"/>
    <n v="1401724860"/>
    <b v="0"/>
    <n v="106"/>
    <b v="1"/>
    <s v="music/rock"/>
    <n v="1.1997755555555556"/>
    <n v="51"/>
    <x v="4"/>
    <s v="rock"/>
    <x v="2287"/>
    <d v="2014-06-23T16:01:00"/>
  </r>
  <r>
    <x v="0"/>
    <s v="US"/>
    <s v="USD"/>
    <n v="1340733600"/>
    <n v="1339098689"/>
    <b v="0"/>
    <n v="25"/>
    <b v="1"/>
    <s v="music/rock"/>
    <n v="1.0009999999999999"/>
    <n v="40"/>
    <x v="4"/>
    <s v="rock"/>
    <x v="2288"/>
    <d v="2012-06-26T18:00:00"/>
  </r>
  <r>
    <x v="0"/>
    <s v="US"/>
    <s v="USD"/>
    <n v="1386372120"/>
    <n v="1382659060"/>
    <b v="0"/>
    <n v="25"/>
    <b v="1"/>
    <s v="music/rock"/>
    <n v="1.0740000000000001"/>
    <n v="64"/>
    <x v="4"/>
    <s v="rock"/>
    <x v="2289"/>
    <d v="2013-12-06T23:22:00"/>
  </r>
  <r>
    <x v="0"/>
    <s v="US"/>
    <s v="USD"/>
    <n v="1259686800"/>
    <n v="1252908330"/>
    <b v="0"/>
    <n v="29"/>
    <b v="1"/>
    <s v="music/rock"/>
    <n v="1.0406666666666666"/>
    <n v="54"/>
    <x v="4"/>
    <s v="rock"/>
    <x v="2290"/>
    <d v="2009-12-01T17:00:00"/>
  </r>
  <r>
    <x v="0"/>
    <s v="US"/>
    <s v="USD"/>
    <n v="1335153600"/>
    <n v="1332199618"/>
    <b v="0"/>
    <n v="43"/>
    <b v="1"/>
    <s v="music/rock"/>
    <n v="1.728"/>
    <n v="100"/>
    <x v="4"/>
    <s v="rock"/>
    <x v="2291"/>
    <d v="2012-04-23T04:00:00"/>
  </r>
  <r>
    <x v="0"/>
    <s v="US"/>
    <s v="USD"/>
    <n v="1334767476"/>
    <n v="1332175476"/>
    <b v="0"/>
    <n v="46"/>
    <b v="1"/>
    <s v="music/rock"/>
    <n v="1.072505"/>
    <n v="47"/>
    <x v="4"/>
    <s v="rock"/>
    <x v="2292"/>
    <d v="2012-04-18T16:44:36"/>
  </r>
  <r>
    <x v="0"/>
    <s v="US"/>
    <s v="USD"/>
    <n v="1348545540"/>
    <n v="1346345999"/>
    <b v="0"/>
    <n v="27"/>
    <b v="1"/>
    <s v="music/rock"/>
    <n v="1.0823529411764705"/>
    <n v="34"/>
    <x v="4"/>
    <s v="rock"/>
    <x v="2293"/>
    <d v="2012-09-25T03:59:00"/>
  </r>
  <r>
    <x v="0"/>
    <s v="US"/>
    <s v="USD"/>
    <n v="1358702480"/>
    <n v="1356110480"/>
    <b v="0"/>
    <n v="112"/>
    <b v="1"/>
    <s v="music/rock"/>
    <n v="1.4608079999999999"/>
    <n v="65"/>
    <x v="4"/>
    <s v="rock"/>
    <x v="2294"/>
    <d v="2013-01-20T17:21:20"/>
  </r>
  <r>
    <x v="0"/>
    <s v="US"/>
    <s v="USD"/>
    <n v="1359240856"/>
    <n v="1356648856"/>
    <b v="0"/>
    <n v="34"/>
    <b v="1"/>
    <s v="music/rock"/>
    <n v="1.2524999999999999"/>
    <n v="44"/>
    <x v="4"/>
    <s v="rock"/>
    <x v="2295"/>
    <d v="2013-01-26T22:54:16"/>
  </r>
  <r>
    <x v="0"/>
    <s v="US"/>
    <s v="USD"/>
    <n v="1330018426"/>
    <n v="1326994426"/>
    <b v="0"/>
    <n v="145"/>
    <b v="1"/>
    <s v="music/rock"/>
    <n v="1.4907142857142857"/>
    <n v="72"/>
    <x v="4"/>
    <s v="rock"/>
    <x v="2296"/>
    <d v="2012-02-23T17:33:46"/>
  </r>
  <r>
    <x v="0"/>
    <s v="US"/>
    <s v="USD"/>
    <n v="1331697540"/>
    <n v="1328749249"/>
    <b v="0"/>
    <n v="19"/>
    <b v="1"/>
    <s v="music/rock"/>
    <n v="1.006"/>
    <n v="5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.0507333333333333"/>
    <n v="109"/>
    <x v="4"/>
    <s v="rock"/>
    <x v="2298"/>
    <d v="2014-03-26T19:10:33"/>
  </r>
  <r>
    <x v="0"/>
    <s v="US"/>
    <s v="USD"/>
    <n v="1296953209"/>
    <n v="1295657209"/>
    <b v="0"/>
    <n v="14"/>
    <b v="1"/>
    <s v="music/rock"/>
    <n v="3.5016666666666665"/>
    <n v="75"/>
    <x v="4"/>
    <s v="rock"/>
    <x v="2299"/>
    <d v="2011-02-06T00:46:49"/>
  </r>
  <r>
    <x v="0"/>
    <s v="US"/>
    <s v="USD"/>
    <n v="1340904416"/>
    <n v="1339694816"/>
    <b v="0"/>
    <n v="7"/>
    <b v="1"/>
    <s v="music/rock"/>
    <n v="1.0125"/>
    <n v="116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.336044"/>
    <n v="32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.7065217391304348"/>
    <n v="46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.0935829457364341"/>
    <n v="68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.0070033333333335"/>
    <n v="53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.0122777777777778"/>
    <n v="109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.0675857142857144"/>
    <n v="51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.0665777537961894"/>
    <n v="28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.0130622"/>
    <n v="82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.0667450000000001"/>
    <n v="60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.288397837837838"/>
    <n v="65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.0411111111111111"/>
    <n v="90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.0786666666666667"/>
    <n v="41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.5697000000000001"/>
    <n v="38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.026"/>
    <n v="40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.0404266666666666"/>
    <n v="78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.04"/>
    <n v="19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.2105999999999999"/>
    <n v="37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.077"/>
    <n v="42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.0866"/>
    <n v="61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0.39120962394619685"/>
    <n v="65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8E-2"/>
    <n v="21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0.20733333333333334"/>
    <n v="25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0.08"/>
    <n v="11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.2609431428571432"/>
    <n v="55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.5445000000000002"/>
    <n v="47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.0591999999999999"/>
    <n v="212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.0242285714285715"/>
    <n v="220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.4431375"/>
    <n v="41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.06308"/>
    <n v="76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.1216666666666666"/>
    <n v="14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.0195000000000001"/>
    <n v="61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.0227200000000001"/>
    <n v="116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.2073254999999996"/>
    <n v="48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.1065833333333333"/>
    <n v="74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.0114333333333334"/>
    <n v="123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.9420799999999998"/>
    <n v="67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.0577749999999999"/>
    <n v="105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1"/>
    <s v="NZ"/>
    <s v="NZD"/>
    <n v="1430360739"/>
    <n v="1427768739"/>
    <b v="0"/>
    <n v="7"/>
    <b v="0"/>
    <s v="technology/web"/>
    <n v="5.7142857142857143E-3"/>
    <n v="15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6.875E-3"/>
    <n v="28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0.1052"/>
    <n v="97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E-2"/>
    <n v="48"/>
    <x v="2"/>
    <s v="web"/>
    <x v="2367"/>
    <d v="2016-04-25T22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1"/>
    <s v="US"/>
    <s v="USD"/>
    <n v="1418877141"/>
    <n v="1416285141"/>
    <b v="0"/>
    <n v="4"/>
    <b v="0"/>
    <s v="technology/web"/>
    <n v="3.2799999999999999E-3"/>
    <n v="21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1"/>
    <s v="US"/>
    <s v="USD"/>
    <n v="1449785566"/>
    <n v="1447193566"/>
    <b v="0"/>
    <n v="4"/>
    <b v="0"/>
    <s v="technology/web"/>
    <n v="0.10877666666666666"/>
    <n v="82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1"/>
    <s v="US"/>
    <s v="USD"/>
    <n v="1443726142"/>
    <n v="1441134142"/>
    <b v="0"/>
    <n v="3"/>
    <b v="0"/>
    <s v="technology/web"/>
    <n v="3.6666666666666666E-3"/>
    <n v="18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E-2"/>
    <n v="224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000000000000001E-2"/>
    <n v="38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4E-2"/>
    <n v="113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3E-2"/>
    <n v="58"/>
    <x v="2"/>
    <s v="web"/>
    <x v="2388"/>
    <d v="2015-01-15T19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5.9999999999999995E-4"/>
    <n v="2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7.1785714285714283E-3"/>
    <n v="22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0.16833333333333333"/>
    <n v="17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0.22520000000000001"/>
    <n v="56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0.41384615384615386"/>
    <n v="84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0.25259090909090909"/>
    <n v="168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4E-2"/>
    <n v="77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6.0400000000000002E-3"/>
    <n v="50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8.3333333333333332E-3"/>
    <n v="8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5E-2"/>
    <n v="35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5.5833333333333334E-3"/>
    <n v="56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0.14825133372851215"/>
    <n v="69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E-2"/>
    <n v="34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E-2"/>
    <n v="501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7.0000000000000001E-3"/>
    <n v="11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2E-4"/>
    <n v="23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.0788"/>
    <n v="74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.2594166666666666"/>
    <n v="81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.0251494999999999"/>
    <n v="130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.0860000000000001"/>
    <n v="53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.728"/>
    <n v="75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.6798"/>
    <n v="76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.2720000000000002"/>
    <n v="32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.075"/>
    <n v="48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.0153353333333335"/>
    <n v="149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.1545000000000001"/>
    <n v="62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.335"/>
    <n v="53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.5469999999999999"/>
    <n v="69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.0084571428571429"/>
    <n v="272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.82"/>
    <n v="34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.8086666666666666"/>
    <n v="40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.0230434782608695"/>
    <n v="190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.1017999999999999"/>
    <n v="69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.0225"/>
    <n v="109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.0078823529411765"/>
    <n v="126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.038"/>
    <n v="91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.1070833333333334"/>
    <n v="29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.111"/>
    <n v="52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.8014285714285714"/>
    <n v="26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"/>
    <n v="4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.1850000000000001"/>
    <n v="28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.0721700000000001"/>
    <n v="37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.1366666666666667"/>
    <n v="29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.0316400000000001"/>
    <n v="29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.28"/>
    <n v="38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.3576026666666667"/>
    <n v="98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"/>
    <n v="43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.0000360000000001"/>
    <n v="132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.0471999999999999"/>
    <n v="32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.050225"/>
    <n v="61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.7133333333333334"/>
    <n v="31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.2749999999999999"/>
    <n v="129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.3344333333333334"/>
    <n v="25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.1291099999999998"/>
    <n v="48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.0009999999999999"/>
    <n v="40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.1372727272727272"/>
    <n v="66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.1931742857142855"/>
    <n v="46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.0325"/>
    <n v="50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.6566666666666667"/>
    <n v="27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.0005066666666667"/>
    <n v="39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.0669999999999999"/>
    <n v="49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.3367142857142857"/>
    <n v="62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.214"/>
    <n v="38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.032"/>
    <n v="52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.25"/>
    <n v="28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.2869999999999999"/>
    <n v="99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.0100533333333332"/>
    <n v="39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.2753666666666665"/>
    <n v="46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.127715"/>
    <n v="81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.056"/>
    <n v="53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.0262500000000001"/>
    <n v="48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.1333333333333333"/>
    <n v="23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5E-2"/>
    <n v="40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1E-4"/>
    <n v="17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E-2"/>
    <n v="36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1.5E-3"/>
    <n v="38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E-2"/>
    <n v="53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0.186"/>
    <n v="78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6E-2"/>
    <n v="54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1E-4"/>
    <n v="16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.0948792000000001"/>
    <n v="104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"/>
    <n v="185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.5644444444444445"/>
    <n v="54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.016"/>
    <n v="177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.00325"/>
    <n v="100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.1294999999999999"/>
    <n v="137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.02125"/>
    <n v="58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.0724974999999999"/>
    <n v="53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.0428333333333333"/>
    <n v="82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"/>
    <n v="135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.004"/>
    <n v="74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.26125"/>
    <n v="84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.1066666666666667"/>
    <n v="61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.03775"/>
    <n v="266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.1599999999999999"/>
    <n v="7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.130176111111111"/>
    <n v="110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.0024999999999999"/>
    <n v="170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.034"/>
    <n v="96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.0702857142857143"/>
    <n v="59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.0357142857142858"/>
    <n v="56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.5640000000000001"/>
    <n v="30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.0082"/>
    <n v="88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.9530000000000001"/>
    <n v="64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.1171428571428572"/>
    <n v="60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.1985454545454546"/>
    <n v="4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.0185"/>
    <n v="165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.0280254777070064"/>
    <n v="44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.0084615384615385"/>
    <n v="44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.0273469387755103"/>
    <n v="67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.0649999999999999"/>
    <n v="178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.5553333333333332"/>
    <n v="39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.228"/>
    <n v="55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.0734999999999999"/>
    <n v="61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.0550335570469798"/>
    <n v="23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.1844444444444444"/>
    <n v="30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.0888"/>
    <n v="76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.1125"/>
    <n v="3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6E-2"/>
    <n v="73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8.4285714285714294E-3"/>
    <n v="30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2.5000000000000001E-3"/>
    <n v="63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1.3849999999999999E-3"/>
    <n v="23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6.0000000000000001E-3"/>
    <n v="26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0.106"/>
    <n v="4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1E-2"/>
    <n v="203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31E-2"/>
    <n v="29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0.12166666666666667"/>
    <n v="96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0.23588571428571428"/>
    <n v="306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4E-2"/>
    <n v="12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0.39"/>
    <n v="84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7E-2"/>
    <n v="116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.6139999999999999"/>
    <n v="22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.2609166666666667"/>
    <n v="80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.0148571428571429"/>
    <n v="36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.0421799999999999"/>
    <n v="65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.0742157000000001"/>
    <n v="61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.1005454545454545"/>
    <n v="31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.077"/>
    <n v="82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.2392500000000002"/>
    <n v="59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.038011142857143"/>
    <n v="157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.4132510432681749"/>
    <n v="56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.906363636363636"/>
    <n v="84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.7176130000000001"/>
    <n v="58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.0101333333333333"/>
    <n v="271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.02"/>
    <n v="107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.6976511744127936"/>
    <n v="4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.14534"/>
    <n v="120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.7759999999999998"/>
    <n v="28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.0538666666666667"/>
    <n v="205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.8839999999999999"/>
    <n v="36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.436523076923077"/>
    <n v="75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.4588000000000001"/>
    <n v="47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.3118399999999999"/>
    <n v="27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.1399999999999999"/>
    <n v="37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.794206249999998"/>
    <n v="32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.56"/>
    <n v="28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.4666666666666668"/>
    <n v="22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.1036948748510131"/>
    <n v="44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.2774000000000001"/>
    <n v="64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.579"/>
    <n v="39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.1466525000000001"/>
    <n v="80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.3700934579439252"/>
    <n v="35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.5461999999999998"/>
    <n v="89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.0602150537634409"/>
    <n v="39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"/>
    <n v="137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.873"/>
    <n v="37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.6619999999999999"/>
    <n v="32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.0172910662824208"/>
    <n v="25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.64"/>
    <n v="10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.0566666666666666"/>
    <n v="46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0.33559730999999998"/>
    <n v="224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3E-2"/>
    <n v="39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0.105"/>
    <n v="91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39999999999E-2"/>
    <n v="79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8.8333333333333337E-3"/>
    <n v="18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04E-4"/>
    <n v="41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5.966666666666667E-3"/>
    <n v="72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4E-2"/>
    <n v="308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8.8500000000000002E-3"/>
    <n v="80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0.1152156862745098"/>
    <n v="84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4"/>
    <n v="9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0.21033333333333334"/>
    <n v="73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0.11436666666666667"/>
    <n v="113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0.18737933333333334"/>
    <n v="95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56E-4"/>
    <n v="23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E-2"/>
    <n v="133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E-4"/>
    <n v="4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.0289999999999999"/>
    <n v="86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.0459624999999999"/>
    <n v="374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.0342857142857143"/>
    <n v="174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.2314285714285715"/>
    <n v="94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.592951"/>
    <n v="77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.1066666666666667"/>
    <n v="92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.7070000000000001"/>
    <n v="61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2E-2"/>
    <n v="42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0.11344"/>
    <n v="34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0.33189999999999997"/>
    <n v="71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0.27579999999999999"/>
    <n v="167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0.62839999999999996"/>
    <n v="129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3E-2"/>
    <n v="65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0.50380952380952382"/>
    <n v="118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0.17512820512820512"/>
    <n v="126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6.875E-3"/>
    <n v="28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0.28299999999999997"/>
    <n v="85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1.48E-3"/>
    <n v="5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0.107325"/>
    <n v="73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4E-4"/>
    <n v="18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8.0000000000000002E-3"/>
    <n v="13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4.7333333333333333E-3"/>
    <n v="24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00000000000002E-2"/>
    <n v="89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0.26352173913043481"/>
    <n v="117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3.2512500000000002E-3"/>
    <n v="13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7.0007000700070005E-3"/>
    <n v="18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0.46176470588235297"/>
    <n v="34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0.34410000000000002"/>
    <n v="132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.0375000000000001"/>
    <n v="922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5E-2"/>
    <n v="164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0.10539393939393939"/>
    <n v="217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.1229714285714285"/>
    <n v="14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.50844625"/>
    <n v="71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.3321535"/>
    <n v="44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.01606"/>
    <n v="165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.5390035000000002"/>
    <n v="85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.007161125319693"/>
    <n v="54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.3138181818181818"/>
    <n v="51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.1635599999999999"/>
    <n v="9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.6462241666666664"/>
    <n v="58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.1998010000000001"/>
    <n v="64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.2010400000000001"/>
    <n v="92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.0358333333333334"/>
    <n v="126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.0883333333333334"/>
    <n v="95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.1812400000000001"/>
    <n v="171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.62"/>
    <n v="41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.5253999999999999"/>
    <n v="68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.4005000000000001"/>
    <n v="95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.9687520259319289"/>
    <n v="7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.445425"/>
    <n v="512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.05745"/>
    <n v="262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.9321000000000002"/>
    <n v="70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.0182666666666669"/>
    <n v="77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.0444"/>
    <n v="341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.7029262962962963"/>
    <n v="67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.0430333333333333"/>
    <n v="846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.1825000000000001"/>
    <n v="97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.07538"/>
    <n v="452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"/>
    <n v="139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.7813466666666677"/>
    <n v="22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.2290000000000001"/>
    <n v="170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.4606080000000001"/>
    <n v="162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.4794"/>
    <n v="49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.8409090909090908"/>
    <n v="22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.0333333333333334"/>
    <n v="1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4.3750000000000004E-3"/>
    <n v="9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0.29239999999999999"/>
    <n v="41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499999999998E-2"/>
    <n v="38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0.21887499999999999"/>
    <n v="36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0.26700000000000002"/>
    <n v="42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E-2"/>
    <n v="13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0.11458333333333333"/>
    <n v="39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0.19"/>
    <n v="48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0.52"/>
    <n v="17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0.1048"/>
    <n v="32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0.105"/>
    <n v="53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E-2"/>
    <n v="11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8.5000000000000006E-3"/>
    <n v="11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0.14314285714285716"/>
    <n v="29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0.1041125"/>
    <n v="63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0.14249999999999999"/>
    <n v="44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5E-2"/>
    <n v="46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0.25545454545454543"/>
    <n v="94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.2"/>
    <n v="67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.145"/>
    <n v="19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.19"/>
    <n v="66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.0468"/>
    <n v="37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.1783999999999999"/>
    <n v="40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.1970000000000001"/>
    <n v="32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.0249999999999999"/>
    <n v="103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.0116666666666667"/>
    <n v="126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.0533333333333332"/>
    <n v="48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.0249999999999999"/>
    <n v="73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.0760000000000001"/>
    <n v="90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.105675"/>
    <n v="151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.0428571428571429"/>
    <n v="37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.02645125"/>
    <n v="87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.014"/>
    <n v="36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.1663479999999999"/>
    <n v="45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.33"/>
    <n v="43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.3320000000000001"/>
    <n v="51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.0183333333333333"/>
    <n v="34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.2795000000000001"/>
    <n v="91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.1000000000000001"/>
    <n v="24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.121"/>
    <n v="44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.26"/>
    <n v="68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.0024444444444445"/>
    <n v="65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.024"/>
    <n v="122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.0820000000000001"/>
    <n v="47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.0026999999999999"/>
    <n v="93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.133"/>
    <n v="68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.2757571428571428"/>
    <n v="37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.0773333333333333"/>
    <n v="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.42"/>
    <n v="43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.4156666666666666"/>
    <n v="25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.3"/>
    <n v="24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.0603"/>
    <n v="104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.048"/>
    <n v="50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.36"/>
    <n v="14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"/>
    <n v="29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"/>
    <n v="64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.24"/>
    <n v="9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.1692307692307693"/>
    <n v="51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.0333333333333334"/>
    <n v="61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.0774999999999999"/>
    <n v="113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.2024999999999999"/>
    <n v="105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.0037894736842106"/>
    <n v="98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.0651999999999999"/>
    <n v="35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"/>
    <n v="273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.1066666666666667"/>
    <n v="64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.1471959999999999"/>
    <n v="30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.0825925925925926"/>
    <n v="84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.7"/>
    <n v="65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.8709899999999999"/>
    <n v="20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.0777777777777777"/>
    <n v="44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"/>
    <n v="40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.2024999999999999"/>
    <n v="45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.1142857142857143"/>
    <n v="126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.04"/>
    <n v="20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0.31546666666666667"/>
    <n v="61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2E-3"/>
    <n v="23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E-2"/>
    <n v="24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E-2"/>
    <n v="16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0.41699999999999998"/>
    <n v="30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4E-2"/>
    <n v="24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00000000000004E-2"/>
    <n v="30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0.32"/>
    <n v="27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4.3307086614173228E-3"/>
    <n v="18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E-2"/>
    <n v="13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8.9999999999999993E-3"/>
    <n v="23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0.2016"/>
    <n v="50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0.42011733333333334"/>
    <n v="105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8.8500000000000002E-3"/>
    <n v="35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0.15"/>
    <n v="83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699999999999998E-2"/>
    <n v="36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0.38119999999999998"/>
    <n v="119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199999999999998E-2"/>
    <n v="90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5E-4"/>
    <n v="2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0.10833333333333334"/>
    <n v="108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000000000000001E-2"/>
    <n v="16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0.23333333333333334"/>
    <n v="97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0.1908"/>
    <n v="382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4.1111111111111114E-3"/>
    <n v="46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0.38066666666666665"/>
    <n v="82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00000000000001E-2"/>
    <n v="27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2E-2"/>
    <n v="29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5.0000000000000001E-3"/>
    <n v="13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9E-2"/>
    <n v="6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0.20833333333333334"/>
    <n v="52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E-2"/>
    <n v="183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5E-2"/>
    <n v="26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0.61909090909090914"/>
    <n v="486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7.7999999999999996E-3"/>
    <n v="10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0.05"/>
    <n v="19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0.17771428571428571"/>
    <n v="37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2E-2"/>
    <n v="81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E-2"/>
    <n v="53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0.36499999999999999"/>
    <n v="47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0.14058171745152354"/>
    <n v="7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0.61099999999999999"/>
    <n v="204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3E-2"/>
    <n v="21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0.2185"/>
    <n v="49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0.27239999999999998"/>
    <n v="68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000000000000006E-2"/>
    <n v="9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0.26840000000000003"/>
    <n v="52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"/>
    <n v="83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.032"/>
    <n v="176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.0244597777777777"/>
    <n v="232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.3083333333333333"/>
    <n v="112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"/>
    <n v="42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.02069375"/>
    <n v="255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.0092000000000001"/>
    <n v="163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.06"/>
    <n v="88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.0509677419354839"/>
    <n v="86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.0276000000000001"/>
    <n v="48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.08"/>
    <n v="73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.0088571428571429"/>
    <n v="91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.28"/>
    <n v="38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.3333333333333333"/>
    <n v="36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.0137499999999999"/>
    <n v="127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.0287500000000001"/>
    <n v="329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.0724"/>
    <n v="81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0.20424999999999999"/>
    <n v="202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1E-2"/>
    <n v="82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1E-5"/>
    <n v="3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000000000000001E-2"/>
    <n v="13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9E-2"/>
    <n v="19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2E-2"/>
    <n v="201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1.5125E-3"/>
    <n v="202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0.16734177215189874"/>
    <n v="66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8E-2"/>
    <n v="93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.0962000000000001"/>
    <n v="51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.218"/>
    <n v="61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.0685"/>
    <n v="109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.0071379999999999"/>
    <n v="26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.0900000000000001"/>
    <n v="4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.1363000000000001"/>
    <n v="89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.1392"/>
    <n v="80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.06"/>
    <n v="79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.625"/>
    <n v="96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.06"/>
    <n v="70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.0015624999999999"/>
    <n v="75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.0535000000000001"/>
    <n v="124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.748"/>
    <n v="265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.02"/>
    <n v="59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.00125"/>
    <n v="71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.7142857142857142"/>
    <n v="9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.1356666666666666"/>
    <n v="114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.2946666666666666"/>
    <n v="61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.014"/>
    <n v="110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.0916666666666666"/>
    <n v="136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.28925"/>
    <n v="53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.0206"/>
    <n v="86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.465395775862069"/>
    <n v="155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.00352"/>
    <n v="115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.2164999999999999"/>
    <n v="110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.0549999999999999"/>
    <n v="45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.1040080000000001"/>
    <n v="104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"/>
    <n v="36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"/>
    <n v="370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.0329411764705883"/>
    <n v="94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.0449999999999999"/>
    <n v="49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.0029999999999999"/>
    <n v="46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.577466666666667"/>
    <n v="23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.0496000000000001"/>
    <n v="63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.7194285714285715"/>
    <n v="154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.0373000000000001"/>
    <n v="90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.0302899999999999"/>
    <n v="119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.1888888888888889"/>
    <n v="80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"/>
    <n v="63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.1869988910451896"/>
    <n v="131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.0850614285714286"/>
    <n v="73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.0116666666666667"/>
    <n v="179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.12815"/>
    <n v="163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.2049622641509434"/>
    <n v="108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.0774999999999999"/>
    <n v="89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.0116666666666667"/>
    <n v="117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.19756"/>
    <n v="234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.2366666666666666"/>
    <n v="15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.1712499999999999"/>
    <n v="85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.5696000000000001"/>
    <n v="147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.13104"/>
    <n v="51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.0317647058823529"/>
    <n v="88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.0261176470588236"/>
    <n v="242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.0584090909090909"/>
    <n v="146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.0071428571428571"/>
    <n v="103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.2123333333333333"/>
    <n v="80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.0057142857142858"/>
    <n v="235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.1602222222222223"/>
    <n v="51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.0087999999999999"/>
    <n v="163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.03"/>
    <n v="120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.4641999999999999"/>
    <n v="68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.0219999999999998"/>
    <n v="52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.4333333333333333"/>
    <n v="52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.3144"/>
    <n v="164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.6801999999999999"/>
    <n v="8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.0967666666666667"/>
    <n v="9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.0668571428571429"/>
    <n v="46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"/>
    <n v="52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.272"/>
    <n v="51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.4653333333333334"/>
    <n v="191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.1253599999999999"/>
    <n v="89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.0878684000000001"/>
    <n v="89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.26732"/>
    <n v="96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.1320000000000001"/>
    <n v="33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.0049999999999999"/>
    <n v="37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.0871389999999999"/>
    <n v="92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.075"/>
    <n v="77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.1048192771084338"/>
    <n v="97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.28"/>
    <n v="52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.1000666666666667"/>
    <n v="129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.0934166666666667"/>
    <n v="84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.3270650000000002"/>
    <n v="8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.9084810126582279"/>
    <n v="260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.49"/>
    <n v="37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.6639999999999999"/>
    <n v="177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.0666666666666667"/>
    <n v="74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.06"/>
    <n v="71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0.23628571428571429"/>
    <n v="24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1.5E-3"/>
    <n v="38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4.0000000000000001E-3"/>
    <n v="13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1.5227272727272728E-3"/>
    <n v="56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0.66839999999999999"/>
    <n v="100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0.19566666666666666"/>
    <n v="26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0.11294666666666667"/>
    <n v="118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0.11985714285714286"/>
    <n v="2797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9E-4"/>
    <n v="88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0.14099999999999999"/>
    <n v="20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399999999999999E-2"/>
    <n v="21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0.59775"/>
    <n v="61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5E-4"/>
    <n v="92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3E-4"/>
    <n v="7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00000000000005E-2"/>
    <n v="65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0.15060000000000001"/>
    <n v="30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4.7727272727272731E-3"/>
    <n v="53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1.1833333333333333E-3"/>
    <n v="24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8.4173998587352451E-3"/>
    <n v="416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9E-4"/>
    <n v="54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2.1029999999999998E-3"/>
    <n v="421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2.8E-3"/>
    <n v="19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0.11579206701157921"/>
    <n v="78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00000000000002E-2"/>
    <n v="68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2.5000000000000001E-3"/>
    <n v="17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6.2500000000000003E-3"/>
    <n v="63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0.23416000000000001"/>
    <n v="130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9E-2"/>
    <n v="1270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0.15920000000000001"/>
    <n v="88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1E-2"/>
    <n v="56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0.22750000000000001"/>
    <n v="54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E-2"/>
    <n v="57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0.17150000000000001"/>
    <n v="41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E-2"/>
    <n v="65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0.13900000000000001"/>
    <n v="5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0.15225"/>
    <n v="141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0.391125"/>
    <n v="70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2.6829268292682929E-3"/>
    <n v="6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0.4236099230111206"/>
    <n v="80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2E-2"/>
    <n v="10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0.197625"/>
    <n v="273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0.25030188679245285"/>
    <n v="5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0.26640000000000003"/>
    <n v="70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5E-2"/>
    <n v="58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51E-2"/>
    <n v="125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4E-5"/>
    <n v="13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0.68153600000000003"/>
    <n v="245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7E-5"/>
    <n v="7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599999999999998E-2"/>
    <n v="61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.0860666666666667"/>
    <n v="139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499999999999999E-2"/>
    <n v="94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0.15731707317073171"/>
    <n v="54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.08"/>
    <n v="34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0.22500000000000001"/>
    <n v="19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0.20849420849420849"/>
    <n v="23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.278"/>
    <n v="29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0.51600000000000001"/>
    <n v="32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0.754"/>
    <n v="251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0.105"/>
    <n v="438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.1752499999999999"/>
    <n v="110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.3116666666666668"/>
    <n v="41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.01"/>
    <n v="34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.004"/>
    <n v="103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.0595454545454546"/>
    <n v="35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.3558333333333334"/>
    <n v="42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.1292857142857142"/>
    <n v="64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.885046"/>
    <n v="31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.0181818181818181"/>
    <n v="63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.01"/>
    <n v="99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.1399999999999999"/>
    <n v="83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.3348133333333334"/>
    <n v="39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.0153333333333334"/>
    <n v="80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.0509999999999999"/>
    <n v="28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.2715000000000001"/>
    <n v="81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.1115384615384616"/>
    <n v="201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.0676000000000001"/>
    <n v="38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.6266666666666667"/>
    <n v="58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.6022808571428573"/>
    <n v="60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.1616666666666666"/>
    <n v="63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.242"/>
    <n v="51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.030125"/>
    <n v="101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.1225000000000001"/>
    <n v="32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.0881428571428571"/>
    <n v="65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.1499999999999999"/>
    <n v="79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.03"/>
    <n v="13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.0113333333333334"/>
    <n v="132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.0955999999999999"/>
    <n v="91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.148421052631579"/>
    <n v="40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.1739999999999999"/>
    <n v="58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.7173333333333334"/>
    <n v="33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.1416238095238094"/>
    <n v="77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.1975"/>
    <n v="32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.0900000000000001"/>
    <n v="36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.0088571428571429"/>
    <n v="47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.0900000000000001"/>
    <n v="40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.0720930232558139"/>
    <n v="100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"/>
    <n v="42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.0218750000000001"/>
    <n v="47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.1629333333333334"/>
    <n v="71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0.65"/>
    <n v="14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0.12327272727272727"/>
    <n v="357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6E-2"/>
    <n v="38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00000000000001E-2"/>
    <n v="13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0.1174"/>
    <n v="24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0.59142857142857141"/>
    <n v="53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0.1145"/>
    <n v="286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3.6666666666666666E-3"/>
    <n v="37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0.52159999999999995"/>
    <n v="49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00000000000001E-2"/>
    <n v="13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0.54520000000000002"/>
    <n v="109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0.25"/>
    <n v="42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3E-2"/>
    <n v="23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0.46363636363636362"/>
    <n v="71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.0349999999999999"/>
    <n v="63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.1932315789473684"/>
    <n v="50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.2576666666666667"/>
    <n v="6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.1974347826086957"/>
    <n v="86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.2625"/>
    <n v="54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.0011666666666668"/>
    <n v="128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.0213333333333334"/>
    <n v="107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.0035142857142858"/>
    <n v="262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.0004999999999999"/>
    <n v="57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.1602222222222223"/>
    <n v="50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.0209999999999999"/>
    <n v="67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.0011000000000001"/>
    <n v="168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.0084"/>
    <n v="256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.0342499999999999"/>
    <n v="37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.248"/>
    <n v="37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.0951612903225807"/>
    <n v="46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.0203333333333333"/>
    <n v="142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.0235000000000001"/>
    <n v="52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.0416666666666667"/>
    <n v="60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.0234285714285714"/>
    <n v="194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.0786500000000001"/>
    <n v="107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.0988461538461538"/>
    <n v="77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.61"/>
    <n v="58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.3120000000000001"/>
    <n v="50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.1879999999999999"/>
    <n v="97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.0039275000000001"/>
    <n v="35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.0320666666666667"/>
    <n v="86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.006"/>
    <n v="183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.0078754285714286"/>
    <n v="131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.1232142857142857"/>
    <n v="40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.0591914022517912"/>
    <n v="60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.0056666666666667"/>
    <n v="89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.1530588235294117"/>
    <n v="59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.273042"/>
    <n v="70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.028375"/>
    <n v="116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.0293749999999999"/>
    <n v="24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.043047619047619"/>
    <n v="81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.1122000000000001"/>
    <n v="58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.0586"/>
    <n v="46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.0079166666666666"/>
    <n v="60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.0492727272727274"/>
    <n v="66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.01552"/>
    <n v="119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.1073333333333333"/>
    <n v="83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.2782222222222221"/>
    <n v="58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.0182500000000001"/>
    <n v="177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.012576923076923"/>
    <n v="71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.75"/>
    <n v="29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.2806"/>
    <n v="73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.0629949999999999"/>
    <n v="52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.052142857142857"/>
    <n v="98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.0616782608695652"/>
    <n v="252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.0924"/>
    <n v="75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.0045454545454546"/>
    <n v="68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.0304098360655738"/>
    <n v="94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.121664"/>
    <n v="41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.03"/>
    <n v="53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.64"/>
    <n v="70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.3128333333333333"/>
    <n v="48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.0209999999999999"/>
    <n v="53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.28"/>
    <n v="61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.3"/>
    <n v="38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.5443"/>
    <n v="107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.0740000000000001"/>
    <n v="205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.0132258064516129"/>
    <n v="55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.0027777777777778"/>
    <n v="150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.1684444444444444"/>
    <n v="53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.0860000000000001"/>
    <n v="54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.034"/>
    <n v="76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.1427586206896552"/>
    <n v="105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.03"/>
    <n v="69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.216"/>
    <n v="129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.026467741935484"/>
    <n v="134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.0475000000000001"/>
    <n v="18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.016"/>
    <n v="203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.1210242048409682"/>
    <n v="6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.0176666666666667"/>
    <n v="125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"/>
    <n v="74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.0026489999999999"/>
    <n v="48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.3304200000000002"/>
    <n v="27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.212"/>
    <n v="34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.1399999999999999"/>
    <n v="41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.8613861386138613"/>
    <n v="19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.7044444444444444"/>
    <n v="84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.1833333333333333"/>
    <n v="30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.0285857142857142"/>
    <n v="2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.4406666666666668"/>
    <n v="46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.0007272727272727"/>
    <n v="125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.0173000000000001"/>
    <n v="141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.1619999999999999"/>
    <n v="55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.3616666666666666"/>
    <n v="46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.3346666666666667"/>
    <n v="57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.0339285714285715"/>
    <n v="174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.1588888888888889"/>
    <n v="60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.0451666666666666"/>
    <n v="90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.0202500000000001"/>
    <n v="204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.7533333333333334"/>
    <n v="49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.0668"/>
    <n v="53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.2228571428571429"/>
    <n v="75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.0007692307692309"/>
    <n v="210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.0984"/>
    <n v="61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.1605000000000001"/>
    <n v="80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.1074999999999999"/>
    <n v="29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.1000000000000001"/>
    <n v="49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.0008673425918038"/>
    <n v="94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.0619047619047619"/>
    <n v="62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.256"/>
    <n v="79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.08"/>
    <n v="34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.01"/>
    <n v="66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.0740000000000001"/>
    <n v="36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.0151515151515151"/>
    <n v="146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.2589999999999999"/>
    <n v="26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.0166666666666666"/>
    <n v="153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.0137499999999999"/>
    <n v="142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.0125"/>
    <n v="25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.4638888888888888"/>
    <n v="293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.1679999999999999"/>
    <n v="45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.0626666666666666"/>
    <n v="23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.0451999999999999"/>
    <n v="80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"/>
    <n v="72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.0457142857142858"/>
    <n v="33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.3862051149573753"/>
    <n v="117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.0032000000000001"/>
    <n v="80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"/>
    <n v="28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.1020000000000001"/>
    <n v="81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.0218"/>
    <n v="137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.0435000000000001"/>
    <n v="178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.3816666666666666"/>
    <n v="109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"/>
    <n v="120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.0166666666666666"/>
    <n v="78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.7142857142857142"/>
    <n v="52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.0144444444444445"/>
    <n v="114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.1000000000000001"/>
    <n v="92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.1944999999999999"/>
    <n v="10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.002909090909091"/>
    <n v="70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.534"/>
    <n v="110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.0442857142857143"/>
    <n v="72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.0109999999999999"/>
    <n v="9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.0751999999999999"/>
    <n v="77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.15"/>
    <n v="36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.0193333333333334"/>
    <n v="5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.2628571428571429"/>
    <n v="147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.014"/>
    <n v="56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.01"/>
    <n v="96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.0299"/>
    <n v="64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.0625"/>
    <n v="185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.0137777777777779"/>
    <n v="127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.1346000000000001"/>
    <n v="83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.1800000000000002"/>
    <n v="5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.0141935483870967"/>
    <n v="302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.0593333333333332"/>
    <n v="44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.04"/>
    <n v="867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.21"/>
    <n v="61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.1866666666666668"/>
    <n v="30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.046"/>
    <n v="45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.0389999999999999"/>
    <n v="96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.1773333333333333"/>
    <n v="68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.385"/>
    <n v="31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.0349999999999999"/>
    <n v="38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.0024999999999999"/>
    <n v="67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.0657142857142856"/>
    <n v="72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"/>
    <n v="176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.0001249999999999"/>
    <n v="421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.0105"/>
    <n v="105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.0763636363636364"/>
    <n v="28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.0365"/>
    <n v="55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.0443333333333333"/>
    <n v="112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.0225"/>
    <n v="85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.0074285714285713"/>
    <n v="77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.1171428571428572"/>
    <n v="65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.0001100000000001"/>
    <n v="94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"/>
    <n v="133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.05"/>
    <n v="51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.1686666666666667"/>
    <n v="100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.038"/>
    <n v="35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.145"/>
    <n v="185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.024"/>
    <n v="70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.23"/>
    <n v="62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"/>
    <n v="42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.0580000000000001"/>
    <n v="36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.84"/>
    <n v="24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.0433333333333332"/>
    <n v="56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.1200000000000001"/>
    <n v="12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.1107499999999999"/>
    <n v="68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.0375000000000001"/>
    <n v="27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.0041"/>
    <n v="118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.0186206896551724"/>
    <n v="45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.0976666666666666"/>
    <n v="100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"/>
    <n v="118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.22"/>
    <n v="203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.3757142857142857"/>
    <n v="28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.0031000000000001"/>
    <n v="110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.071"/>
    <n v="32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.11"/>
    <n v="59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.236"/>
    <n v="29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.085"/>
    <n v="81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.0356666666666667"/>
    <n v="199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"/>
    <n v="115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.3"/>
    <n v="46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.0349999999999999"/>
    <n v="71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"/>
    <n v="22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.196"/>
    <n v="159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.0000058823529412"/>
    <n v="38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.00875"/>
    <n v="72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.0654545454545454"/>
    <n v="64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.38"/>
    <n v="28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.0115000000000001"/>
    <n v="103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.091"/>
    <n v="71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.0358333333333334"/>
    <n v="82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.0297033333333332"/>
    <n v="297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.0813333333333333"/>
    <n v="47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"/>
    <n v="52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.0275000000000001"/>
    <n v="40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.3"/>
    <n v="16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.0854949999999999"/>
    <n v="30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"/>
    <n v="95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.0965"/>
    <n v="52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.0026315789473683"/>
    <n v="134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.0555000000000001"/>
    <n v="63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.1200000000000001"/>
    <n v="59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.0589999999999999"/>
    <n v="143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.01"/>
    <n v="84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.042"/>
    <n v="186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.3467833333333334"/>
    <n v="90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.052184"/>
    <n v="64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.026"/>
    <n v="60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"/>
    <n v="31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.855"/>
    <n v="4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.89"/>
    <n v="43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"/>
    <n v="65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.0820000000000001"/>
    <n v="43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.0976190476190477"/>
    <n v="5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.70625"/>
    <n v="68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.52"/>
    <n v="19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.0123076923076924"/>
    <n v="41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.532"/>
    <n v="41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.2833333333333334"/>
    <n v="28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.0071428571428571"/>
    <n v="34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.0065"/>
    <n v="146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.913"/>
    <n v="359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.4019999999999999"/>
    <n v="51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.2433537832310839"/>
    <n v="45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.262"/>
    <n v="18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.39"/>
    <n v="58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.02"/>
    <n v="30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.0338000000000001"/>
    <n v="91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.023236"/>
    <n v="55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.03"/>
    <n v="57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.2714285714285714"/>
    <n v="73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.01"/>
    <n v="64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.2178"/>
    <n v="716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.1339285714285714"/>
    <n v="50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.5"/>
    <n v="42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.1459999999999999"/>
    <n v="36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.0205"/>
    <n v="89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"/>
    <n v="148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.01"/>
    <n v="52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.1533333333333333"/>
    <n v="53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.1285000000000001"/>
    <n v="40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.2786666666666666"/>
    <n v="34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.4266666666666667"/>
    <n v="165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.1879999999999999"/>
    <n v="125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.3833333333333333"/>
    <n v="52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.599402985074627"/>
    <n v="40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.1424000000000001"/>
    <n v="65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.0060606060606061"/>
    <n v="55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.552"/>
    <n v="83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.2775000000000001"/>
    <n v="39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.212"/>
    <n v="125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.127"/>
    <n v="78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.2749999999999999"/>
    <n v="47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.5820000000000001"/>
    <n v="79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.0526894736842105"/>
    <n v="114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"/>
    <n v="52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"/>
    <n v="31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.0686"/>
    <n v="74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.244"/>
    <n v="48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.0870406189555126"/>
    <n v="34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.0242424242424242"/>
    <n v="40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.0549999999999999"/>
    <n v="60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.0629999999999999"/>
    <n v="25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.0066666666666666"/>
    <n v="36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.0755999999999999"/>
    <n v="71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.0376000000000001"/>
    <n v="67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.0633333333333332"/>
    <n v="97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.0055555555555555"/>
    <n v="60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.012"/>
    <n v="80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"/>
    <n v="59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.1839285714285714"/>
    <n v="75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.0266666666666666"/>
    <n v="67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"/>
    <n v="227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"/>
    <n v="308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.10046"/>
    <n v="50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.0135000000000001"/>
    <n v="72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.0075000000000001"/>
    <n v="96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.6942857142857144"/>
    <n v="46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"/>
    <n v="41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.1365000000000001"/>
    <n v="57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.0156000000000001"/>
    <n v="137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.06"/>
    <n v="76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.1691666666666667"/>
    <n v="82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.0115151515151515"/>
    <n v="45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.32"/>
    <n v="37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.28"/>
    <n v="49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.1895833333333334"/>
    <n v="42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.262"/>
    <n v="79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.5620000000000001"/>
    <n v="38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.0315000000000001"/>
    <n v="45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.5333333333333334"/>
    <n v="14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.8044444444444445"/>
    <n v="44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.2845"/>
    <n v="31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.1966666666666668"/>
    <n v="55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.23"/>
    <n v="46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.05"/>
    <n v="39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.0223636363636364"/>
    <n v="66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.0466666666666666"/>
    <n v="54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"/>
    <n v="104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.004"/>
    <n v="31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.0227272727272727"/>
    <n v="59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.1440928571428572"/>
    <n v="119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.019047619047619"/>
    <n v="165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.02"/>
    <n v="24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.048"/>
    <n v="41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.0183333333333333"/>
    <n v="6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"/>
    <n v="39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.0627272727272727"/>
    <n v="56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"/>
    <n v="171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.0045454545454546"/>
    <n v="111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.0003599999999999"/>
    <n v="179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.44"/>
    <n v="23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.0349999999999999"/>
    <n v="43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.0843750000000001"/>
    <n v="47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.024"/>
    <n v="47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.4888888888888889"/>
    <n v="15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.0549000000000002"/>
    <n v="21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.0049999999999999"/>
    <n v="59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.3055555555555556"/>
    <n v="98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.0475000000000001"/>
    <n v="55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.0880000000000001"/>
    <n v="27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.1100000000000001"/>
    <n v="58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.0047999999999999"/>
    <n v="123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.1435"/>
    <n v="88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.2206666666666666"/>
    <n v="73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"/>
    <n v="56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.028"/>
    <n v="40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.0612068965517241"/>
    <n v="137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.0133000000000001"/>
    <n v="99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.3"/>
    <n v="2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.0001333333333333"/>
    <n v="41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"/>
    <n v="36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.1388888888888888"/>
    <n v="38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"/>
    <n v="33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.87"/>
    <n v="59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.085"/>
    <n v="136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.155"/>
    <n v="31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.1911764705882353"/>
    <n v="176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.0942666666666667"/>
    <n v="152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.266"/>
    <n v="23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.0049999999999999"/>
    <n v="18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.2749999999999999"/>
    <n v="82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.0005999999999999"/>
    <n v="69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.75"/>
    <n v="68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.2725"/>
    <n v="73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.1063333333333334"/>
    <n v="7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.2593749999999999"/>
    <n v="56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.1850000000000001"/>
    <n v="50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.026"/>
    <n v="78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.101"/>
    <n v="41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.02"/>
    <n v="59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.3"/>
    <n v="3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.0435000000000001"/>
    <n v="39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.0004999999999999"/>
    <n v="82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.7066666666666668"/>
    <n v="45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.1283333333333334"/>
    <n v="49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.84"/>
    <n v="31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.3026666666666666"/>
    <n v="61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"/>
    <n v="30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.5331632653061225"/>
    <n v="143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.623"/>
    <n v="52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.36"/>
    <n v="67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.444"/>
    <n v="12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"/>
    <n v="63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.008"/>
    <n v="35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.0680000000000001"/>
    <n v="37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.248"/>
    <n v="69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.1891891891891893"/>
    <n v="17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.01"/>
    <n v="36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.1299999999999999"/>
    <n v="66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.0519047619047619"/>
    <n v="56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.0973333333333333"/>
    <n v="47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.00099"/>
    <n v="48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.2"/>
    <n v="88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.0493333333333332"/>
    <n v="81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.0266666666666666"/>
    <n v="3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.0182500000000001"/>
    <n v="85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"/>
    <n v="69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0.51023391812865493"/>
    <n v="14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0.35239999999999999"/>
    <n v="57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66E-2"/>
    <n v="177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0.36457142857142855"/>
    <n v="128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0.30866666666666664"/>
    <n v="66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E-2"/>
    <n v="18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9E-2"/>
    <n v="8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0.16420000000000001"/>
    <n v="68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7E-2"/>
    <n v="60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.003825"/>
    <n v="550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.04"/>
    <n v="98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"/>
    <n v="29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.04"/>
    <n v="58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.5066666666666668"/>
    <n v="44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.0049999999999999"/>
    <n v="61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.744"/>
    <n v="6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.1626000000000001"/>
    <n v="74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.0582"/>
    <n v="115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.1074999999999999"/>
    <n v="111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.0066666666666666"/>
    <n v="76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.0203333333333333"/>
    <n v="235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"/>
    <n v="11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.1100000000000001"/>
    <n v="93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.0142500000000001"/>
    <n v="203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.09375"/>
    <n v="46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"/>
    <n v="32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.0317033333333334"/>
    <n v="53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.0349999999999999"/>
    <n v="37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.3819999999999999"/>
    <n v="81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.0954545454545455"/>
    <n v="20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.0085714285714287"/>
    <n v="88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.0153333333333334"/>
    <n v="53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.13625"/>
    <n v="40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"/>
    <n v="145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.4"/>
    <n v="23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.2875000000000001"/>
    <n v="64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.0290416666666666"/>
    <n v="62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.0249999999999999"/>
    <n v="66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.101"/>
    <n v="73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.1276666666666666"/>
    <n v="100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.119"/>
    <n v="62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.3919999999999999"/>
    <n v="62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.1085714285714285"/>
    <n v="5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.3906666666666667"/>
    <n v="45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.0569999999999999"/>
    <n v="42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.0142857142857142"/>
    <n v="59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.0024500000000001"/>
    <n v="200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.0916666666666666"/>
    <n v="84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.1833333333333333"/>
    <n v="57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.2"/>
    <n v="58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.2796000000000001"/>
    <n v="187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.26"/>
    <n v="74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.2912912912912913"/>
    <n v="31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.0742857142857143"/>
    <n v="63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.00125"/>
    <n v="121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.55"/>
    <n v="40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.1052"/>
    <n v="41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.212"/>
    <n v="34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.0033333333333334"/>
    <n v="39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.0916666666666666"/>
    <n v="156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.2342857142857142"/>
    <n v="43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.3633666666666666"/>
    <n v="15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.0346657233816767"/>
    <n v="84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.86"/>
    <n v="81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"/>
    <n v="54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.0825"/>
    <n v="31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.4115384615384616"/>
    <n v="68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.1399999999999999"/>
    <n v="27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.5373333333333334"/>
    <n v="111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.0149999999999999"/>
    <n v="107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.0235000000000001"/>
    <n v="106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.0257142857142858"/>
    <n v="133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.5575000000000001"/>
    <n v="52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.3940000000000001"/>
    <n v="26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.0451515151515152"/>
    <n v="86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.008"/>
    <n v="11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.1120000000000001"/>
    <n v="48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.0204444444444445"/>
    <n v="73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.0254767441860466"/>
    <n v="50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.27"/>
    <n v="25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.3870588235294119"/>
    <n v="6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.0075000000000001"/>
    <n v="61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00000000000002E-2"/>
    <n v="60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00000000000006E-2"/>
    <n v="72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0.11272727272727273"/>
    <n v="52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0.15411764705882353"/>
    <n v="33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0.21428571428571427"/>
    <n v="38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0.20125000000000001"/>
    <n v="101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0.17899999999999999"/>
    <n v="26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.0351999999999999"/>
    <n v="100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.0044999999999999"/>
    <n v="21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.3260000000000001"/>
    <n v="121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.1299999999999999"/>
    <n v="38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.0334000000000001"/>
    <n v="172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.2"/>
    <n v="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.2963636363636364"/>
    <n v="25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.0111111111111111"/>
    <n v="268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.0851428571428572"/>
    <n v="76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.0233333333333334"/>
    <n v="59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.1024425000000002"/>
    <n v="50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.010154"/>
    <n v="56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"/>
    <n v="167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.0624"/>
    <n v="47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"/>
    <n v="65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"/>
    <n v="56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.1345714285714286"/>
    <n v="74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.0265010000000001"/>
    <n v="107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.1675"/>
    <n v="42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.0765274999999999"/>
    <n v="74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"/>
    <n v="73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.46"/>
    <n v="38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.1020000000000001"/>
    <n v="16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.0820000000000001"/>
    <n v="95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.0024999999999999"/>
    <n v="143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.0671250000000001"/>
    <n v="91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.4319999999999999"/>
    <n v="49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.0504166666666668"/>
    <n v="70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.0398000000000001"/>
    <n v="136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.0966666666666667"/>
    <n v="95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.0175000000000001"/>
    <n v="75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.2891666666666666"/>
    <n v="64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.5075000000000001"/>
    <n v="101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.1096666666666666"/>
    <n v="94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.0028571428571429"/>
    <n v="35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2.8E-3"/>
    <n v="18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0.89666666666666661"/>
    <n v="145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2E-2"/>
    <n v="101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4E-2"/>
    <n v="55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199999999999998E-2"/>
    <n v="47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0.19650000000000001"/>
    <n v="59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.0000000000000002E-5"/>
    <n v="2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0.30333333333333334"/>
    <n v="51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"/>
    <n v="42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.0125"/>
    <n v="53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.2173333333333334"/>
    <n v="70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.3"/>
    <n v="43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.0954999999999999"/>
    <n v="19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.0095190476190474"/>
    <n v="79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.4013333333333333"/>
    <n v="62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.19238"/>
    <n v="48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.0725"/>
    <n v="107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.0640000000000001"/>
    <n v="41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.4333333333333333"/>
    <n v="22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.0454285714285714"/>
    <n v="80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.1002000000000001"/>
    <n v="72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.06"/>
    <n v="65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.08"/>
    <n v="39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.0542"/>
    <n v="108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.1916666666666667"/>
    <n v="28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.5266666666666666"/>
    <n v="70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"/>
    <n v="179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.002"/>
    <n v="63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.0602199999999999"/>
    <n v="59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.0466666666666666"/>
    <n v="140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.0903333333333334"/>
    <n v="57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.125"/>
    <n v="64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.0209999999999999"/>
    <n v="120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.00824"/>
    <n v="1008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.0125"/>
    <n v="63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"/>
    <n v="22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E-2"/>
    <n v="26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0.21940000000000001"/>
    <n v="48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0.21299999999999999"/>
    <n v="56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0.41489795918367345"/>
    <n v="81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49999999999999E-2"/>
    <n v="70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E-2"/>
    <n v="24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0.16161904761904761"/>
    <n v="189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0.16376923076923078"/>
    <n v="50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4E-2"/>
    <n v="75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7999999999999999E-2"/>
    <n v="10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0.34079999999999999"/>
    <n v="36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0.16254545454545455"/>
    <n v="89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0.17666666666666667"/>
    <n v="82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0.26937422295897223"/>
    <n v="46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5.4999999999999997E-3"/>
    <n v="6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0.1255"/>
    <n v="50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E-2"/>
    <n v="30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68E-2"/>
    <n v="13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0.52794871794871789"/>
    <n v="45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7E-2"/>
    <n v="89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0.13066666666666665"/>
    <n v="58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E-2"/>
    <n v="18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0.27100000000000002"/>
    <n v="39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E-2"/>
    <n v="13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0.16826666666666668"/>
    <n v="316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0.32500000000000001"/>
    <n v="37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0.2155"/>
    <n v="128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5E-2"/>
    <n v="47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0.10625"/>
    <n v="43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0.3256"/>
    <n v="51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00000000000001E-2"/>
    <n v="63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0.48833333333333334"/>
    <n v="47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2.9999999999999997E-4"/>
    <n v="2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0.11533333333333333"/>
    <n v="25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0.67333333333333334"/>
    <n v="63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0.153"/>
    <n v="38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E-2"/>
    <n v="16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2.2499999999999998E-3"/>
    <n v="34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4E-2"/>
    <n v="62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0.37412499999999999"/>
    <n v="83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0.1"/>
    <n v="143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0.36359999999999998"/>
    <n v="34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7E-2"/>
    <n v="10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0.12034782608695652"/>
    <n v="81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0.15266666666666667"/>
    <n v="57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0.01"/>
    <n v="13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E-2"/>
    <n v="32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0.15742857142857142"/>
    <n v="92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0.11"/>
    <n v="46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0.43833333333333335"/>
    <n v="57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0.86135181975736563"/>
    <n v="249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0.12196620583717357"/>
    <n v="79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2.2000000000000001E-3"/>
    <n v="6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0.35639999999999999"/>
    <n v="13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4E-2"/>
    <n v="51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0.15770000000000001"/>
    <n v="49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0.24285714285714285"/>
    <n v="53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0.32050000000000001"/>
    <n v="40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0.24333333333333335"/>
    <n v="24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4999999999999999E-2"/>
    <n v="11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4.1999999999999997E-3"/>
    <n v="11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0.14249999999999999"/>
    <n v="71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6.0000000000000001E-3"/>
    <n v="23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0.10539999999999999"/>
    <n v="48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5E-2"/>
    <n v="35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4"/>
    <n v="6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9.7142857142857135E-3"/>
    <n v="23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0.21099999999999999"/>
    <n v="26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0.78100000000000003"/>
    <n v="106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0.32"/>
    <n v="2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1E-2"/>
    <n v="218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0.107"/>
    <n v="27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E-2"/>
    <n v="18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0.18"/>
    <n v="64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0.34802513464991025"/>
    <n v="84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E-2"/>
    <n v="10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0.32050000000000001"/>
    <n v="34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00000000000006E-2"/>
    <n v="38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0.3775"/>
    <n v="12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00000000000002E-2"/>
    <n v="60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0.35"/>
    <n v="18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0.16566666666666666"/>
    <n v="29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0.57199999999999995"/>
    <n v="60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0.16514285714285715"/>
    <n v="83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0.3775"/>
    <n v="32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4E-2"/>
    <n v="6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0.10050000000000001"/>
    <n v="101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0.24194444444444443"/>
    <n v="46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5999999999999998E-2"/>
    <n v="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00000000000001E-2"/>
    <n v="53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E-2"/>
    <n v="33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8.2857142857142851E-3"/>
    <n v="7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0.16666666666666666"/>
    <n v="33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8.3333333333333332E-3"/>
    <n v="63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0.69561111111111107"/>
    <n v="64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0.05"/>
    <n v="63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E-2"/>
    <n v="31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0.16"/>
    <n v="67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0.25698702928870293"/>
    <n v="65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0.36849999999999999"/>
    <n v="147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0.47049999999999997"/>
    <n v="166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0.12039999999999999"/>
    <n v="7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4.1999999999999997E-3"/>
    <n v="11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0.375"/>
    <n v="56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42E-2"/>
    <n v="38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9E-2"/>
    <n v="28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0.17652941176470588"/>
    <n v="33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0.37533333333333335"/>
    <n v="87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0.1762"/>
    <n v="42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0.53"/>
    <n v="88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0.22142857142857142"/>
    <n v="129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3E-2"/>
    <n v="24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000000000000001E-2"/>
    <n v="36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1E-2"/>
    <n v="163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0.1925"/>
    <n v="64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6.7499999999999999E-3"/>
    <n v="7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0.60899999999999999"/>
    <n v="179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0.01"/>
    <n v="35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0.34399999999999997"/>
    <n v="33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0.16500000000000001"/>
    <n v="28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E-2"/>
    <n v="19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0.28799999999999998"/>
    <n v="44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8999999999999996E-2"/>
    <n v="223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0.15737410071942445"/>
    <n v="29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0.02"/>
    <n v="2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0.21685714285714286"/>
    <n v="127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E-2"/>
    <n v="9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000000000000001E-2"/>
    <n v="11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0.1275"/>
    <n v="26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0.36499999999999999"/>
    <n v="91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0.27400000000000002"/>
    <n v="23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0.1"/>
    <n v="17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0.21366666666666667"/>
    <n v="46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2E-2"/>
    <n v="383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0.70599999999999996"/>
    <n v="10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1E-2"/>
    <n v="10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0.28666666666666668"/>
    <n v="14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1E-2"/>
    <n v="16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3"/>
        <item x="1"/>
        <item x="0"/>
        <item x="2"/>
        <item t="default"/>
      </items>
    </pivotField>
    <pivotField axis="axisPage" showAll="0">
      <items count="23">
        <item x="7"/>
        <item x="8"/>
        <item x="17"/>
        <item x="6"/>
        <item x="16"/>
        <item x="2"/>
        <item x="15"/>
        <item x="9"/>
        <item x="11"/>
        <item x="1"/>
        <item x="18"/>
        <item x="5"/>
        <item x="10"/>
        <item x="19"/>
        <item x="4"/>
        <item x="3"/>
        <item x="14"/>
        <item x="13"/>
        <item x="12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3"/>
        <item x="6"/>
        <item x="8"/>
        <item x="4"/>
        <item x="1"/>
        <item x="7"/>
        <item x="0"/>
        <item x="2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0"/>
        <item x="2"/>
        <item h="1" x="4"/>
        <item t="default"/>
      </items>
    </pivotField>
    <pivotField axis="axisPage" showAll="0">
      <items count="23">
        <item x="7"/>
        <item x="8"/>
        <item x="17"/>
        <item x="6"/>
        <item x="16"/>
        <item x="2"/>
        <item x="15"/>
        <item x="9"/>
        <item x="11"/>
        <item x="1"/>
        <item x="18"/>
        <item x="5"/>
        <item x="10"/>
        <item x="19"/>
        <item x="4"/>
        <item x="3"/>
        <item x="14"/>
        <item x="13"/>
        <item x="12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3"/>
        <item x="6"/>
        <item x="8"/>
        <item x="4"/>
        <item x="1"/>
        <item x="7"/>
        <item x="0"/>
        <item x="2"/>
        <item x="9"/>
        <item t="default"/>
      </items>
    </pivotField>
    <pivotField axis="axisRow" showAll="0">
      <items count="43">
        <item x="18"/>
        <item x="14"/>
        <item x="28"/>
        <item x="24"/>
        <item x="40"/>
        <item x="34"/>
        <item x="9"/>
        <item x="36"/>
        <item x="5"/>
        <item x="13"/>
        <item x="15"/>
        <item x="6"/>
        <item x="29"/>
        <item x="17"/>
        <item x="12"/>
        <item x="21"/>
        <item x="38"/>
        <item x="10"/>
        <item x="7"/>
        <item x="1"/>
        <item x="32"/>
        <item x="11"/>
        <item x="2"/>
        <item x="25"/>
        <item x="3"/>
        <item x="39"/>
        <item x="33"/>
        <item x="27"/>
        <item x="30"/>
        <item x="26"/>
        <item x="31"/>
        <item x="4"/>
        <item x="20"/>
        <item x="8"/>
        <item x="35"/>
        <item x="37"/>
        <item x="22"/>
        <item x="16"/>
        <item x="0"/>
        <item x="19"/>
        <item x="23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116DD-0EA5-440B-B3AF-BF24AAB46CC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17"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16" hier="-1"/>
    <pageField fld="11" hier="-1"/>
  </pageFields>
  <dataFields count="1">
    <dataField name="Count of state" fld="0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0F0A9-EB22-44E1-A8FA-1A4CE10E3D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h="1" x="2"/>
        <item h="1"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axis="axisPage" showAll="0">
      <items count="11">
        <item x="5"/>
        <item x="3"/>
        <item x="6"/>
        <item x="8"/>
        <item x="4"/>
        <item x="1"/>
        <item x="7"/>
        <item x="0"/>
        <item x="2"/>
        <item x="9"/>
        <item t="default"/>
      </items>
    </pivotField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61" zoomScale="50" zoomScaleNormal="5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42578125" style="6" customWidth="1"/>
    <col min="16" max="16" width="16.42578125" style="8" customWidth="1"/>
    <col min="17" max="17" width="24.28515625" customWidth="1"/>
    <col min="18" max="18" width="15.7109375" customWidth="1"/>
    <col min="19" max="19" width="16.28515625" style="11" customWidth="1"/>
    <col min="20" max="20" width="14.7109375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8360</v>
      </c>
      <c r="R1" s="1" t="s">
        <v>8361</v>
      </c>
      <c r="S1" s="12" t="s">
        <v>8366</v>
      </c>
      <c r="T1" s="12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65" si="1">ROUND((E2/L2),0)</f>
        <v>64</v>
      </c>
      <c r="Q2" t="s">
        <v>8318</v>
      </c>
      <c r="R2" t="s">
        <v>8332</v>
      </c>
      <c r="S2" s="11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</v>
      </c>
      <c r="Q3" t="s">
        <v>8318</v>
      </c>
      <c r="R3" t="s">
        <v>8332</v>
      </c>
      <c r="S3" s="11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8318</v>
      </c>
      <c r="R4" t="s">
        <v>8332</v>
      </c>
      <c r="S4" s="11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</v>
      </c>
      <c r="Q5" t="s">
        <v>8318</v>
      </c>
      <c r="R5" t="s">
        <v>8332</v>
      </c>
      <c r="S5" s="11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191</v>
      </c>
      <c r="Q6" t="s">
        <v>8318</v>
      </c>
      <c r="R6" t="s">
        <v>8332</v>
      </c>
      <c r="S6" s="11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</v>
      </c>
      <c r="Q7" t="s">
        <v>8318</v>
      </c>
      <c r="R7" t="s">
        <v>8332</v>
      </c>
      <c r="S7" s="11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147</v>
      </c>
      <c r="Q8" t="s">
        <v>8318</v>
      </c>
      <c r="R8" t="s">
        <v>8332</v>
      </c>
      <c r="S8" s="11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160</v>
      </c>
      <c r="Q9" t="s">
        <v>8318</v>
      </c>
      <c r="R9" t="s">
        <v>8332</v>
      </c>
      <c r="S9" s="11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292</v>
      </c>
      <c r="Q10" t="s">
        <v>8318</v>
      </c>
      <c r="R10" t="s">
        <v>8332</v>
      </c>
      <c r="S10" s="11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</v>
      </c>
      <c r="Q11" t="s">
        <v>8318</v>
      </c>
      <c r="R11" t="s">
        <v>8332</v>
      </c>
      <c r="S11" s="11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159</v>
      </c>
      <c r="Q12" t="s">
        <v>8318</v>
      </c>
      <c r="R12" t="s">
        <v>8332</v>
      </c>
      <c r="S12" s="11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</v>
      </c>
      <c r="Q13" t="s">
        <v>8318</v>
      </c>
      <c r="R13" t="s">
        <v>8332</v>
      </c>
      <c r="S13" s="11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60</v>
      </c>
      <c r="Q14" t="s">
        <v>8318</v>
      </c>
      <c r="R14" t="s">
        <v>8332</v>
      </c>
      <c r="S14" s="11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110</v>
      </c>
      <c r="Q15" t="s">
        <v>8318</v>
      </c>
      <c r="R15" t="s">
        <v>8332</v>
      </c>
      <c r="S15" s="11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148</v>
      </c>
      <c r="Q16" t="s">
        <v>8318</v>
      </c>
      <c r="R16" t="s">
        <v>8332</v>
      </c>
      <c r="S16" s="11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22</v>
      </c>
      <c r="Q17" t="s">
        <v>8318</v>
      </c>
      <c r="R17" t="s">
        <v>8332</v>
      </c>
      <c r="S17" s="11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172</v>
      </c>
      <c r="Q18" t="s">
        <v>8318</v>
      </c>
      <c r="R18" t="s">
        <v>8332</v>
      </c>
      <c r="S18" s="11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42</v>
      </c>
      <c r="Q19" t="s">
        <v>8318</v>
      </c>
      <c r="R19" t="s">
        <v>8332</v>
      </c>
      <c r="S19" s="11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</v>
      </c>
      <c r="Q20" t="s">
        <v>8318</v>
      </c>
      <c r="R20" t="s">
        <v>8332</v>
      </c>
      <c r="S20" s="11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</v>
      </c>
      <c r="Q21" t="s">
        <v>8318</v>
      </c>
      <c r="R21" t="s">
        <v>8332</v>
      </c>
      <c r="S21" s="11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</v>
      </c>
      <c r="Q22" t="s">
        <v>8318</v>
      </c>
      <c r="R22" t="s">
        <v>8332</v>
      </c>
      <c r="S22" s="11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200</v>
      </c>
      <c r="Q23" t="s">
        <v>8318</v>
      </c>
      <c r="R23" t="s">
        <v>8332</v>
      </c>
      <c r="S23" s="11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</v>
      </c>
      <c r="Q24" t="s">
        <v>8318</v>
      </c>
      <c r="R24" t="s">
        <v>8332</v>
      </c>
      <c r="S24" s="11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</v>
      </c>
      <c r="Q25" t="s">
        <v>8318</v>
      </c>
      <c r="R25" t="s">
        <v>8332</v>
      </c>
      <c r="S25" s="11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</v>
      </c>
      <c r="Q26" t="s">
        <v>8318</v>
      </c>
      <c r="R26" t="s">
        <v>8332</v>
      </c>
      <c r="S26" s="11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</v>
      </c>
      <c r="Q27" t="s">
        <v>8318</v>
      </c>
      <c r="R27" t="s">
        <v>8332</v>
      </c>
      <c r="S27" s="11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</v>
      </c>
      <c r="Q28" t="s">
        <v>8318</v>
      </c>
      <c r="R28" t="s">
        <v>8332</v>
      </c>
      <c r="S28" s="11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149</v>
      </c>
      <c r="Q29" t="s">
        <v>8318</v>
      </c>
      <c r="R29" t="s">
        <v>8332</v>
      </c>
      <c r="S29" s="11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170</v>
      </c>
      <c r="Q30" t="s">
        <v>8318</v>
      </c>
      <c r="R30" t="s">
        <v>8332</v>
      </c>
      <c r="S30" s="11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32</v>
      </c>
      <c r="Q31" t="s">
        <v>8318</v>
      </c>
      <c r="R31" t="s">
        <v>8332</v>
      </c>
      <c r="S31" s="11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</v>
      </c>
      <c r="Q32" t="s">
        <v>8318</v>
      </c>
      <c r="R32" t="s">
        <v>8332</v>
      </c>
      <c r="S32" s="11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8318</v>
      </c>
      <c r="R33" t="s">
        <v>8332</v>
      </c>
      <c r="S33" s="11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</v>
      </c>
      <c r="Q34" t="s">
        <v>8318</v>
      </c>
      <c r="R34" t="s">
        <v>8332</v>
      </c>
      <c r="S34" s="11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84</v>
      </c>
      <c r="Q35" t="s">
        <v>8318</v>
      </c>
      <c r="R35" t="s">
        <v>8332</v>
      </c>
      <c r="S35" s="11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50</v>
      </c>
      <c r="Q36" t="s">
        <v>8318</v>
      </c>
      <c r="R36" t="s">
        <v>8332</v>
      </c>
      <c r="S36" s="11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</v>
      </c>
      <c r="Q37" t="s">
        <v>8318</v>
      </c>
      <c r="R37" t="s">
        <v>8332</v>
      </c>
      <c r="S37" s="11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194</v>
      </c>
      <c r="Q38" t="s">
        <v>8318</v>
      </c>
      <c r="R38" t="s">
        <v>8332</v>
      </c>
      <c r="S38" s="11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160</v>
      </c>
      <c r="Q39" t="s">
        <v>8318</v>
      </c>
      <c r="R39" t="s">
        <v>8332</v>
      </c>
      <c r="S39" s="11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42</v>
      </c>
      <c r="Q40" t="s">
        <v>8318</v>
      </c>
      <c r="R40" t="s">
        <v>8332</v>
      </c>
      <c r="S40" s="11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151</v>
      </c>
      <c r="Q41" t="s">
        <v>8318</v>
      </c>
      <c r="R41" t="s">
        <v>8332</v>
      </c>
      <c r="S41" s="11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127</v>
      </c>
      <c r="Q42" t="s">
        <v>8318</v>
      </c>
      <c r="R42" t="s">
        <v>8332</v>
      </c>
      <c r="S42" s="11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</v>
      </c>
      <c r="Q43" t="s">
        <v>8318</v>
      </c>
      <c r="R43" t="s">
        <v>8332</v>
      </c>
      <c r="S43" s="11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118</v>
      </c>
      <c r="Q44" t="s">
        <v>8318</v>
      </c>
      <c r="R44" t="s">
        <v>8332</v>
      </c>
      <c r="S44" s="11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</v>
      </c>
      <c r="Q45" t="s">
        <v>8318</v>
      </c>
      <c r="R45" t="s">
        <v>8332</v>
      </c>
      <c r="S45" s="11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</v>
      </c>
      <c r="Q46" t="s">
        <v>8318</v>
      </c>
      <c r="R46" t="s">
        <v>8332</v>
      </c>
      <c r="S46" s="11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</v>
      </c>
      <c r="Q47" t="s">
        <v>8318</v>
      </c>
      <c r="R47" t="s">
        <v>8332</v>
      </c>
      <c r="S47" s="11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</v>
      </c>
      <c r="Q48" t="s">
        <v>8318</v>
      </c>
      <c r="R48" t="s">
        <v>8332</v>
      </c>
      <c r="S48" s="11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77</v>
      </c>
      <c r="Q49" t="s">
        <v>8318</v>
      </c>
      <c r="R49" t="s">
        <v>8332</v>
      </c>
      <c r="S49" s="11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57</v>
      </c>
      <c r="Q50" t="s">
        <v>8318</v>
      </c>
      <c r="R50" t="s">
        <v>8332</v>
      </c>
      <c r="S50" s="11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138</v>
      </c>
      <c r="Q51" t="s">
        <v>8318</v>
      </c>
      <c r="R51" t="s">
        <v>8332</v>
      </c>
      <c r="S51" s="11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</v>
      </c>
      <c r="Q52" t="s">
        <v>8318</v>
      </c>
      <c r="R52" t="s">
        <v>8332</v>
      </c>
      <c r="S52" s="11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</v>
      </c>
      <c r="Q53" t="s">
        <v>8318</v>
      </c>
      <c r="R53" t="s">
        <v>8332</v>
      </c>
      <c r="S53" s="11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</v>
      </c>
      <c r="Q54" t="s">
        <v>8318</v>
      </c>
      <c r="R54" t="s">
        <v>8332</v>
      </c>
      <c r="S54" s="11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</v>
      </c>
      <c r="Q55" t="s">
        <v>8318</v>
      </c>
      <c r="R55" t="s">
        <v>8332</v>
      </c>
      <c r="S55" s="11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</v>
      </c>
      <c r="Q56" t="s">
        <v>8318</v>
      </c>
      <c r="R56" t="s">
        <v>8332</v>
      </c>
      <c r="S56" s="11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129</v>
      </c>
      <c r="Q57" t="s">
        <v>8318</v>
      </c>
      <c r="R57" t="s">
        <v>8332</v>
      </c>
      <c r="S57" s="11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</v>
      </c>
      <c r="Q58" t="s">
        <v>8318</v>
      </c>
      <c r="R58" t="s">
        <v>8332</v>
      </c>
      <c r="S58" s="11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222</v>
      </c>
      <c r="Q59" t="s">
        <v>8318</v>
      </c>
      <c r="R59" t="s">
        <v>8332</v>
      </c>
      <c r="S59" s="11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</v>
      </c>
      <c r="Q60" t="s">
        <v>8318</v>
      </c>
      <c r="R60" t="s">
        <v>8332</v>
      </c>
      <c r="S60" s="11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607</v>
      </c>
      <c r="Q61" t="s">
        <v>8318</v>
      </c>
      <c r="R61" t="s">
        <v>8332</v>
      </c>
      <c r="S61" s="11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</v>
      </c>
      <c r="Q62" t="s">
        <v>8318</v>
      </c>
      <c r="R62" t="s">
        <v>8319</v>
      </c>
      <c r="S62" s="11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</v>
      </c>
      <c r="Q63" t="s">
        <v>8318</v>
      </c>
      <c r="R63" t="s">
        <v>8319</v>
      </c>
      <c r="S63" s="11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97</v>
      </c>
      <c r="Q64" t="s">
        <v>8318</v>
      </c>
      <c r="R64" t="s">
        <v>8319</v>
      </c>
      <c r="S64" s="11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</v>
      </c>
      <c r="Q65" t="s">
        <v>8318</v>
      </c>
      <c r="R65" t="s">
        <v>8319</v>
      </c>
      <c r="S65" s="11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8">
        <f t="shared" ref="P66:P129" si="5">ROUND((E66/L66),0)</f>
        <v>87</v>
      </c>
      <c r="Q66" t="s">
        <v>8318</v>
      </c>
      <c r="R66" t="s">
        <v>8319</v>
      </c>
      <c r="S66" s="11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8">
        <f t="shared" si="5"/>
        <v>132</v>
      </c>
      <c r="Q67" t="s">
        <v>8318</v>
      </c>
      <c r="R67" t="s">
        <v>8319</v>
      </c>
      <c r="S67" s="11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</v>
      </c>
      <c r="Q68" t="s">
        <v>8318</v>
      </c>
      <c r="R68" t="s">
        <v>8319</v>
      </c>
      <c r="S68" s="11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</v>
      </c>
      <c r="Q69" t="s">
        <v>8318</v>
      </c>
      <c r="R69" t="s">
        <v>8319</v>
      </c>
      <c r="S69" s="11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</v>
      </c>
      <c r="Q70" t="s">
        <v>8318</v>
      </c>
      <c r="R70" t="s">
        <v>8319</v>
      </c>
      <c r="S70" s="11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</v>
      </c>
      <c r="Q71" t="s">
        <v>8318</v>
      </c>
      <c r="R71" t="s">
        <v>8319</v>
      </c>
      <c r="S71" s="11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</v>
      </c>
      <c r="Q72" t="s">
        <v>8318</v>
      </c>
      <c r="R72" t="s">
        <v>8319</v>
      </c>
      <c r="S72" s="11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70</v>
      </c>
      <c r="Q73" t="s">
        <v>8318</v>
      </c>
      <c r="R73" t="s">
        <v>8319</v>
      </c>
      <c r="S73" s="11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</v>
      </c>
      <c r="Q74" t="s">
        <v>8318</v>
      </c>
      <c r="R74" t="s">
        <v>8319</v>
      </c>
      <c r="S74" s="11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8318</v>
      </c>
      <c r="R75" t="s">
        <v>8319</v>
      </c>
      <c r="S75" s="11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</v>
      </c>
      <c r="Q76" t="s">
        <v>8318</v>
      </c>
      <c r="R76" t="s">
        <v>8319</v>
      </c>
      <c r="S76" s="11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86</v>
      </c>
      <c r="Q77" t="s">
        <v>8318</v>
      </c>
      <c r="R77" t="s">
        <v>8319</v>
      </c>
      <c r="S77" s="11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31</v>
      </c>
      <c r="Q78" t="s">
        <v>8318</v>
      </c>
      <c r="R78" t="s">
        <v>8319</v>
      </c>
      <c r="S78" s="11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</v>
      </c>
      <c r="Q79" t="s">
        <v>8318</v>
      </c>
      <c r="R79" t="s">
        <v>8319</v>
      </c>
      <c r="S79" s="11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39</v>
      </c>
      <c r="Q80" t="s">
        <v>8318</v>
      </c>
      <c r="R80" t="s">
        <v>8319</v>
      </c>
      <c r="S80" s="11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</v>
      </c>
      <c r="Q81" t="s">
        <v>8318</v>
      </c>
      <c r="R81" t="s">
        <v>8319</v>
      </c>
      <c r="S81" s="11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274</v>
      </c>
      <c r="Q82" t="s">
        <v>8318</v>
      </c>
      <c r="R82" t="s">
        <v>8319</v>
      </c>
      <c r="S82" s="11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</v>
      </c>
      <c r="Q83" t="s">
        <v>8318</v>
      </c>
      <c r="R83" t="s">
        <v>8319</v>
      </c>
      <c r="S83" s="11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</v>
      </c>
      <c r="Q84" t="s">
        <v>8318</v>
      </c>
      <c r="R84" t="s">
        <v>8319</v>
      </c>
      <c r="S84" s="11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16</v>
      </c>
      <c r="Q85" t="s">
        <v>8318</v>
      </c>
      <c r="R85" t="s">
        <v>8319</v>
      </c>
      <c r="S85" s="11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</v>
      </c>
      <c r="Q86" t="s">
        <v>8318</v>
      </c>
      <c r="R86" t="s">
        <v>8319</v>
      </c>
      <c r="S86" s="11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72</v>
      </c>
      <c r="Q87" t="s">
        <v>8318</v>
      </c>
      <c r="R87" t="s">
        <v>8319</v>
      </c>
      <c r="S87" s="11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376</v>
      </c>
      <c r="Q88" t="s">
        <v>8318</v>
      </c>
      <c r="R88" t="s">
        <v>8319</v>
      </c>
      <c r="S88" s="11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105</v>
      </c>
      <c r="Q89" t="s">
        <v>8318</v>
      </c>
      <c r="R89" t="s">
        <v>8319</v>
      </c>
      <c r="S89" s="11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8318</v>
      </c>
      <c r="R90" t="s">
        <v>8319</v>
      </c>
      <c r="S90" s="11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</v>
      </c>
      <c r="Q91" t="s">
        <v>8318</v>
      </c>
      <c r="R91" t="s">
        <v>8319</v>
      </c>
      <c r="S91" s="11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</v>
      </c>
      <c r="Q92" t="s">
        <v>8318</v>
      </c>
      <c r="R92" t="s">
        <v>8319</v>
      </c>
      <c r="S92" s="11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</v>
      </c>
      <c r="Q93" t="s">
        <v>8318</v>
      </c>
      <c r="R93" t="s">
        <v>8319</v>
      </c>
      <c r="S93" s="11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</v>
      </c>
      <c r="Q94" t="s">
        <v>8318</v>
      </c>
      <c r="R94" t="s">
        <v>8319</v>
      </c>
      <c r="S94" s="11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74</v>
      </c>
      <c r="Q95" t="s">
        <v>8318</v>
      </c>
      <c r="R95" t="s">
        <v>8319</v>
      </c>
      <c r="S95" s="11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22</v>
      </c>
      <c r="Q96" t="s">
        <v>8318</v>
      </c>
      <c r="R96" t="s">
        <v>8319</v>
      </c>
      <c r="S96" s="11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22</v>
      </c>
      <c r="Q97" t="s">
        <v>8318</v>
      </c>
      <c r="R97" t="s">
        <v>8319</v>
      </c>
      <c r="S97" s="11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51</v>
      </c>
      <c r="Q98" t="s">
        <v>8318</v>
      </c>
      <c r="R98" t="s">
        <v>8319</v>
      </c>
      <c r="S98" s="11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</v>
      </c>
      <c r="Q99" t="s">
        <v>8318</v>
      </c>
      <c r="R99" t="s">
        <v>8319</v>
      </c>
      <c r="S99" s="11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57</v>
      </c>
      <c r="Q100" t="s">
        <v>8318</v>
      </c>
      <c r="R100" t="s">
        <v>8319</v>
      </c>
      <c r="S100" s="11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41</v>
      </c>
      <c r="Q101" t="s">
        <v>8318</v>
      </c>
      <c r="R101" t="s">
        <v>8319</v>
      </c>
      <c r="S101" s="11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</v>
      </c>
      <c r="Q102" t="s">
        <v>8318</v>
      </c>
      <c r="R102" t="s">
        <v>8319</v>
      </c>
      <c r="S102" s="11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8318</v>
      </c>
      <c r="R103" t="s">
        <v>8319</v>
      </c>
      <c r="S103" s="11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118</v>
      </c>
      <c r="Q104" t="s">
        <v>8318</v>
      </c>
      <c r="R104" t="s">
        <v>8319</v>
      </c>
      <c r="S104" s="11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28</v>
      </c>
      <c r="Q105" t="s">
        <v>8318</v>
      </c>
      <c r="R105" t="s">
        <v>8319</v>
      </c>
      <c r="S105" s="11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8318</v>
      </c>
      <c r="R106" t="s">
        <v>8319</v>
      </c>
      <c r="S106" s="11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</v>
      </c>
      <c r="Q107" t="s">
        <v>8318</v>
      </c>
      <c r="R107" t="s">
        <v>8319</v>
      </c>
      <c r="S107" s="11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</v>
      </c>
      <c r="Q108" t="s">
        <v>8318</v>
      </c>
      <c r="R108" t="s">
        <v>8319</v>
      </c>
      <c r="S108" s="11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</v>
      </c>
      <c r="Q109" t="s">
        <v>8318</v>
      </c>
      <c r="R109" t="s">
        <v>8319</v>
      </c>
      <c r="S109" s="11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79</v>
      </c>
      <c r="Q110" t="s">
        <v>8318</v>
      </c>
      <c r="R110" t="s">
        <v>8319</v>
      </c>
      <c r="S110" s="11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47</v>
      </c>
      <c r="Q111" t="s">
        <v>8318</v>
      </c>
      <c r="R111" t="s">
        <v>8319</v>
      </c>
      <c r="S111" s="11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</v>
      </c>
      <c r="Q112" t="s">
        <v>8318</v>
      </c>
      <c r="R112" t="s">
        <v>8319</v>
      </c>
      <c r="S112" s="11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</v>
      </c>
      <c r="Q113" t="s">
        <v>8318</v>
      </c>
      <c r="R113" t="s">
        <v>8319</v>
      </c>
      <c r="S113" s="11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</v>
      </c>
      <c r="Q114" t="s">
        <v>8318</v>
      </c>
      <c r="R114" t="s">
        <v>8319</v>
      </c>
      <c r="S114" s="11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</v>
      </c>
      <c r="Q115" t="s">
        <v>8318</v>
      </c>
      <c r="R115" t="s">
        <v>8319</v>
      </c>
      <c r="S115" s="11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89</v>
      </c>
      <c r="Q116" t="s">
        <v>8318</v>
      </c>
      <c r="R116" t="s">
        <v>8319</v>
      </c>
      <c r="S116" s="11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29</v>
      </c>
      <c r="Q117" t="s">
        <v>8318</v>
      </c>
      <c r="R117" t="s">
        <v>8319</v>
      </c>
      <c r="S117" s="11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70</v>
      </c>
      <c r="Q118" t="s">
        <v>8318</v>
      </c>
      <c r="R118" t="s">
        <v>8319</v>
      </c>
      <c r="S118" s="11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</v>
      </c>
      <c r="Q119" t="s">
        <v>8318</v>
      </c>
      <c r="R119" t="s">
        <v>8319</v>
      </c>
      <c r="S119" s="11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145</v>
      </c>
      <c r="Q120" t="s">
        <v>8318</v>
      </c>
      <c r="R120" t="s">
        <v>8319</v>
      </c>
      <c r="S120" s="11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92</v>
      </c>
      <c r="Q121" t="s">
        <v>8318</v>
      </c>
      <c r="R121" t="s">
        <v>8319</v>
      </c>
      <c r="S121" s="11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8318</v>
      </c>
      <c r="R122" t="s">
        <v>8338</v>
      </c>
      <c r="S122" s="11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8318</v>
      </c>
      <c r="R123" t="s">
        <v>8338</v>
      </c>
      <c r="S123" s="11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8318</v>
      </c>
      <c r="R124" t="s">
        <v>8338</v>
      </c>
      <c r="S124" s="11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</v>
      </c>
      <c r="Q125" t="s">
        <v>8318</v>
      </c>
      <c r="R125" t="s">
        <v>8338</v>
      </c>
      <c r="S125" s="11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8318</v>
      </c>
      <c r="R126" t="s">
        <v>8338</v>
      </c>
      <c r="S126" s="11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12</v>
      </c>
      <c r="Q127" t="s">
        <v>8318</v>
      </c>
      <c r="R127" t="s">
        <v>8338</v>
      </c>
      <c r="S127" s="11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107</v>
      </c>
      <c r="Q128" t="s">
        <v>8318</v>
      </c>
      <c r="R128" t="s">
        <v>8338</v>
      </c>
      <c r="S128" s="11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48</v>
      </c>
      <c r="Q129" t="s">
        <v>8318</v>
      </c>
      <c r="R129" t="s">
        <v>8338</v>
      </c>
      <c r="S129" s="11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 s="8">
        <f t="shared" ref="P130:P193" si="9">ROUND((E130/L130),0)</f>
        <v>311</v>
      </c>
      <c r="Q130" t="s">
        <v>8318</v>
      </c>
      <c r="R130" t="s">
        <v>8338</v>
      </c>
      <c r="S130" s="11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8" t="e">
        <f t="shared" si="9"/>
        <v>#DIV/0!</v>
      </c>
      <c r="Q131" t="s">
        <v>8318</v>
      </c>
      <c r="R131" t="s">
        <v>8338</v>
      </c>
      <c r="S131" s="11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8318</v>
      </c>
      <c r="R132" t="s">
        <v>8338</v>
      </c>
      <c r="S132" s="11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8318</v>
      </c>
      <c r="R133" t="s">
        <v>8338</v>
      </c>
      <c r="S133" s="11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95</v>
      </c>
      <c r="Q134" t="s">
        <v>8318</v>
      </c>
      <c r="R134" t="s">
        <v>8338</v>
      </c>
      <c r="S134" s="11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8318</v>
      </c>
      <c r="R135" t="s">
        <v>8338</v>
      </c>
      <c r="S135" s="11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8318</v>
      </c>
      <c r="R136" t="s">
        <v>8338</v>
      </c>
      <c r="S136" s="11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81</v>
      </c>
      <c r="Q137" t="s">
        <v>8318</v>
      </c>
      <c r="R137" t="s">
        <v>8338</v>
      </c>
      <c r="S137" s="11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8318</v>
      </c>
      <c r="R138" t="s">
        <v>8338</v>
      </c>
      <c r="S138" s="11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8318</v>
      </c>
      <c r="R139" t="s">
        <v>8338</v>
      </c>
      <c r="S139" s="11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</v>
      </c>
      <c r="Q140" t="s">
        <v>8318</v>
      </c>
      <c r="R140" t="s">
        <v>8338</v>
      </c>
      <c r="S140" s="11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8318</v>
      </c>
      <c r="R141" t="s">
        <v>8338</v>
      </c>
      <c r="S141" s="11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8318</v>
      </c>
      <c r="R142" t="s">
        <v>8338</v>
      </c>
      <c r="S142" s="11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</v>
      </c>
      <c r="Q143" t="s">
        <v>8318</v>
      </c>
      <c r="R143" t="s">
        <v>8338</v>
      </c>
      <c r="S143" s="11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8318</v>
      </c>
      <c r="R144" t="s">
        <v>8338</v>
      </c>
      <c r="S144" s="11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8318</v>
      </c>
      <c r="R145" t="s">
        <v>8338</v>
      </c>
      <c r="S145" s="11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56</v>
      </c>
      <c r="Q146" t="s">
        <v>8318</v>
      </c>
      <c r="R146" t="s">
        <v>8338</v>
      </c>
      <c r="S146" s="11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38</v>
      </c>
      <c r="Q147" t="s">
        <v>8318</v>
      </c>
      <c r="R147" t="s">
        <v>8338</v>
      </c>
      <c r="S147" s="11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</v>
      </c>
      <c r="Q148" t="s">
        <v>8318</v>
      </c>
      <c r="R148" t="s">
        <v>8338</v>
      </c>
      <c r="S148" s="11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8318</v>
      </c>
      <c r="R149" t="s">
        <v>8338</v>
      </c>
      <c r="S149" s="11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8318</v>
      </c>
      <c r="R150" t="s">
        <v>8338</v>
      </c>
      <c r="S150" s="11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</v>
      </c>
      <c r="Q151" t="s">
        <v>8318</v>
      </c>
      <c r="R151" t="s">
        <v>8338</v>
      </c>
      <c r="S151" s="11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</v>
      </c>
      <c r="Q152" t="s">
        <v>8318</v>
      </c>
      <c r="R152" t="s">
        <v>8338</v>
      </c>
      <c r="S152" s="11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8318</v>
      </c>
      <c r="R153" t="s">
        <v>8338</v>
      </c>
      <c r="S153" s="11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8318</v>
      </c>
      <c r="R154" t="s">
        <v>8338</v>
      </c>
      <c r="S154" s="11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36</v>
      </c>
      <c r="Q155" t="s">
        <v>8318</v>
      </c>
      <c r="R155" t="s">
        <v>8338</v>
      </c>
      <c r="S155" s="11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</v>
      </c>
      <c r="Q156" t="s">
        <v>8318</v>
      </c>
      <c r="R156" t="s">
        <v>8338</v>
      </c>
      <c r="S156" s="11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</v>
      </c>
      <c r="Q157" t="s">
        <v>8318</v>
      </c>
      <c r="R157" t="s">
        <v>8338</v>
      </c>
      <c r="S157" s="11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8318</v>
      </c>
      <c r="R158" t="s">
        <v>8338</v>
      </c>
      <c r="S158" s="11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8318</v>
      </c>
      <c r="R159" t="s">
        <v>8338</v>
      </c>
      <c r="S159" s="11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8318</v>
      </c>
      <c r="R160" t="s">
        <v>8338</v>
      </c>
      <c r="S160" s="11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8318</v>
      </c>
      <c r="R161" t="s">
        <v>8338</v>
      </c>
      <c r="S161" s="11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8318</v>
      </c>
      <c r="R162" t="s">
        <v>8347</v>
      </c>
      <c r="S162" s="11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8318</v>
      </c>
      <c r="R163" t="s">
        <v>8347</v>
      </c>
      <c r="S163" s="11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44</v>
      </c>
      <c r="Q164" t="s">
        <v>8318</v>
      </c>
      <c r="R164" t="s">
        <v>8347</v>
      </c>
      <c r="S164" s="11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8318</v>
      </c>
      <c r="R165" t="s">
        <v>8347</v>
      </c>
      <c r="S165" s="11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</v>
      </c>
      <c r="Q166" t="s">
        <v>8318</v>
      </c>
      <c r="R166" t="s">
        <v>8347</v>
      </c>
      <c r="S166" s="11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8318</v>
      </c>
      <c r="R167" t="s">
        <v>8347</v>
      </c>
      <c r="S167" s="11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8318</v>
      </c>
      <c r="R168" t="s">
        <v>8347</v>
      </c>
      <c r="S168" s="11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6</v>
      </c>
      <c r="Q169" t="s">
        <v>8318</v>
      </c>
      <c r="R169" t="s">
        <v>8347</v>
      </c>
      <c r="S169" s="11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</v>
      </c>
      <c r="Q170" t="s">
        <v>8318</v>
      </c>
      <c r="R170" t="s">
        <v>8347</v>
      </c>
      <c r="S170" s="11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8318</v>
      </c>
      <c r="R171" t="s">
        <v>8347</v>
      </c>
      <c r="S171" s="11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33</v>
      </c>
      <c r="Q172" t="s">
        <v>8318</v>
      </c>
      <c r="R172" t="s">
        <v>8347</v>
      </c>
      <c r="S172" s="11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8318</v>
      </c>
      <c r="R173" t="s">
        <v>8347</v>
      </c>
      <c r="S173" s="11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8318</v>
      </c>
      <c r="R174" t="s">
        <v>8347</v>
      </c>
      <c r="S174" s="11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8318</v>
      </c>
      <c r="R175" t="s">
        <v>8347</v>
      </c>
      <c r="S175" s="11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8318</v>
      </c>
      <c r="R176" t="s">
        <v>8347</v>
      </c>
      <c r="S176" s="11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50</v>
      </c>
      <c r="Q177" t="s">
        <v>8318</v>
      </c>
      <c r="R177" t="s">
        <v>8347</v>
      </c>
      <c r="S177" s="11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8318</v>
      </c>
      <c r="R178" t="s">
        <v>8347</v>
      </c>
      <c r="S178" s="11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26</v>
      </c>
      <c r="Q179" t="s">
        <v>8318</v>
      </c>
      <c r="R179" t="s">
        <v>8347</v>
      </c>
      <c r="S179" s="11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8318</v>
      </c>
      <c r="R180" t="s">
        <v>8347</v>
      </c>
      <c r="S180" s="11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8318</v>
      </c>
      <c r="R181" t="s">
        <v>8347</v>
      </c>
      <c r="S181" s="11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31</v>
      </c>
      <c r="Q182" t="s">
        <v>8318</v>
      </c>
      <c r="R182" t="s">
        <v>8347</v>
      </c>
      <c r="S182" s="11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181</v>
      </c>
      <c r="Q183" t="s">
        <v>8318</v>
      </c>
      <c r="R183" t="s">
        <v>8347</v>
      </c>
      <c r="S183" s="11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8318</v>
      </c>
      <c r="R184" t="s">
        <v>8347</v>
      </c>
      <c r="S184" s="11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374</v>
      </c>
      <c r="Q185" t="s">
        <v>8318</v>
      </c>
      <c r="R185" t="s">
        <v>8347</v>
      </c>
      <c r="S185" s="11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26</v>
      </c>
      <c r="Q186" t="s">
        <v>8318</v>
      </c>
      <c r="R186" t="s">
        <v>8347</v>
      </c>
      <c r="S186" s="11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8318</v>
      </c>
      <c r="R187" t="s">
        <v>8347</v>
      </c>
      <c r="S187" s="11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8318</v>
      </c>
      <c r="R188" t="s">
        <v>8347</v>
      </c>
      <c r="S188" s="11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8318</v>
      </c>
      <c r="R189" t="s">
        <v>8347</v>
      </c>
      <c r="S189" s="11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8318</v>
      </c>
      <c r="R190" t="s">
        <v>8347</v>
      </c>
      <c r="S190" s="11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8318</v>
      </c>
      <c r="R191" t="s">
        <v>8347</v>
      </c>
      <c r="S191" s="11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8318</v>
      </c>
      <c r="R192" t="s">
        <v>8347</v>
      </c>
      <c r="S192" s="11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</v>
      </c>
      <c r="Q193" t="s">
        <v>8318</v>
      </c>
      <c r="R193" t="s">
        <v>8347</v>
      </c>
      <c r="S193" s="11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 s="8">
        <f t="shared" ref="P194:P257" si="13">ROUND((E194/L194),0)</f>
        <v>6</v>
      </c>
      <c r="Q194" t="s">
        <v>8318</v>
      </c>
      <c r="R194" t="s">
        <v>8347</v>
      </c>
      <c r="S194" s="11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8" t="e">
        <f t="shared" si="13"/>
        <v>#DIV/0!</v>
      </c>
      <c r="Q195" t="s">
        <v>8318</v>
      </c>
      <c r="R195" t="s">
        <v>8347</v>
      </c>
      <c r="S195" s="11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8318</v>
      </c>
      <c r="R196" t="s">
        <v>8347</v>
      </c>
      <c r="S196" s="11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8318</v>
      </c>
      <c r="R197" t="s">
        <v>8347</v>
      </c>
      <c r="S197" s="11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</v>
      </c>
      <c r="Q198" t="s">
        <v>8318</v>
      </c>
      <c r="R198" t="s">
        <v>8347</v>
      </c>
      <c r="S198" s="11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33</v>
      </c>
      <c r="Q199" t="s">
        <v>8318</v>
      </c>
      <c r="R199" t="s">
        <v>8347</v>
      </c>
      <c r="S199" s="11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47</v>
      </c>
      <c r="Q200" t="s">
        <v>8318</v>
      </c>
      <c r="R200" t="s">
        <v>8347</v>
      </c>
      <c r="S200" s="11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8318</v>
      </c>
      <c r="R201" t="s">
        <v>8347</v>
      </c>
      <c r="S201" s="11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</v>
      </c>
      <c r="Q202" t="s">
        <v>8318</v>
      </c>
      <c r="R202" t="s">
        <v>8347</v>
      </c>
      <c r="S202" s="11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</v>
      </c>
      <c r="Q203" t="s">
        <v>8318</v>
      </c>
      <c r="R203" t="s">
        <v>8347</v>
      </c>
      <c r="S203" s="11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8318</v>
      </c>
      <c r="R204" t="s">
        <v>8347</v>
      </c>
      <c r="S204" s="11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</v>
      </c>
      <c r="Q205" t="s">
        <v>8318</v>
      </c>
      <c r="R205" t="s">
        <v>8347</v>
      </c>
      <c r="S205" s="11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118</v>
      </c>
      <c r="Q206" t="s">
        <v>8318</v>
      </c>
      <c r="R206" t="s">
        <v>8347</v>
      </c>
      <c r="S206" s="11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</v>
      </c>
      <c r="Q207" t="s">
        <v>8318</v>
      </c>
      <c r="R207" t="s">
        <v>8347</v>
      </c>
      <c r="S207" s="11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8318</v>
      </c>
      <c r="R208" t="s">
        <v>8347</v>
      </c>
      <c r="S208" s="11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164</v>
      </c>
      <c r="Q209" t="s">
        <v>8318</v>
      </c>
      <c r="R209" t="s">
        <v>8347</v>
      </c>
      <c r="S209" s="11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8318</v>
      </c>
      <c r="R210" t="s">
        <v>8347</v>
      </c>
      <c r="S210" s="11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8318</v>
      </c>
      <c r="R211" t="s">
        <v>8347</v>
      </c>
      <c r="S211" s="11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92</v>
      </c>
      <c r="Q212" t="s">
        <v>8318</v>
      </c>
      <c r="R212" t="s">
        <v>8347</v>
      </c>
      <c r="S212" s="11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186</v>
      </c>
      <c r="Q213" t="s">
        <v>8318</v>
      </c>
      <c r="R213" t="s">
        <v>8347</v>
      </c>
      <c r="S213" s="11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8318</v>
      </c>
      <c r="R214" t="s">
        <v>8347</v>
      </c>
      <c r="S214" s="11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8318</v>
      </c>
      <c r="R215" t="s">
        <v>8347</v>
      </c>
      <c r="S215" s="11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8318</v>
      </c>
      <c r="R216" t="s">
        <v>8347</v>
      </c>
      <c r="S216" s="11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8318</v>
      </c>
      <c r="R217" t="s">
        <v>8347</v>
      </c>
      <c r="S217" s="11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332</v>
      </c>
      <c r="Q218" t="s">
        <v>8318</v>
      </c>
      <c r="R218" t="s">
        <v>8347</v>
      </c>
      <c r="S218" s="11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</v>
      </c>
      <c r="Q219" t="s">
        <v>8318</v>
      </c>
      <c r="R219" t="s">
        <v>8347</v>
      </c>
      <c r="S219" s="11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8318</v>
      </c>
      <c r="R220" t="s">
        <v>8347</v>
      </c>
      <c r="S220" s="11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116</v>
      </c>
      <c r="Q221" t="s">
        <v>8318</v>
      </c>
      <c r="R221" t="s">
        <v>8347</v>
      </c>
      <c r="S221" s="11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8318</v>
      </c>
      <c r="R222" t="s">
        <v>8347</v>
      </c>
      <c r="S222" s="11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8318</v>
      </c>
      <c r="R223" t="s">
        <v>8347</v>
      </c>
      <c r="S223" s="11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8318</v>
      </c>
      <c r="R224" t="s">
        <v>8347</v>
      </c>
      <c r="S224" s="11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8318</v>
      </c>
      <c r="R225" t="s">
        <v>8347</v>
      </c>
      <c r="S225" s="11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8318</v>
      </c>
      <c r="R226" t="s">
        <v>8347</v>
      </c>
      <c r="S226" s="11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8318</v>
      </c>
      <c r="R227" t="s">
        <v>8347</v>
      </c>
      <c r="S227" s="11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8318</v>
      </c>
      <c r="R228" t="s">
        <v>8347</v>
      </c>
      <c r="S228" s="11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8318</v>
      </c>
      <c r="R229" t="s">
        <v>8347</v>
      </c>
      <c r="S229" s="11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8318</v>
      </c>
      <c r="R230" t="s">
        <v>8347</v>
      </c>
      <c r="S230" s="11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8318</v>
      </c>
      <c r="R231" t="s">
        <v>8347</v>
      </c>
      <c r="S231" s="11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8318</v>
      </c>
      <c r="R232" t="s">
        <v>8347</v>
      </c>
      <c r="S232" s="11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8318</v>
      </c>
      <c r="R233" t="s">
        <v>8347</v>
      </c>
      <c r="S233" s="11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16</v>
      </c>
      <c r="Q234" t="s">
        <v>8318</v>
      </c>
      <c r="R234" t="s">
        <v>8347</v>
      </c>
      <c r="S234" s="11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8318</v>
      </c>
      <c r="R235" t="s">
        <v>8347</v>
      </c>
      <c r="S235" s="11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</v>
      </c>
      <c r="Q236" t="s">
        <v>8318</v>
      </c>
      <c r="R236" t="s">
        <v>8347</v>
      </c>
      <c r="S236" s="11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8318</v>
      </c>
      <c r="R237" t="s">
        <v>8347</v>
      </c>
      <c r="S237" s="11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8318</v>
      </c>
      <c r="R238" t="s">
        <v>8347</v>
      </c>
      <c r="S238" s="11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8318</v>
      </c>
      <c r="R239" t="s">
        <v>8347</v>
      </c>
      <c r="S239" s="11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8318</v>
      </c>
      <c r="R240" t="s">
        <v>8347</v>
      </c>
      <c r="S240" s="11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8318</v>
      </c>
      <c r="R241" t="s">
        <v>8347</v>
      </c>
      <c r="S241" s="11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118</v>
      </c>
      <c r="Q242" t="s">
        <v>8318</v>
      </c>
      <c r="R242" t="s">
        <v>8330</v>
      </c>
      <c r="S242" s="11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</v>
      </c>
      <c r="Q243" t="s">
        <v>8318</v>
      </c>
      <c r="R243" t="s">
        <v>8330</v>
      </c>
      <c r="S243" s="11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</v>
      </c>
      <c r="Q244" t="s">
        <v>8318</v>
      </c>
      <c r="R244" t="s">
        <v>8330</v>
      </c>
      <c r="S244" s="11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</v>
      </c>
      <c r="Q245" t="s">
        <v>8318</v>
      </c>
      <c r="R245" t="s">
        <v>8330</v>
      </c>
      <c r="S245" s="11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</v>
      </c>
      <c r="Q246" t="s">
        <v>8318</v>
      </c>
      <c r="R246" t="s">
        <v>8330</v>
      </c>
      <c r="S246" s="11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</v>
      </c>
      <c r="Q247" t="s">
        <v>8318</v>
      </c>
      <c r="R247" t="s">
        <v>8330</v>
      </c>
      <c r="S247" s="11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</v>
      </c>
      <c r="Q248" t="s">
        <v>8318</v>
      </c>
      <c r="R248" t="s">
        <v>8330</v>
      </c>
      <c r="S248" s="11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</v>
      </c>
      <c r="Q249" t="s">
        <v>8318</v>
      </c>
      <c r="R249" t="s">
        <v>8330</v>
      </c>
      <c r="S249" s="11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590</v>
      </c>
      <c r="Q250" t="s">
        <v>8318</v>
      </c>
      <c r="R250" t="s">
        <v>8330</v>
      </c>
      <c r="S250" s="11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</v>
      </c>
      <c r="Q251" t="s">
        <v>8318</v>
      </c>
      <c r="R251" t="s">
        <v>8330</v>
      </c>
      <c r="S251" s="11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</v>
      </c>
      <c r="Q252" t="s">
        <v>8318</v>
      </c>
      <c r="R252" t="s">
        <v>8330</v>
      </c>
      <c r="S252" s="11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</v>
      </c>
      <c r="Q253" t="s">
        <v>8318</v>
      </c>
      <c r="R253" t="s">
        <v>8330</v>
      </c>
      <c r="S253" s="11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</v>
      </c>
      <c r="Q254" t="s">
        <v>8318</v>
      </c>
      <c r="R254" t="s">
        <v>8330</v>
      </c>
      <c r="S254" s="11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216</v>
      </c>
      <c r="Q255" t="s">
        <v>8318</v>
      </c>
      <c r="R255" t="s">
        <v>8330</v>
      </c>
      <c r="S255" s="11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</v>
      </c>
      <c r="Q256" t="s">
        <v>8318</v>
      </c>
      <c r="R256" t="s">
        <v>8330</v>
      </c>
      <c r="S256" s="11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</v>
      </c>
      <c r="Q257" t="s">
        <v>8318</v>
      </c>
      <c r="R257" t="s">
        <v>8330</v>
      </c>
      <c r="S257" s="11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</f>
        <v>1.391</v>
      </c>
      <c r="P258" s="8">
        <f t="shared" ref="P258:P321" si="17">ROUND((E258/L258),0)</f>
        <v>66</v>
      </c>
      <c r="Q258" t="s">
        <v>8318</v>
      </c>
      <c r="R258" t="s">
        <v>8330</v>
      </c>
      <c r="S258" s="11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8">
        <f t="shared" si="17"/>
        <v>67</v>
      </c>
      <c r="Q259" t="s">
        <v>8318</v>
      </c>
      <c r="R259" t="s">
        <v>8330</v>
      </c>
      <c r="S259" s="11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</v>
      </c>
      <c r="Q260" t="s">
        <v>8318</v>
      </c>
      <c r="R260" t="s">
        <v>8330</v>
      </c>
      <c r="S260" s="11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</v>
      </c>
      <c r="Q261" t="s">
        <v>8318</v>
      </c>
      <c r="R261" t="s">
        <v>8330</v>
      </c>
      <c r="S261" s="11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121</v>
      </c>
      <c r="Q262" t="s">
        <v>8318</v>
      </c>
      <c r="R262" t="s">
        <v>8330</v>
      </c>
      <c r="S262" s="11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98</v>
      </c>
      <c r="Q263" t="s">
        <v>8318</v>
      </c>
      <c r="R263" t="s">
        <v>8330</v>
      </c>
      <c r="S263" s="11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</v>
      </c>
      <c r="Q264" t="s">
        <v>8318</v>
      </c>
      <c r="R264" t="s">
        <v>8330</v>
      </c>
      <c r="S264" s="11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31</v>
      </c>
      <c r="Q265" t="s">
        <v>8318</v>
      </c>
      <c r="R265" t="s">
        <v>8330</v>
      </c>
      <c r="S265" s="11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65</v>
      </c>
      <c r="Q266" t="s">
        <v>8318</v>
      </c>
      <c r="R266" t="s">
        <v>8330</v>
      </c>
      <c r="S266" s="11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96</v>
      </c>
      <c r="Q267" t="s">
        <v>8318</v>
      </c>
      <c r="R267" t="s">
        <v>8330</v>
      </c>
      <c r="S267" s="11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</v>
      </c>
      <c r="Q268" t="s">
        <v>8318</v>
      </c>
      <c r="R268" t="s">
        <v>8330</v>
      </c>
      <c r="S268" s="11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79</v>
      </c>
      <c r="Q269" t="s">
        <v>8318</v>
      </c>
      <c r="R269" t="s">
        <v>8330</v>
      </c>
      <c r="S269" s="11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</v>
      </c>
      <c r="Q270" t="s">
        <v>8318</v>
      </c>
      <c r="R270" t="s">
        <v>8330</v>
      </c>
      <c r="S270" s="11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</v>
      </c>
      <c r="Q271" t="s">
        <v>8318</v>
      </c>
      <c r="R271" t="s">
        <v>8330</v>
      </c>
      <c r="S271" s="11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58</v>
      </c>
      <c r="Q272" t="s">
        <v>8318</v>
      </c>
      <c r="R272" t="s">
        <v>8330</v>
      </c>
      <c r="S272" s="11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</v>
      </c>
      <c r="Q273" t="s">
        <v>8318</v>
      </c>
      <c r="R273" t="s">
        <v>8330</v>
      </c>
      <c r="S273" s="11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82</v>
      </c>
      <c r="Q274" t="s">
        <v>8318</v>
      </c>
      <c r="R274" t="s">
        <v>8330</v>
      </c>
      <c r="S274" s="11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46</v>
      </c>
      <c r="Q275" t="s">
        <v>8318</v>
      </c>
      <c r="R275" t="s">
        <v>8330</v>
      </c>
      <c r="S275" s="11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</v>
      </c>
      <c r="Q276" t="s">
        <v>8318</v>
      </c>
      <c r="R276" t="s">
        <v>8330</v>
      </c>
      <c r="S276" s="11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</v>
      </c>
      <c r="Q277" t="s">
        <v>8318</v>
      </c>
      <c r="R277" t="s">
        <v>8330</v>
      </c>
      <c r="S277" s="11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</v>
      </c>
      <c r="Q278" t="s">
        <v>8318</v>
      </c>
      <c r="R278" t="s">
        <v>8330</v>
      </c>
      <c r="S278" s="11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</v>
      </c>
      <c r="Q279" t="s">
        <v>8318</v>
      </c>
      <c r="R279" t="s">
        <v>8330</v>
      </c>
      <c r="S279" s="11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98</v>
      </c>
      <c r="Q280" t="s">
        <v>8318</v>
      </c>
      <c r="R280" t="s">
        <v>8330</v>
      </c>
      <c r="S280" s="11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88</v>
      </c>
      <c r="Q281" t="s">
        <v>8318</v>
      </c>
      <c r="R281" t="s">
        <v>8330</v>
      </c>
      <c r="S281" s="11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55</v>
      </c>
      <c r="Q282" t="s">
        <v>8318</v>
      </c>
      <c r="R282" t="s">
        <v>8330</v>
      </c>
      <c r="S282" s="11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84</v>
      </c>
      <c r="Q283" t="s">
        <v>8318</v>
      </c>
      <c r="R283" t="s">
        <v>8330</v>
      </c>
      <c r="S283" s="11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</v>
      </c>
      <c r="Q284" t="s">
        <v>8318</v>
      </c>
      <c r="R284" t="s">
        <v>8330</v>
      </c>
      <c r="S284" s="11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102</v>
      </c>
      <c r="Q285" t="s">
        <v>8318</v>
      </c>
      <c r="R285" t="s">
        <v>8330</v>
      </c>
      <c r="S285" s="11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</v>
      </c>
      <c r="Q286" t="s">
        <v>8318</v>
      </c>
      <c r="R286" t="s">
        <v>8330</v>
      </c>
      <c r="S286" s="11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57</v>
      </c>
      <c r="Q287" t="s">
        <v>8318</v>
      </c>
      <c r="R287" t="s">
        <v>8330</v>
      </c>
      <c r="S287" s="11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</v>
      </c>
      <c r="Q288" t="s">
        <v>8318</v>
      </c>
      <c r="R288" t="s">
        <v>8330</v>
      </c>
      <c r="S288" s="11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</v>
      </c>
      <c r="Q289" t="s">
        <v>8318</v>
      </c>
      <c r="R289" t="s">
        <v>8330</v>
      </c>
      <c r="S289" s="11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</v>
      </c>
      <c r="Q290" t="s">
        <v>8318</v>
      </c>
      <c r="R290" t="s">
        <v>8330</v>
      </c>
      <c r="S290" s="11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68</v>
      </c>
      <c r="Q291" t="s">
        <v>8318</v>
      </c>
      <c r="R291" t="s">
        <v>8330</v>
      </c>
      <c r="S291" s="11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29</v>
      </c>
      <c r="Q292" t="s">
        <v>8318</v>
      </c>
      <c r="R292" t="s">
        <v>8330</v>
      </c>
      <c r="S292" s="11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47</v>
      </c>
      <c r="Q293" t="s">
        <v>8318</v>
      </c>
      <c r="R293" t="s">
        <v>8330</v>
      </c>
      <c r="S293" s="11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</v>
      </c>
      <c r="Q294" t="s">
        <v>8318</v>
      </c>
      <c r="R294" t="s">
        <v>8330</v>
      </c>
      <c r="S294" s="11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</v>
      </c>
      <c r="Q295" t="s">
        <v>8318</v>
      </c>
      <c r="R295" t="s">
        <v>8330</v>
      </c>
      <c r="S295" s="11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8318</v>
      </c>
      <c r="R296" t="s">
        <v>8330</v>
      </c>
      <c r="S296" s="11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</v>
      </c>
      <c r="Q297" t="s">
        <v>8318</v>
      </c>
      <c r="R297" t="s">
        <v>8330</v>
      </c>
      <c r="S297" s="11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</v>
      </c>
      <c r="Q298" t="s">
        <v>8318</v>
      </c>
      <c r="R298" t="s">
        <v>8330</v>
      </c>
      <c r="S298" s="11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142</v>
      </c>
      <c r="Q299" t="s">
        <v>8318</v>
      </c>
      <c r="R299" t="s">
        <v>8330</v>
      </c>
      <c r="S299" s="11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</v>
      </c>
      <c r="Q300" t="s">
        <v>8318</v>
      </c>
      <c r="R300" t="s">
        <v>8330</v>
      </c>
      <c r="S300" s="11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</v>
      </c>
      <c r="Q301" t="s">
        <v>8318</v>
      </c>
      <c r="R301" t="s">
        <v>8330</v>
      </c>
      <c r="S301" s="11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</v>
      </c>
      <c r="Q302" t="s">
        <v>8318</v>
      </c>
      <c r="R302" t="s">
        <v>8330</v>
      </c>
      <c r="S302" s="11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</v>
      </c>
      <c r="Q303" t="s">
        <v>8318</v>
      </c>
      <c r="R303" t="s">
        <v>8330</v>
      </c>
      <c r="S303" s="11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</v>
      </c>
      <c r="Q304" t="s">
        <v>8318</v>
      </c>
      <c r="R304" t="s">
        <v>8330</v>
      </c>
      <c r="S304" s="11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</v>
      </c>
      <c r="Q305" t="s">
        <v>8318</v>
      </c>
      <c r="R305" t="s">
        <v>8330</v>
      </c>
      <c r="S305" s="11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</v>
      </c>
      <c r="Q306" t="s">
        <v>8318</v>
      </c>
      <c r="R306" t="s">
        <v>8330</v>
      </c>
      <c r="S306" s="11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52</v>
      </c>
      <c r="Q307" t="s">
        <v>8318</v>
      </c>
      <c r="R307" t="s">
        <v>8330</v>
      </c>
      <c r="S307" s="11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37</v>
      </c>
      <c r="Q308" t="s">
        <v>8318</v>
      </c>
      <c r="R308" t="s">
        <v>8330</v>
      </c>
      <c r="S308" s="11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43</v>
      </c>
      <c r="Q309" t="s">
        <v>8318</v>
      </c>
      <c r="R309" t="s">
        <v>8330</v>
      </c>
      <c r="S309" s="11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63</v>
      </c>
      <c r="Q310" t="s">
        <v>8318</v>
      </c>
      <c r="R310" t="s">
        <v>8330</v>
      </c>
      <c r="S310" s="11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90</v>
      </c>
      <c r="Q311" t="s">
        <v>8318</v>
      </c>
      <c r="R311" t="s">
        <v>8330</v>
      </c>
      <c r="S311" s="11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29</v>
      </c>
      <c r="Q312" t="s">
        <v>8318</v>
      </c>
      <c r="R312" t="s">
        <v>8330</v>
      </c>
      <c r="S312" s="11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139</v>
      </c>
      <c r="Q313" t="s">
        <v>8318</v>
      </c>
      <c r="R313" t="s">
        <v>8330</v>
      </c>
      <c r="S313" s="11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</v>
      </c>
      <c r="Q314" t="s">
        <v>8318</v>
      </c>
      <c r="R314" t="s">
        <v>8330</v>
      </c>
      <c r="S314" s="11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</v>
      </c>
      <c r="Q315" t="s">
        <v>8318</v>
      </c>
      <c r="R315" t="s">
        <v>8330</v>
      </c>
      <c r="S315" s="11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</v>
      </c>
      <c r="Q316" t="s">
        <v>8318</v>
      </c>
      <c r="R316" t="s">
        <v>8330</v>
      </c>
      <c r="S316" s="11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201</v>
      </c>
      <c r="Q317" t="s">
        <v>8318</v>
      </c>
      <c r="R317" t="s">
        <v>8330</v>
      </c>
      <c r="S317" s="11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</v>
      </c>
      <c r="Q318" t="s">
        <v>8318</v>
      </c>
      <c r="R318" t="s">
        <v>8330</v>
      </c>
      <c r="S318" s="11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96</v>
      </c>
      <c r="Q319" t="s">
        <v>8318</v>
      </c>
      <c r="R319" t="s">
        <v>8330</v>
      </c>
      <c r="S319" s="11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50</v>
      </c>
      <c r="Q320" t="s">
        <v>8318</v>
      </c>
      <c r="R320" t="s">
        <v>8330</v>
      </c>
      <c r="S320" s="11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</v>
      </c>
      <c r="Q321" t="s">
        <v>8318</v>
      </c>
      <c r="R321" t="s">
        <v>8330</v>
      </c>
      <c r="S321" s="11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</f>
        <v>1.0658000000000001</v>
      </c>
      <c r="P322" s="8">
        <f t="shared" ref="P322:P385" si="21">ROUND((E322/L322),0)</f>
        <v>135</v>
      </c>
      <c r="Q322" t="s">
        <v>8318</v>
      </c>
      <c r="R322" t="s">
        <v>8330</v>
      </c>
      <c r="S322" s="11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8">
        <f t="shared" si="21"/>
        <v>107</v>
      </c>
      <c r="Q323" t="s">
        <v>8318</v>
      </c>
      <c r="R323" t="s">
        <v>8330</v>
      </c>
      <c r="S323" s="11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</v>
      </c>
      <c r="Q324" t="s">
        <v>8318</v>
      </c>
      <c r="R324" t="s">
        <v>8330</v>
      </c>
      <c r="S324" s="11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115</v>
      </c>
      <c r="Q325" t="s">
        <v>8318</v>
      </c>
      <c r="R325" t="s">
        <v>8330</v>
      </c>
      <c r="S325" s="11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</v>
      </c>
      <c r="Q326" t="s">
        <v>8318</v>
      </c>
      <c r="R326" t="s">
        <v>8330</v>
      </c>
      <c r="S326" s="11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71</v>
      </c>
      <c r="Q327" t="s">
        <v>8318</v>
      </c>
      <c r="R327" t="s">
        <v>8330</v>
      </c>
      <c r="S327" s="11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</v>
      </c>
      <c r="Q328" t="s">
        <v>8318</v>
      </c>
      <c r="R328" t="s">
        <v>8330</v>
      </c>
      <c r="S328" s="11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</v>
      </c>
      <c r="Q329" t="s">
        <v>8318</v>
      </c>
      <c r="R329" t="s">
        <v>8330</v>
      </c>
      <c r="S329" s="11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</v>
      </c>
      <c r="Q330" t="s">
        <v>8318</v>
      </c>
      <c r="R330" t="s">
        <v>8330</v>
      </c>
      <c r="S330" s="11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</v>
      </c>
      <c r="Q331" t="s">
        <v>8318</v>
      </c>
      <c r="R331" t="s">
        <v>8330</v>
      </c>
      <c r="S331" s="11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105</v>
      </c>
      <c r="Q332" t="s">
        <v>8318</v>
      </c>
      <c r="R332" t="s">
        <v>8330</v>
      </c>
      <c r="S332" s="11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</v>
      </c>
      <c r="Q333" t="s">
        <v>8318</v>
      </c>
      <c r="R333" t="s">
        <v>8330</v>
      </c>
      <c r="S333" s="11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204</v>
      </c>
      <c r="Q334" t="s">
        <v>8318</v>
      </c>
      <c r="R334" t="s">
        <v>8330</v>
      </c>
      <c r="S334" s="11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</v>
      </c>
      <c r="Q335" t="s">
        <v>8318</v>
      </c>
      <c r="R335" t="s">
        <v>8330</v>
      </c>
      <c r="S335" s="11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147</v>
      </c>
      <c r="Q336" t="s">
        <v>8318</v>
      </c>
      <c r="R336" t="s">
        <v>8330</v>
      </c>
      <c r="S336" s="11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</v>
      </c>
      <c r="Q337" t="s">
        <v>8318</v>
      </c>
      <c r="R337" t="s">
        <v>8330</v>
      </c>
      <c r="S337" s="11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</v>
      </c>
      <c r="Q338" t="s">
        <v>8318</v>
      </c>
      <c r="R338" t="s">
        <v>8330</v>
      </c>
      <c r="S338" s="11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98</v>
      </c>
      <c r="Q339" t="s">
        <v>8318</v>
      </c>
      <c r="R339" t="s">
        <v>8330</v>
      </c>
      <c r="S339" s="11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</v>
      </c>
      <c r="Q340" t="s">
        <v>8318</v>
      </c>
      <c r="R340" t="s">
        <v>8330</v>
      </c>
      <c r="S340" s="11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73</v>
      </c>
      <c r="Q341" t="s">
        <v>8318</v>
      </c>
      <c r="R341" t="s">
        <v>8330</v>
      </c>
      <c r="S341" s="11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</v>
      </c>
      <c r="Q342" t="s">
        <v>8318</v>
      </c>
      <c r="R342" t="s">
        <v>8330</v>
      </c>
      <c r="S342" s="11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68</v>
      </c>
      <c r="Q343" t="s">
        <v>8318</v>
      </c>
      <c r="R343" t="s">
        <v>8330</v>
      </c>
      <c r="S343" s="11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170</v>
      </c>
      <c r="Q344" t="s">
        <v>8318</v>
      </c>
      <c r="R344" t="s">
        <v>8330</v>
      </c>
      <c r="S344" s="11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</v>
      </c>
      <c r="Q345" t="s">
        <v>8318</v>
      </c>
      <c r="R345" t="s">
        <v>8330</v>
      </c>
      <c r="S345" s="11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120</v>
      </c>
      <c r="Q346" t="s">
        <v>8318</v>
      </c>
      <c r="R346" t="s">
        <v>8330</v>
      </c>
      <c r="S346" s="11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100</v>
      </c>
      <c r="Q347" t="s">
        <v>8318</v>
      </c>
      <c r="R347" t="s">
        <v>8330</v>
      </c>
      <c r="S347" s="11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91</v>
      </c>
      <c r="Q348" t="s">
        <v>8318</v>
      </c>
      <c r="R348" t="s">
        <v>8330</v>
      </c>
      <c r="S348" s="11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118</v>
      </c>
      <c r="Q349" t="s">
        <v>8318</v>
      </c>
      <c r="R349" t="s">
        <v>8330</v>
      </c>
      <c r="S349" s="11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87</v>
      </c>
      <c r="Q350" t="s">
        <v>8318</v>
      </c>
      <c r="R350" t="s">
        <v>8330</v>
      </c>
      <c r="S350" s="11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72</v>
      </c>
      <c r="Q351" t="s">
        <v>8318</v>
      </c>
      <c r="R351" t="s">
        <v>8330</v>
      </c>
      <c r="S351" s="11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130</v>
      </c>
      <c r="Q352" t="s">
        <v>8318</v>
      </c>
      <c r="R352" t="s">
        <v>8330</v>
      </c>
      <c r="S352" s="11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45</v>
      </c>
      <c r="Q353" t="s">
        <v>8318</v>
      </c>
      <c r="R353" t="s">
        <v>8330</v>
      </c>
      <c r="S353" s="11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41</v>
      </c>
      <c r="Q354" t="s">
        <v>8318</v>
      </c>
      <c r="R354" t="s">
        <v>8330</v>
      </c>
      <c r="S354" s="11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104</v>
      </c>
      <c r="Q355" t="s">
        <v>8318</v>
      </c>
      <c r="R355" t="s">
        <v>8330</v>
      </c>
      <c r="S355" s="11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</v>
      </c>
      <c r="Q356" t="s">
        <v>8318</v>
      </c>
      <c r="R356" t="s">
        <v>8330</v>
      </c>
      <c r="S356" s="11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247</v>
      </c>
      <c r="Q357" t="s">
        <v>8318</v>
      </c>
      <c r="R357" t="s">
        <v>8330</v>
      </c>
      <c r="S357" s="11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</v>
      </c>
      <c r="Q358" t="s">
        <v>8318</v>
      </c>
      <c r="R358" t="s">
        <v>8330</v>
      </c>
      <c r="S358" s="11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</v>
      </c>
      <c r="Q359" t="s">
        <v>8318</v>
      </c>
      <c r="R359" t="s">
        <v>8330</v>
      </c>
      <c r="S359" s="11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</v>
      </c>
      <c r="Q360" t="s">
        <v>8318</v>
      </c>
      <c r="R360" t="s">
        <v>8330</v>
      </c>
      <c r="S360" s="11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</v>
      </c>
      <c r="Q361" t="s">
        <v>8318</v>
      </c>
      <c r="R361" t="s">
        <v>8330</v>
      </c>
      <c r="S361" s="11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140</v>
      </c>
      <c r="Q362" t="s">
        <v>8318</v>
      </c>
      <c r="R362" t="s">
        <v>8330</v>
      </c>
      <c r="S362" s="11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110</v>
      </c>
      <c r="Q363" t="s">
        <v>8318</v>
      </c>
      <c r="R363" t="s">
        <v>8330</v>
      </c>
      <c r="S363" s="11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140</v>
      </c>
      <c r="Q364" t="s">
        <v>8318</v>
      </c>
      <c r="R364" t="s">
        <v>8330</v>
      </c>
      <c r="S364" s="11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348</v>
      </c>
      <c r="Q365" t="s">
        <v>8318</v>
      </c>
      <c r="R365" t="s">
        <v>8330</v>
      </c>
      <c r="S365" s="11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</v>
      </c>
      <c r="Q366" t="s">
        <v>8318</v>
      </c>
      <c r="R366" t="s">
        <v>8330</v>
      </c>
      <c r="S366" s="11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240</v>
      </c>
      <c r="Q367" t="s">
        <v>8318</v>
      </c>
      <c r="R367" t="s">
        <v>8330</v>
      </c>
      <c r="S367" s="11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</v>
      </c>
      <c r="Q368" t="s">
        <v>8318</v>
      </c>
      <c r="R368" t="s">
        <v>8330</v>
      </c>
      <c r="S368" s="11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87</v>
      </c>
      <c r="Q369" t="s">
        <v>8318</v>
      </c>
      <c r="R369" t="s">
        <v>8330</v>
      </c>
      <c r="S369" s="11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82</v>
      </c>
      <c r="Q370" t="s">
        <v>8318</v>
      </c>
      <c r="R370" t="s">
        <v>8330</v>
      </c>
      <c r="S370" s="11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43</v>
      </c>
      <c r="Q371" t="s">
        <v>8318</v>
      </c>
      <c r="R371" t="s">
        <v>8330</v>
      </c>
      <c r="S371" s="11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</v>
      </c>
      <c r="Q372" t="s">
        <v>8318</v>
      </c>
      <c r="R372" t="s">
        <v>8330</v>
      </c>
      <c r="S372" s="11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</v>
      </c>
      <c r="Q373" t="s">
        <v>8318</v>
      </c>
      <c r="R373" t="s">
        <v>8330</v>
      </c>
      <c r="S373" s="11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42</v>
      </c>
      <c r="Q374" t="s">
        <v>8318</v>
      </c>
      <c r="R374" t="s">
        <v>8330</v>
      </c>
      <c r="S374" s="11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90</v>
      </c>
      <c r="Q375" t="s">
        <v>8318</v>
      </c>
      <c r="R375" t="s">
        <v>8330</v>
      </c>
      <c r="S375" s="11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</v>
      </c>
      <c r="Q376" t="s">
        <v>8318</v>
      </c>
      <c r="R376" t="s">
        <v>8330</v>
      </c>
      <c r="S376" s="11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43</v>
      </c>
      <c r="Q377" t="s">
        <v>8318</v>
      </c>
      <c r="R377" t="s">
        <v>8330</v>
      </c>
      <c r="S377" s="11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</v>
      </c>
      <c r="Q378" t="s">
        <v>8318</v>
      </c>
      <c r="R378" t="s">
        <v>8330</v>
      </c>
      <c r="S378" s="11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</v>
      </c>
      <c r="Q379" t="s">
        <v>8318</v>
      </c>
      <c r="R379" t="s">
        <v>8330</v>
      </c>
      <c r="S379" s="11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</v>
      </c>
      <c r="Q380" t="s">
        <v>8318</v>
      </c>
      <c r="R380" t="s">
        <v>8330</v>
      </c>
      <c r="S380" s="11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117</v>
      </c>
      <c r="Q381" t="s">
        <v>8318</v>
      </c>
      <c r="R381" t="s">
        <v>8330</v>
      </c>
      <c r="S381" s="11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116</v>
      </c>
      <c r="Q382" t="s">
        <v>8318</v>
      </c>
      <c r="R382" t="s">
        <v>8330</v>
      </c>
      <c r="S382" s="11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</v>
      </c>
      <c r="Q383" t="s">
        <v>8318</v>
      </c>
      <c r="R383" t="s">
        <v>8330</v>
      </c>
      <c r="S383" s="11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70</v>
      </c>
      <c r="Q384" t="s">
        <v>8318</v>
      </c>
      <c r="R384" t="s">
        <v>8330</v>
      </c>
      <c r="S384" s="11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</v>
      </c>
      <c r="Q385" t="s">
        <v>8318</v>
      </c>
      <c r="R385" t="s">
        <v>8330</v>
      </c>
      <c r="S385" s="11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</f>
        <v>1.1210500000000001</v>
      </c>
      <c r="P386" s="8">
        <f t="shared" ref="P386:P449" si="25">ROUND((E386/L386),0)</f>
        <v>59</v>
      </c>
      <c r="Q386" t="s">
        <v>8318</v>
      </c>
      <c r="R386" t="s">
        <v>8330</v>
      </c>
      <c r="S386" s="11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8">
        <f t="shared" si="25"/>
        <v>112</v>
      </c>
      <c r="Q387" t="s">
        <v>8318</v>
      </c>
      <c r="R387" t="s">
        <v>8330</v>
      </c>
      <c r="S387" s="11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</v>
      </c>
      <c r="Q388" t="s">
        <v>8318</v>
      </c>
      <c r="R388" t="s">
        <v>8330</v>
      </c>
      <c r="S388" s="11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145</v>
      </c>
      <c r="Q389" t="s">
        <v>8318</v>
      </c>
      <c r="R389" t="s">
        <v>8330</v>
      </c>
      <c r="S389" s="11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89</v>
      </c>
      <c r="Q390" t="s">
        <v>8318</v>
      </c>
      <c r="R390" t="s">
        <v>8330</v>
      </c>
      <c r="S390" s="11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82</v>
      </c>
      <c r="Q391" t="s">
        <v>8318</v>
      </c>
      <c r="R391" t="s">
        <v>8330</v>
      </c>
      <c r="S391" s="11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</v>
      </c>
      <c r="Q392" t="s">
        <v>8318</v>
      </c>
      <c r="R392" t="s">
        <v>8330</v>
      </c>
      <c r="S392" s="11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</v>
      </c>
      <c r="Q393" t="s">
        <v>8318</v>
      </c>
      <c r="R393" t="s">
        <v>8330</v>
      </c>
      <c r="S393" s="11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91</v>
      </c>
      <c r="Q394" t="s">
        <v>8318</v>
      </c>
      <c r="R394" t="s">
        <v>8330</v>
      </c>
      <c r="S394" s="11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</v>
      </c>
      <c r="Q395" t="s">
        <v>8318</v>
      </c>
      <c r="R395" t="s">
        <v>8330</v>
      </c>
      <c r="S395" s="11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</v>
      </c>
      <c r="Q396" t="s">
        <v>8318</v>
      </c>
      <c r="R396" t="s">
        <v>8330</v>
      </c>
      <c r="S396" s="11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59</v>
      </c>
      <c r="Q397" t="s">
        <v>8318</v>
      </c>
      <c r="R397" t="s">
        <v>8330</v>
      </c>
      <c r="S397" s="11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82</v>
      </c>
      <c r="Q398" t="s">
        <v>8318</v>
      </c>
      <c r="R398" t="s">
        <v>8330</v>
      </c>
      <c r="S398" s="11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</v>
      </c>
      <c r="Q399" t="s">
        <v>8318</v>
      </c>
      <c r="R399" t="s">
        <v>8330</v>
      </c>
      <c r="S399" s="11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</v>
      </c>
      <c r="Q400" t="s">
        <v>8318</v>
      </c>
      <c r="R400" t="s">
        <v>8330</v>
      </c>
      <c r="S400" s="11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225</v>
      </c>
      <c r="Q401" t="s">
        <v>8318</v>
      </c>
      <c r="R401" t="s">
        <v>8330</v>
      </c>
      <c r="S401" s="11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</v>
      </c>
      <c r="Q402" t="s">
        <v>8318</v>
      </c>
      <c r="R402" t="s">
        <v>8330</v>
      </c>
      <c r="S402" s="11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</v>
      </c>
      <c r="Q403" t="s">
        <v>8318</v>
      </c>
      <c r="R403" t="s">
        <v>8330</v>
      </c>
      <c r="S403" s="11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66</v>
      </c>
      <c r="Q404" t="s">
        <v>8318</v>
      </c>
      <c r="R404" t="s">
        <v>8330</v>
      </c>
      <c r="S404" s="11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</v>
      </c>
      <c r="Q405" t="s">
        <v>8318</v>
      </c>
      <c r="R405" t="s">
        <v>8330</v>
      </c>
      <c r="S405" s="11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</v>
      </c>
      <c r="Q406" t="s">
        <v>8318</v>
      </c>
      <c r="R406" t="s">
        <v>8330</v>
      </c>
      <c r="S406" s="11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</v>
      </c>
      <c r="Q407" t="s">
        <v>8318</v>
      </c>
      <c r="R407" t="s">
        <v>8330</v>
      </c>
      <c r="S407" s="11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</v>
      </c>
      <c r="Q408" t="s">
        <v>8318</v>
      </c>
      <c r="R408" t="s">
        <v>8330</v>
      </c>
      <c r="S408" s="11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</v>
      </c>
      <c r="Q409" t="s">
        <v>8318</v>
      </c>
      <c r="R409" t="s">
        <v>8330</v>
      </c>
      <c r="S409" s="11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</v>
      </c>
      <c r="Q410" t="s">
        <v>8318</v>
      </c>
      <c r="R410" t="s">
        <v>8330</v>
      </c>
      <c r="S410" s="11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46</v>
      </c>
      <c r="Q411" t="s">
        <v>8318</v>
      </c>
      <c r="R411" t="s">
        <v>8330</v>
      </c>
      <c r="S411" s="11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</v>
      </c>
      <c r="Q412" t="s">
        <v>8318</v>
      </c>
      <c r="R412" t="s">
        <v>8330</v>
      </c>
      <c r="S412" s="11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126</v>
      </c>
      <c r="Q413" t="s">
        <v>8318</v>
      </c>
      <c r="R413" t="s">
        <v>8330</v>
      </c>
      <c r="S413" s="11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58</v>
      </c>
      <c r="Q414" t="s">
        <v>8318</v>
      </c>
      <c r="R414" t="s">
        <v>8330</v>
      </c>
      <c r="S414" s="11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79</v>
      </c>
      <c r="Q415" t="s">
        <v>8318</v>
      </c>
      <c r="R415" t="s">
        <v>8330</v>
      </c>
      <c r="S415" s="11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</v>
      </c>
      <c r="Q416" t="s">
        <v>8318</v>
      </c>
      <c r="R416" t="s">
        <v>8330</v>
      </c>
      <c r="S416" s="11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</v>
      </c>
      <c r="Q417" t="s">
        <v>8318</v>
      </c>
      <c r="R417" t="s">
        <v>8330</v>
      </c>
      <c r="S417" s="11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</v>
      </c>
      <c r="Q418" t="s">
        <v>8318</v>
      </c>
      <c r="R418" t="s">
        <v>8330</v>
      </c>
      <c r="S418" s="11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</v>
      </c>
      <c r="Q419" t="s">
        <v>8318</v>
      </c>
      <c r="R419" t="s">
        <v>8330</v>
      </c>
      <c r="S419" s="11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217</v>
      </c>
      <c r="Q420" t="s">
        <v>8318</v>
      </c>
      <c r="R420" t="s">
        <v>8330</v>
      </c>
      <c r="S420" s="11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</v>
      </c>
      <c r="Q421" t="s">
        <v>8318</v>
      </c>
      <c r="R421" t="s">
        <v>8330</v>
      </c>
      <c r="S421" s="11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5</v>
      </c>
      <c r="Q422" t="s">
        <v>8318</v>
      </c>
      <c r="R422" t="s">
        <v>8345</v>
      </c>
      <c r="S422" s="11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</v>
      </c>
      <c r="Q423" t="s">
        <v>8318</v>
      </c>
      <c r="R423" t="s">
        <v>8345</v>
      </c>
      <c r="S423" s="11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36</v>
      </c>
      <c r="Q424" t="s">
        <v>8318</v>
      </c>
      <c r="R424" t="s">
        <v>8345</v>
      </c>
      <c r="S424" s="11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12</v>
      </c>
      <c r="Q425" t="s">
        <v>8318</v>
      </c>
      <c r="R425" t="s">
        <v>8345</v>
      </c>
      <c r="S425" s="11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41</v>
      </c>
      <c r="Q426" t="s">
        <v>8318</v>
      </c>
      <c r="R426" t="s">
        <v>8345</v>
      </c>
      <c r="S426" s="11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8318</v>
      </c>
      <c r="R427" t="s">
        <v>8345</v>
      </c>
      <c r="S427" s="11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17</v>
      </c>
      <c r="Q428" t="s">
        <v>8318</v>
      </c>
      <c r="R428" t="s">
        <v>8345</v>
      </c>
      <c r="S428" s="11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8318</v>
      </c>
      <c r="R429" t="s">
        <v>8345</v>
      </c>
      <c r="S429" s="11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8318</v>
      </c>
      <c r="R430" t="s">
        <v>8345</v>
      </c>
      <c r="S430" s="11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8318</v>
      </c>
      <c r="R431" t="s">
        <v>8345</v>
      </c>
      <c r="S431" s="11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5</v>
      </c>
      <c r="Q432" t="s">
        <v>8318</v>
      </c>
      <c r="R432" t="s">
        <v>8345</v>
      </c>
      <c r="S432" s="11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52</v>
      </c>
      <c r="Q433" t="s">
        <v>8318</v>
      </c>
      <c r="R433" t="s">
        <v>8345</v>
      </c>
      <c r="S433" s="11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</v>
      </c>
      <c r="Q434" t="s">
        <v>8318</v>
      </c>
      <c r="R434" t="s">
        <v>8345</v>
      </c>
      <c r="S434" s="11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8318</v>
      </c>
      <c r="R435" t="s">
        <v>8345</v>
      </c>
      <c r="S435" s="11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63</v>
      </c>
      <c r="Q436" t="s">
        <v>8318</v>
      </c>
      <c r="R436" t="s">
        <v>8345</v>
      </c>
      <c r="S436" s="11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8318</v>
      </c>
      <c r="R437" t="s">
        <v>8345</v>
      </c>
      <c r="S437" s="11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8318</v>
      </c>
      <c r="R438" t="s">
        <v>8345</v>
      </c>
      <c r="S438" s="11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8318</v>
      </c>
      <c r="R439" t="s">
        <v>8345</v>
      </c>
      <c r="S439" s="11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171</v>
      </c>
      <c r="Q440" t="s">
        <v>8318</v>
      </c>
      <c r="R440" t="s">
        <v>8345</v>
      </c>
      <c r="S440" s="11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8318</v>
      </c>
      <c r="R441" t="s">
        <v>8345</v>
      </c>
      <c r="S441" s="11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8318</v>
      </c>
      <c r="R442" t="s">
        <v>8345</v>
      </c>
      <c r="S442" s="11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8318</v>
      </c>
      <c r="R443" t="s">
        <v>8345</v>
      </c>
      <c r="S443" s="11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394</v>
      </c>
      <c r="Q444" t="s">
        <v>8318</v>
      </c>
      <c r="R444" t="s">
        <v>8345</v>
      </c>
      <c r="S444" s="11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8318</v>
      </c>
      <c r="R445" t="s">
        <v>8345</v>
      </c>
      <c r="S445" s="11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8318</v>
      </c>
      <c r="R446" t="s">
        <v>8345</v>
      </c>
      <c r="S446" s="11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8318</v>
      </c>
      <c r="R447" t="s">
        <v>8345</v>
      </c>
      <c r="S447" s="11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48</v>
      </c>
      <c r="Q448" t="s">
        <v>8318</v>
      </c>
      <c r="R448" t="s">
        <v>8345</v>
      </c>
      <c r="S448" s="11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8318</v>
      </c>
      <c r="R449" t="s">
        <v>8345</v>
      </c>
      <c r="S449" s="11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 s="8">
        <f t="shared" ref="P450:P513" si="29">ROUND((E450/L450),0)</f>
        <v>21</v>
      </c>
      <c r="Q450" t="s">
        <v>8318</v>
      </c>
      <c r="R450" t="s">
        <v>8345</v>
      </c>
      <c r="S450" s="11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8">
        <f t="shared" si="29"/>
        <v>9</v>
      </c>
      <c r="Q451" t="s">
        <v>8318</v>
      </c>
      <c r="R451" t="s">
        <v>8345</v>
      </c>
      <c r="S451" s="11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57</v>
      </c>
      <c r="Q452" t="s">
        <v>8318</v>
      </c>
      <c r="R452" t="s">
        <v>8345</v>
      </c>
      <c r="S452" s="11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8318</v>
      </c>
      <c r="R453" t="s">
        <v>8345</v>
      </c>
      <c r="S453" s="11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8318</v>
      </c>
      <c r="R454" t="s">
        <v>8345</v>
      </c>
      <c r="S454" s="11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8318</v>
      </c>
      <c r="R455" t="s">
        <v>8345</v>
      </c>
      <c r="S455" s="11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</v>
      </c>
      <c r="Q456" t="s">
        <v>8318</v>
      </c>
      <c r="R456" t="s">
        <v>8345</v>
      </c>
      <c r="S456" s="11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23</v>
      </c>
      <c r="Q457" t="s">
        <v>8318</v>
      </c>
      <c r="R457" t="s">
        <v>8345</v>
      </c>
      <c r="S457" s="11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</v>
      </c>
      <c r="Q458" t="s">
        <v>8318</v>
      </c>
      <c r="R458" t="s">
        <v>8345</v>
      </c>
      <c r="S458" s="11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8318</v>
      </c>
      <c r="R459" t="s">
        <v>8345</v>
      </c>
      <c r="S459" s="11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17</v>
      </c>
      <c r="Q460" t="s">
        <v>8318</v>
      </c>
      <c r="R460" t="s">
        <v>8345</v>
      </c>
      <c r="S460" s="11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8318</v>
      </c>
      <c r="R461" t="s">
        <v>8345</v>
      </c>
      <c r="S461" s="11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13</v>
      </c>
      <c r="Q462" t="s">
        <v>8318</v>
      </c>
      <c r="R462" t="s">
        <v>8345</v>
      </c>
      <c r="S462" s="11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8318</v>
      </c>
      <c r="R463" t="s">
        <v>8345</v>
      </c>
      <c r="S463" s="11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8318</v>
      </c>
      <c r="R464" t="s">
        <v>8345</v>
      </c>
      <c r="S464" s="11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114</v>
      </c>
      <c r="Q465" t="s">
        <v>8318</v>
      </c>
      <c r="R465" t="s">
        <v>8345</v>
      </c>
      <c r="S465" s="11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8318</v>
      </c>
      <c r="R466" t="s">
        <v>8345</v>
      </c>
      <c r="S466" s="11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</v>
      </c>
      <c r="Q467" t="s">
        <v>8318</v>
      </c>
      <c r="R467" t="s">
        <v>8345</v>
      </c>
      <c r="S467" s="11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</v>
      </c>
      <c r="Q468" t="s">
        <v>8318</v>
      </c>
      <c r="R468" t="s">
        <v>8345</v>
      </c>
      <c r="S468" s="11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111</v>
      </c>
      <c r="Q469" t="s">
        <v>8318</v>
      </c>
      <c r="R469" t="s">
        <v>8345</v>
      </c>
      <c r="S469" s="11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8318</v>
      </c>
      <c r="R470" t="s">
        <v>8345</v>
      </c>
      <c r="S470" s="11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8318</v>
      </c>
      <c r="R471" t="s">
        <v>8345</v>
      </c>
      <c r="S471" s="11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26</v>
      </c>
      <c r="Q472" t="s">
        <v>8318</v>
      </c>
      <c r="R472" t="s">
        <v>8345</v>
      </c>
      <c r="S472" s="11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</v>
      </c>
      <c r="Q473" t="s">
        <v>8318</v>
      </c>
      <c r="R473" t="s">
        <v>8345</v>
      </c>
      <c r="S473" s="11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</v>
      </c>
      <c r="Q474" t="s">
        <v>8318</v>
      </c>
      <c r="R474" t="s">
        <v>8345</v>
      </c>
      <c r="S474" s="11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62</v>
      </c>
      <c r="Q475" t="s">
        <v>8318</v>
      </c>
      <c r="R475" t="s">
        <v>8345</v>
      </c>
      <c r="S475" s="11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8318</v>
      </c>
      <c r="R476" t="s">
        <v>8345</v>
      </c>
      <c r="S476" s="11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8318</v>
      </c>
      <c r="R477" t="s">
        <v>8345</v>
      </c>
      <c r="S477" s="11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40</v>
      </c>
      <c r="Q478" t="s">
        <v>8318</v>
      </c>
      <c r="R478" t="s">
        <v>8345</v>
      </c>
      <c r="S478" s="11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8318</v>
      </c>
      <c r="R479" t="s">
        <v>8345</v>
      </c>
      <c r="S479" s="11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8318</v>
      </c>
      <c r="R480" t="s">
        <v>8345</v>
      </c>
      <c r="S480" s="11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89</v>
      </c>
      <c r="Q481" t="s">
        <v>8318</v>
      </c>
      <c r="R481" t="s">
        <v>8345</v>
      </c>
      <c r="S481" s="11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</v>
      </c>
      <c r="Q482" t="s">
        <v>8318</v>
      </c>
      <c r="R482" t="s">
        <v>8345</v>
      </c>
      <c r="S482" s="11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</v>
      </c>
      <c r="Q483" t="s">
        <v>8318</v>
      </c>
      <c r="R483" t="s">
        <v>8345</v>
      </c>
      <c r="S483" s="11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8318</v>
      </c>
      <c r="R484" t="s">
        <v>8345</v>
      </c>
      <c r="S484" s="11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</v>
      </c>
      <c r="Q485" t="s">
        <v>8318</v>
      </c>
      <c r="R485" t="s">
        <v>8345</v>
      </c>
      <c r="S485" s="11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14</v>
      </c>
      <c r="Q486" t="s">
        <v>8318</v>
      </c>
      <c r="R486" t="s">
        <v>8345</v>
      </c>
      <c r="S486" s="11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67</v>
      </c>
      <c r="Q487" t="s">
        <v>8318</v>
      </c>
      <c r="R487" t="s">
        <v>8345</v>
      </c>
      <c r="S487" s="11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8318</v>
      </c>
      <c r="R488" t="s">
        <v>8345</v>
      </c>
      <c r="S488" s="11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8318</v>
      </c>
      <c r="R489" t="s">
        <v>8345</v>
      </c>
      <c r="S489" s="11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8318</v>
      </c>
      <c r="R490" t="s">
        <v>8345</v>
      </c>
      <c r="S490" s="11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72</v>
      </c>
      <c r="Q491" t="s">
        <v>8318</v>
      </c>
      <c r="R491" t="s">
        <v>8345</v>
      </c>
      <c r="S491" s="11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8318</v>
      </c>
      <c r="R492" t="s">
        <v>8345</v>
      </c>
      <c r="S492" s="11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8318</v>
      </c>
      <c r="R493" t="s">
        <v>8345</v>
      </c>
      <c r="S493" s="11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8318</v>
      </c>
      <c r="R494" t="s">
        <v>8345</v>
      </c>
      <c r="S494" s="11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8318</v>
      </c>
      <c r="R495" t="s">
        <v>8345</v>
      </c>
      <c r="S495" s="11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</v>
      </c>
      <c r="Q496" t="s">
        <v>8318</v>
      </c>
      <c r="R496" t="s">
        <v>8345</v>
      </c>
      <c r="S496" s="11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8318</v>
      </c>
      <c r="R497" t="s">
        <v>8345</v>
      </c>
      <c r="S497" s="11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8318</v>
      </c>
      <c r="R498" t="s">
        <v>8345</v>
      </c>
      <c r="S498" s="11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8318</v>
      </c>
      <c r="R499" t="s">
        <v>8345</v>
      </c>
      <c r="S499" s="11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</v>
      </c>
      <c r="Q500" t="s">
        <v>8318</v>
      </c>
      <c r="R500" t="s">
        <v>8345</v>
      </c>
      <c r="S500" s="11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</v>
      </c>
      <c r="Q501" t="s">
        <v>8318</v>
      </c>
      <c r="R501" t="s">
        <v>8345</v>
      </c>
      <c r="S501" s="11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54</v>
      </c>
      <c r="Q502" t="s">
        <v>8318</v>
      </c>
      <c r="R502" t="s">
        <v>8345</v>
      </c>
      <c r="S502" s="11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8318</v>
      </c>
      <c r="R503" t="s">
        <v>8345</v>
      </c>
      <c r="S503" s="11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58</v>
      </c>
      <c r="Q504" t="s">
        <v>8318</v>
      </c>
      <c r="R504" t="s">
        <v>8345</v>
      </c>
      <c r="S504" s="11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13</v>
      </c>
      <c r="Q505" t="s">
        <v>8318</v>
      </c>
      <c r="R505" t="s">
        <v>8345</v>
      </c>
      <c r="S505" s="11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8318</v>
      </c>
      <c r="R506" t="s">
        <v>8345</v>
      </c>
      <c r="S506" s="11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4</v>
      </c>
      <c r="Q507" t="s">
        <v>8318</v>
      </c>
      <c r="R507" t="s">
        <v>8345</v>
      </c>
      <c r="S507" s="11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8318</v>
      </c>
      <c r="R508" t="s">
        <v>8345</v>
      </c>
      <c r="S508" s="11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8318</v>
      </c>
      <c r="R509" t="s">
        <v>8345</v>
      </c>
      <c r="S509" s="11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</v>
      </c>
      <c r="Q510" t="s">
        <v>8318</v>
      </c>
      <c r="R510" t="s">
        <v>8345</v>
      </c>
      <c r="S510" s="11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8318</v>
      </c>
      <c r="R511" t="s">
        <v>8345</v>
      </c>
      <c r="S511" s="11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8318</v>
      </c>
      <c r="R512" t="s">
        <v>8345</v>
      </c>
      <c r="S512" s="11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8318</v>
      </c>
      <c r="R513" t="s">
        <v>8345</v>
      </c>
      <c r="S513" s="11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 s="8">
        <f t="shared" ref="P514:P577" si="33">ROUND((E514/L514),0)</f>
        <v>6</v>
      </c>
      <c r="Q514" t="s">
        <v>8318</v>
      </c>
      <c r="R514" t="s">
        <v>8345</v>
      </c>
      <c r="S514" s="11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8">
        <f t="shared" si="33"/>
        <v>102</v>
      </c>
      <c r="Q515" t="s">
        <v>8318</v>
      </c>
      <c r="R515" t="s">
        <v>8345</v>
      </c>
      <c r="S515" s="11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17</v>
      </c>
      <c r="Q516" t="s">
        <v>8318</v>
      </c>
      <c r="R516" t="s">
        <v>8345</v>
      </c>
      <c r="S516" s="11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</v>
      </c>
      <c r="Q517" t="s">
        <v>8318</v>
      </c>
      <c r="R517" t="s">
        <v>8345</v>
      </c>
      <c r="S517" s="11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8318</v>
      </c>
      <c r="R518" t="s">
        <v>8345</v>
      </c>
      <c r="S518" s="11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</v>
      </c>
      <c r="Q519" t="s">
        <v>8318</v>
      </c>
      <c r="R519" t="s">
        <v>8345</v>
      </c>
      <c r="S519" s="11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8318</v>
      </c>
      <c r="R520" t="s">
        <v>8345</v>
      </c>
      <c r="S520" s="11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</v>
      </c>
      <c r="Q521" t="s">
        <v>8318</v>
      </c>
      <c r="R521" t="s">
        <v>8345</v>
      </c>
      <c r="S521" s="11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</v>
      </c>
      <c r="Q522" t="s">
        <v>8315</v>
      </c>
      <c r="R522" t="s">
        <v>8316</v>
      </c>
      <c r="S522" s="11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</v>
      </c>
      <c r="Q523" t="s">
        <v>8315</v>
      </c>
      <c r="R523" t="s">
        <v>8316</v>
      </c>
      <c r="S523" s="11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111</v>
      </c>
      <c r="Q524" t="s">
        <v>8315</v>
      </c>
      <c r="R524" t="s">
        <v>8316</v>
      </c>
      <c r="S524" s="11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72</v>
      </c>
      <c r="Q525" t="s">
        <v>8315</v>
      </c>
      <c r="R525" t="s">
        <v>8316</v>
      </c>
      <c r="S525" s="11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</v>
      </c>
      <c r="Q526" t="s">
        <v>8315</v>
      </c>
      <c r="R526" t="s">
        <v>8316</v>
      </c>
      <c r="S526" s="11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</v>
      </c>
      <c r="Q528" t="s">
        <v>8315</v>
      </c>
      <c r="R528" t="s">
        <v>8316</v>
      </c>
      <c r="S528" s="11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64</v>
      </c>
      <c r="Q529" t="s">
        <v>8315</v>
      </c>
      <c r="R529" t="s">
        <v>8316</v>
      </c>
      <c r="S529" s="11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</v>
      </c>
      <c r="Q530" t="s">
        <v>8315</v>
      </c>
      <c r="R530" t="s">
        <v>8316</v>
      </c>
      <c r="S530" s="11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87</v>
      </c>
      <c r="Q531" t="s">
        <v>8315</v>
      </c>
      <c r="R531" t="s">
        <v>8316</v>
      </c>
      <c r="S531" s="11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127</v>
      </c>
      <c r="Q532" t="s">
        <v>8315</v>
      </c>
      <c r="R532" t="s">
        <v>8316</v>
      </c>
      <c r="S532" s="11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</v>
      </c>
      <c r="Q533" t="s">
        <v>8315</v>
      </c>
      <c r="R533" t="s">
        <v>8316</v>
      </c>
      <c r="S533" s="11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</v>
      </c>
      <c r="Q534" t="s">
        <v>8315</v>
      </c>
      <c r="R534" t="s">
        <v>8316</v>
      </c>
      <c r="S534" s="11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118</v>
      </c>
      <c r="Q535" t="s">
        <v>8315</v>
      </c>
      <c r="R535" t="s">
        <v>8316</v>
      </c>
      <c r="S535" s="11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</v>
      </c>
      <c r="Q536" t="s">
        <v>8315</v>
      </c>
      <c r="R536" t="s">
        <v>8316</v>
      </c>
      <c r="S536" s="11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35</v>
      </c>
      <c r="Q537" t="s">
        <v>8315</v>
      </c>
      <c r="R537" t="s">
        <v>8316</v>
      </c>
      <c r="S537" s="11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</v>
      </c>
      <c r="Q538" t="s">
        <v>8315</v>
      </c>
      <c r="R538" t="s">
        <v>8316</v>
      </c>
      <c r="S538" s="11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41</v>
      </c>
      <c r="Q539" t="s">
        <v>8315</v>
      </c>
      <c r="R539" t="s">
        <v>8316</v>
      </c>
      <c r="S539" s="11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</v>
      </c>
      <c r="Q540" t="s">
        <v>8315</v>
      </c>
      <c r="R540" t="s">
        <v>8316</v>
      </c>
      <c r="S540" s="11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</v>
      </c>
      <c r="Q541" t="s">
        <v>8315</v>
      </c>
      <c r="R541" t="s">
        <v>8316</v>
      </c>
      <c r="S541" s="11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8308</v>
      </c>
      <c r="R542" t="s">
        <v>8355</v>
      </c>
      <c r="S542" s="11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8308</v>
      </c>
      <c r="R543" t="s">
        <v>8355</v>
      </c>
      <c r="S543" s="11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8308</v>
      </c>
      <c r="R544" t="s">
        <v>8355</v>
      </c>
      <c r="S544" s="11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8308</v>
      </c>
      <c r="R545" t="s">
        <v>8355</v>
      </c>
      <c r="S545" s="11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8308</v>
      </c>
      <c r="R546" t="s">
        <v>8355</v>
      </c>
      <c r="S546" s="11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403</v>
      </c>
      <c r="Q547" t="s">
        <v>8308</v>
      </c>
      <c r="R547" t="s">
        <v>8355</v>
      </c>
      <c r="S547" s="11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8308</v>
      </c>
      <c r="R548" t="s">
        <v>8355</v>
      </c>
      <c r="S548" s="11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8308</v>
      </c>
      <c r="R549" t="s">
        <v>8355</v>
      </c>
      <c r="S549" s="11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8308</v>
      </c>
      <c r="R550" t="s">
        <v>8355</v>
      </c>
      <c r="S550" s="11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9</v>
      </c>
      <c r="Q551" t="s">
        <v>8308</v>
      </c>
      <c r="R551" t="s">
        <v>8355</v>
      </c>
      <c r="S551" s="11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9</v>
      </c>
      <c r="Q552" t="s">
        <v>8308</v>
      </c>
      <c r="R552" t="s">
        <v>8355</v>
      </c>
      <c r="S552" s="11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</v>
      </c>
      <c r="Q553" t="s">
        <v>8308</v>
      </c>
      <c r="R553" t="s">
        <v>8355</v>
      </c>
      <c r="S553" s="11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8308</v>
      </c>
      <c r="R554" t="s">
        <v>8355</v>
      </c>
      <c r="S554" s="11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21</v>
      </c>
      <c r="Q555" t="s">
        <v>8308</v>
      </c>
      <c r="R555" t="s">
        <v>8355</v>
      </c>
      <c r="S555" s="11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</v>
      </c>
      <c r="Q556" t="s">
        <v>8308</v>
      </c>
      <c r="R556" t="s">
        <v>8355</v>
      </c>
      <c r="S556" s="11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8308</v>
      </c>
      <c r="R557" t="s">
        <v>8355</v>
      </c>
      <c r="S557" s="11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8308</v>
      </c>
      <c r="R558" t="s">
        <v>8355</v>
      </c>
      <c r="S558" s="11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</v>
      </c>
      <c r="Q559" t="s">
        <v>8308</v>
      </c>
      <c r="R559" t="s">
        <v>8355</v>
      </c>
      <c r="S559" s="11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8308</v>
      </c>
      <c r="R560" t="s">
        <v>8355</v>
      </c>
      <c r="S560" s="11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8308</v>
      </c>
      <c r="R561" t="s">
        <v>8355</v>
      </c>
      <c r="S561" s="11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8308</v>
      </c>
      <c r="R562" t="s">
        <v>8355</v>
      </c>
      <c r="S562" s="11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28</v>
      </c>
      <c r="Q563" t="s">
        <v>8308</v>
      </c>
      <c r="R563" t="s">
        <v>8355</v>
      </c>
      <c r="S563" s="11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8308</v>
      </c>
      <c r="R564" t="s">
        <v>8355</v>
      </c>
      <c r="S564" s="11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8308</v>
      </c>
      <c r="R565" t="s">
        <v>8355</v>
      </c>
      <c r="S565" s="11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8308</v>
      </c>
      <c r="R566" t="s">
        <v>8355</v>
      </c>
      <c r="S566" s="11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8308</v>
      </c>
      <c r="R567" t="s">
        <v>8355</v>
      </c>
      <c r="S567" s="11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8308</v>
      </c>
      <c r="R568" t="s">
        <v>8355</v>
      </c>
      <c r="S568" s="11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8308</v>
      </c>
      <c r="R569" t="s">
        <v>8355</v>
      </c>
      <c r="S569" s="11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8308</v>
      </c>
      <c r="R570" t="s">
        <v>8355</v>
      </c>
      <c r="S570" s="11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8308</v>
      </c>
      <c r="R571" t="s">
        <v>8355</v>
      </c>
      <c r="S571" s="11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8308</v>
      </c>
      <c r="R572" t="s">
        <v>8355</v>
      </c>
      <c r="S572" s="11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8308</v>
      </c>
      <c r="R573" t="s">
        <v>8355</v>
      </c>
      <c r="S573" s="11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8308</v>
      </c>
      <c r="R574" t="s">
        <v>8355</v>
      </c>
      <c r="S574" s="11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</v>
      </c>
      <c r="Q575" t="s">
        <v>8308</v>
      </c>
      <c r="R575" t="s">
        <v>8355</v>
      </c>
      <c r="S575" s="11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8308</v>
      </c>
      <c r="R576" t="s">
        <v>8355</v>
      </c>
      <c r="S576" s="11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65</v>
      </c>
      <c r="Q577" t="s">
        <v>8308</v>
      </c>
      <c r="R577" t="s">
        <v>8355</v>
      </c>
      <c r="S577" s="11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 s="8">
        <f t="shared" ref="P578:P641" si="37">ROUND((E578/L578),0)</f>
        <v>1</v>
      </c>
      <c r="Q578" t="s">
        <v>8308</v>
      </c>
      <c r="R578" t="s">
        <v>8355</v>
      </c>
      <c r="S578" s="11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8">
        <f t="shared" si="37"/>
        <v>10</v>
      </c>
      <c r="Q579" t="s">
        <v>8308</v>
      </c>
      <c r="R579" t="s">
        <v>8355</v>
      </c>
      <c r="S579" s="11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8308</v>
      </c>
      <c r="R580" t="s">
        <v>8355</v>
      </c>
      <c r="S580" s="11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8308</v>
      </c>
      <c r="R581" t="s">
        <v>8355</v>
      </c>
      <c r="S581" s="11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8308</v>
      </c>
      <c r="R582" t="s">
        <v>8355</v>
      </c>
      <c r="S582" s="11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8308</v>
      </c>
      <c r="R583" t="s">
        <v>8355</v>
      </c>
      <c r="S583" s="11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8308</v>
      </c>
      <c r="R584" t="s">
        <v>8355</v>
      </c>
      <c r="S584" s="11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8308</v>
      </c>
      <c r="R585" t="s">
        <v>8355</v>
      </c>
      <c r="S585" s="11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8308</v>
      </c>
      <c r="R586" t="s">
        <v>8355</v>
      </c>
      <c r="S586" s="11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8308</v>
      </c>
      <c r="R587" t="s">
        <v>8355</v>
      </c>
      <c r="S587" s="11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8308</v>
      </c>
      <c r="R588" t="s">
        <v>8355</v>
      </c>
      <c r="S588" s="11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</v>
      </c>
      <c r="Q589" t="s">
        <v>8308</v>
      </c>
      <c r="R589" t="s">
        <v>8355</v>
      </c>
      <c r="S589" s="11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151</v>
      </c>
      <c r="Q590" t="s">
        <v>8308</v>
      </c>
      <c r="R590" t="s">
        <v>8355</v>
      </c>
      <c r="S590" s="11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8308</v>
      </c>
      <c r="R591" t="s">
        <v>8355</v>
      </c>
      <c r="S591" s="11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25</v>
      </c>
      <c r="Q592" t="s">
        <v>8308</v>
      </c>
      <c r="R592" t="s">
        <v>8355</v>
      </c>
      <c r="S592" s="11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31</v>
      </c>
      <c r="Q593" t="s">
        <v>8308</v>
      </c>
      <c r="R593" t="s">
        <v>8355</v>
      </c>
      <c r="S593" s="11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8308</v>
      </c>
      <c r="R594" t="s">
        <v>8355</v>
      </c>
      <c r="S594" s="11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</v>
      </c>
      <c r="Q595" t="s">
        <v>8308</v>
      </c>
      <c r="R595" t="s">
        <v>8355</v>
      </c>
      <c r="S595" s="11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8308</v>
      </c>
      <c r="R596" t="s">
        <v>8355</v>
      </c>
      <c r="S596" s="11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</v>
      </c>
      <c r="Q597" t="s">
        <v>8308</v>
      </c>
      <c r="R597" t="s">
        <v>8355</v>
      </c>
      <c r="S597" s="11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8308</v>
      </c>
      <c r="R598" t="s">
        <v>8355</v>
      </c>
      <c r="S598" s="11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8308</v>
      </c>
      <c r="R599" t="s">
        <v>8355</v>
      </c>
      <c r="S599" s="11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</v>
      </c>
      <c r="Q600" t="s">
        <v>8308</v>
      </c>
      <c r="R600" t="s">
        <v>8355</v>
      </c>
      <c r="S600" s="11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16</v>
      </c>
      <c r="Q601" t="s">
        <v>8308</v>
      </c>
      <c r="R601" t="s">
        <v>8355</v>
      </c>
      <c r="S601" s="11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8308</v>
      </c>
      <c r="R602" t="s">
        <v>8355</v>
      </c>
      <c r="S602" s="11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</v>
      </c>
      <c r="Q603" t="s">
        <v>8308</v>
      </c>
      <c r="R603" t="s">
        <v>8355</v>
      </c>
      <c r="S603" s="11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8308</v>
      </c>
      <c r="R604" t="s">
        <v>8355</v>
      </c>
      <c r="S604" s="11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</v>
      </c>
      <c r="Q605" t="s">
        <v>8308</v>
      </c>
      <c r="R605" t="s">
        <v>8355</v>
      </c>
      <c r="S605" s="11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8308</v>
      </c>
      <c r="R606" t="s">
        <v>8355</v>
      </c>
      <c r="S606" s="11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</v>
      </c>
      <c r="Q607" t="s">
        <v>8308</v>
      </c>
      <c r="R607" t="s">
        <v>8355</v>
      </c>
      <c r="S607" s="11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8308</v>
      </c>
      <c r="R608" t="s">
        <v>8355</v>
      </c>
      <c r="S608" s="11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8308</v>
      </c>
      <c r="R609" t="s">
        <v>8355</v>
      </c>
      <c r="S609" s="11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</v>
      </c>
      <c r="Q610" t="s">
        <v>8308</v>
      </c>
      <c r="R610" t="s">
        <v>8355</v>
      </c>
      <c r="S610" s="11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8308</v>
      </c>
      <c r="R611" t="s">
        <v>8355</v>
      </c>
      <c r="S611" s="11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8308</v>
      </c>
      <c r="R612" t="s">
        <v>8355</v>
      </c>
      <c r="S612" s="11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8308</v>
      </c>
      <c r="R613" t="s">
        <v>8355</v>
      </c>
      <c r="S613" s="11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8308</v>
      </c>
      <c r="R614" t="s">
        <v>8355</v>
      </c>
      <c r="S614" s="11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106</v>
      </c>
      <c r="Q615" t="s">
        <v>8308</v>
      </c>
      <c r="R615" t="s">
        <v>8355</v>
      </c>
      <c r="S615" s="11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8308</v>
      </c>
      <c r="R616" t="s">
        <v>8355</v>
      </c>
      <c r="S616" s="11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8308</v>
      </c>
      <c r="R617" t="s">
        <v>8355</v>
      </c>
      <c r="S617" s="11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8308</v>
      </c>
      <c r="R618" t="s">
        <v>8355</v>
      </c>
      <c r="S618" s="11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8308</v>
      </c>
      <c r="R619" t="s">
        <v>8355</v>
      </c>
      <c r="S619" s="11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8308</v>
      </c>
      <c r="R620" t="s">
        <v>8355</v>
      </c>
      <c r="S620" s="11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8308</v>
      </c>
      <c r="R621" t="s">
        <v>8355</v>
      </c>
      <c r="S621" s="11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8308</v>
      </c>
      <c r="R622" t="s">
        <v>8355</v>
      </c>
      <c r="S622" s="11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8308</v>
      </c>
      <c r="R623" t="s">
        <v>8355</v>
      </c>
      <c r="S623" s="11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38</v>
      </c>
      <c r="Q624" t="s">
        <v>8308</v>
      </c>
      <c r="R624" t="s">
        <v>8355</v>
      </c>
      <c r="S624" s="11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8308</v>
      </c>
      <c r="R625" t="s">
        <v>8355</v>
      </c>
      <c r="S625" s="11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8308</v>
      </c>
      <c r="R626" t="s">
        <v>8355</v>
      </c>
      <c r="S626" s="11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8308</v>
      </c>
      <c r="R627" t="s">
        <v>8355</v>
      </c>
      <c r="S627" s="11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</v>
      </c>
      <c r="Q628" t="s">
        <v>8308</v>
      </c>
      <c r="R628" t="s">
        <v>8355</v>
      </c>
      <c r="S628" s="11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8308</v>
      </c>
      <c r="R629" t="s">
        <v>8355</v>
      </c>
      <c r="S629" s="11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8308</v>
      </c>
      <c r="R630" t="s">
        <v>8355</v>
      </c>
      <c r="S630" s="11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117</v>
      </c>
      <c r="Q631" t="s">
        <v>8308</v>
      </c>
      <c r="R631" t="s">
        <v>8355</v>
      </c>
      <c r="S631" s="11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8308</v>
      </c>
      <c r="R632" t="s">
        <v>8355</v>
      </c>
      <c r="S632" s="11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77</v>
      </c>
      <c r="Q633" t="s">
        <v>8308</v>
      </c>
      <c r="R633" t="s">
        <v>8355</v>
      </c>
      <c r="S633" s="11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8308</v>
      </c>
      <c r="R634" t="s">
        <v>8355</v>
      </c>
      <c r="S634" s="11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50</v>
      </c>
      <c r="Q635" t="s">
        <v>8308</v>
      </c>
      <c r="R635" t="s">
        <v>8355</v>
      </c>
      <c r="S635" s="11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8308</v>
      </c>
      <c r="R636" t="s">
        <v>8355</v>
      </c>
      <c r="S636" s="11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8308</v>
      </c>
      <c r="R637" t="s">
        <v>8355</v>
      </c>
      <c r="S637" s="11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8308</v>
      </c>
      <c r="R638" t="s">
        <v>8355</v>
      </c>
      <c r="S638" s="11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8308</v>
      </c>
      <c r="R639" t="s">
        <v>8355</v>
      </c>
      <c r="S639" s="11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8308</v>
      </c>
      <c r="R640" t="s">
        <v>8355</v>
      </c>
      <c r="S640" s="11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8308</v>
      </c>
      <c r="R641" t="s">
        <v>8355</v>
      </c>
      <c r="S641" s="11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</f>
        <v>1.4428571428571428</v>
      </c>
      <c r="P642" s="8">
        <f t="shared" ref="P642:P705" si="41">ROUND((E642/L642),0)</f>
        <v>51</v>
      </c>
      <c r="Q642" t="s">
        <v>8308</v>
      </c>
      <c r="R642" t="s">
        <v>8314</v>
      </c>
      <c r="S642" s="11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8">
        <f t="shared" si="41"/>
        <v>151</v>
      </c>
      <c r="Q643" t="s">
        <v>8308</v>
      </c>
      <c r="R643" t="s">
        <v>8314</v>
      </c>
      <c r="S643" s="11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</v>
      </c>
      <c r="Q644" t="s">
        <v>8308</v>
      </c>
      <c r="R644" t="s">
        <v>8314</v>
      </c>
      <c r="S644" s="11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</v>
      </c>
      <c r="Q645" t="s">
        <v>8308</v>
      </c>
      <c r="R645" t="s">
        <v>8314</v>
      </c>
      <c r="S645" s="11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</v>
      </c>
      <c r="Q646" t="s">
        <v>8308</v>
      </c>
      <c r="R646" t="s">
        <v>8314</v>
      </c>
      <c r="S646" s="11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24</v>
      </c>
      <c r="Q647" t="s">
        <v>8308</v>
      </c>
      <c r="R647" t="s">
        <v>8314</v>
      </c>
      <c r="S647" s="11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</v>
      </c>
      <c r="Q648" t="s">
        <v>8308</v>
      </c>
      <c r="R648" t="s">
        <v>8314</v>
      </c>
      <c r="S648" s="11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126</v>
      </c>
      <c r="Q649" t="s">
        <v>8308</v>
      </c>
      <c r="R649" t="s">
        <v>8314</v>
      </c>
      <c r="S649" s="11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8308</v>
      </c>
      <c r="R650" t="s">
        <v>8314</v>
      </c>
      <c r="S650" s="11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43</v>
      </c>
      <c r="Q651" t="s">
        <v>8308</v>
      </c>
      <c r="R651" t="s">
        <v>8314</v>
      </c>
      <c r="S651" s="11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</v>
      </c>
      <c r="Q652" t="s">
        <v>8308</v>
      </c>
      <c r="R652" t="s">
        <v>8314</v>
      </c>
      <c r="S652" s="11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</v>
      </c>
      <c r="Q653" t="s">
        <v>8308</v>
      </c>
      <c r="R653" t="s">
        <v>8314</v>
      </c>
      <c r="S653" s="11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108</v>
      </c>
      <c r="Q654" t="s">
        <v>8308</v>
      </c>
      <c r="R654" t="s">
        <v>8314</v>
      </c>
      <c r="S654" s="11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96</v>
      </c>
      <c r="Q655" t="s">
        <v>8308</v>
      </c>
      <c r="R655" t="s">
        <v>8314</v>
      </c>
      <c r="S655" s="11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32</v>
      </c>
      <c r="Q656" t="s">
        <v>8308</v>
      </c>
      <c r="R656" t="s">
        <v>8314</v>
      </c>
      <c r="S656" s="11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43</v>
      </c>
      <c r="Q657" t="s">
        <v>8308</v>
      </c>
      <c r="R657" t="s">
        <v>8314</v>
      </c>
      <c r="S657" s="11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123</v>
      </c>
      <c r="Q658" t="s">
        <v>8308</v>
      </c>
      <c r="R658" t="s">
        <v>8314</v>
      </c>
      <c r="S658" s="11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</v>
      </c>
      <c r="Q659" t="s">
        <v>8308</v>
      </c>
      <c r="R659" t="s">
        <v>8314</v>
      </c>
      <c r="S659" s="11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</v>
      </c>
      <c r="Q660" t="s">
        <v>8308</v>
      </c>
      <c r="R660" t="s">
        <v>8314</v>
      </c>
      <c r="S660" s="11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144</v>
      </c>
      <c r="Q661" t="s">
        <v>8308</v>
      </c>
      <c r="R661" t="s">
        <v>8314</v>
      </c>
      <c r="S661" s="11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85</v>
      </c>
      <c r="Q662" t="s">
        <v>8308</v>
      </c>
      <c r="R662" t="s">
        <v>8314</v>
      </c>
      <c r="S662" s="11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11</v>
      </c>
      <c r="Q663" t="s">
        <v>8308</v>
      </c>
      <c r="R663" t="s">
        <v>8314</v>
      </c>
      <c r="S663" s="11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8308</v>
      </c>
      <c r="R664" t="s">
        <v>8314</v>
      </c>
      <c r="S664" s="11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8308</v>
      </c>
      <c r="R665" t="s">
        <v>8314</v>
      </c>
      <c r="S665" s="11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</v>
      </c>
      <c r="Q666" t="s">
        <v>8308</v>
      </c>
      <c r="R666" t="s">
        <v>8314</v>
      </c>
      <c r="S666" s="11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</v>
      </c>
      <c r="Q667" t="s">
        <v>8308</v>
      </c>
      <c r="R667" t="s">
        <v>8314</v>
      </c>
      <c r="S667" s="11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8308</v>
      </c>
      <c r="R668" t="s">
        <v>8314</v>
      </c>
      <c r="S668" s="11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179</v>
      </c>
      <c r="Q669" t="s">
        <v>8308</v>
      </c>
      <c r="R669" t="s">
        <v>8314</v>
      </c>
      <c r="S669" s="11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</v>
      </c>
      <c r="Q670" t="s">
        <v>8308</v>
      </c>
      <c r="R670" t="s">
        <v>8314</v>
      </c>
      <c r="S670" s="11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</v>
      </c>
      <c r="Q671" t="s">
        <v>8308</v>
      </c>
      <c r="R671" t="s">
        <v>8314</v>
      </c>
      <c r="S671" s="11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85</v>
      </c>
      <c r="Q672" t="s">
        <v>8308</v>
      </c>
      <c r="R672" t="s">
        <v>8314</v>
      </c>
      <c r="S672" s="11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789</v>
      </c>
      <c r="Q673" t="s">
        <v>8308</v>
      </c>
      <c r="R673" t="s">
        <v>8314</v>
      </c>
      <c r="S673" s="11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</v>
      </c>
      <c r="Q674" t="s">
        <v>8308</v>
      </c>
      <c r="R674" t="s">
        <v>8314</v>
      </c>
      <c r="S674" s="11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</v>
      </c>
      <c r="Q675" t="s">
        <v>8308</v>
      </c>
      <c r="R675" t="s">
        <v>8314</v>
      </c>
      <c r="S675" s="11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8</v>
      </c>
      <c r="Q676" t="s">
        <v>8308</v>
      </c>
      <c r="R676" t="s">
        <v>8314</v>
      </c>
      <c r="S676" s="11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</v>
      </c>
      <c r="Q677" t="s">
        <v>8308</v>
      </c>
      <c r="R677" t="s">
        <v>8314</v>
      </c>
      <c r="S677" s="11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</v>
      </c>
      <c r="Q678" t="s">
        <v>8308</v>
      </c>
      <c r="R678" t="s">
        <v>8314</v>
      </c>
      <c r="S678" s="11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</v>
      </c>
      <c r="Q679" t="s">
        <v>8308</v>
      </c>
      <c r="R679" t="s">
        <v>8314</v>
      </c>
      <c r="S679" s="11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</v>
      </c>
      <c r="Q680" t="s">
        <v>8308</v>
      </c>
      <c r="R680" t="s">
        <v>8314</v>
      </c>
      <c r="S680" s="11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94</v>
      </c>
      <c r="Q681" t="s">
        <v>8308</v>
      </c>
      <c r="R681" t="s">
        <v>8314</v>
      </c>
      <c r="S681" s="11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151</v>
      </c>
      <c r="Q682" t="s">
        <v>8308</v>
      </c>
      <c r="R682" t="s">
        <v>8314</v>
      </c>
      <c r="S682" s="11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8308</v>
      </c>
      <c r="R683" t="s">
        <v>8314</v>
      </c>
      <c r="S683" s="11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</v>
      </c>
      <c r="Q684" t="s">
        <v>8308</v>
      </c>
      <c r="R684" t="s">
        <v>8314</v>
      </c>
      <c r="S684" s="11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</v>
      </c>
      <c r="Q685" t="s">
        <v>8308</v>
      </c>
      <c r="R685" t="s">
        <v>8314</v>
      </c>
      <c r="S685" s="11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</v>
      </c>
      <c r="Q686" t="s">
        <v>8308</v>
      </c>
      <c r="R686" t="s">
        <v>8314</v>
      </c>
      <c r="S686" s="11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</v>
      </c>
      <c r="Q687" t="s">
        <v>8308</v>
      </c>
      <c r="R687" t="s">
        <v>8314</v>
      </c>
      <c r="S687" s="11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8308</v>
      </c>
      <c r="R688" t="s">
        <v>8314</v>
      </c>
      <c r="S688" s="11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592</v>
      </c>
      <c r="Q689" t="s">
        <v>8308</v>
      </c>
      <c r="R689" t="s">
        <v>8314</v>
      </c>
      <c r="S689" s="11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406</v>
      </c>
      <c r="Q690" t="s">
        <v>8308</v>
      </c>
      <c r="R690" t="s">
        <v>8314</v>
      </c>
      <c r="S690" s="11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</v>
      </c>
      <c r="Q691" t="s">
        <v>8308</v>
      </c>
      <c r="R691" t="s">
        <v>8314</v>
      </c>
      <c r="S691" s="11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73</v>
      </c>
      <c r="Q692" t="s">
        <v>8308</v>
      </c>
      <c r="R692" t="s">
        <v>8314</v>
      </c>
      <c r="S692" s="11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8308</v>
      </c>
      <c r="R693" t="s">
        <v>8314</v>
      </c>
      <c r="S693" s="11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</v>
      </c>
      <c r="Q694" t="s">
        <v>8308</v>
      </c>
      <c r="R694" t="s">
        <v>8314</v>
      </c>
      <c r="S694" s="11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</v>
      </c>
      <c r="Q695" t="s">
        <v>8308</v>
      </c>
      <c r="R695" t="s">
        <v>8314</v>
      </c>
      <c r="S695" s="11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</v>
      </c>
      <c r="Q696" t="s">
        <v>8308</v>
      </c>
      <c r="R696" t="s">
        <v>8314</v>
      </c>
      <c r="S696" s="11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91</v>
      </c>
      <c r="Q697" t="s">
        <v>8308</v>
      </c>
      <c r="R697" t="s">
        <v>8314</v>
      </c>
      <c r="S697" s="11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8308</v>
      </c>
      <c r="R698" t="s">
        <v>8314</v>
      </c>
      <c r="S698" s="11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</v>
      </c>
      <c r="Q699" t="s">
        <v>8308</v>
      </c>
      <c r="R699" t="s">
        <v>8314</v>
      </c>
      <c r="S699" s="11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531</v>
      </c>
      <c r="Q700" t="s">
        <v>8308</v>
      </c>
      <c r="R700" t="s">
        <v>8314</v>
      </c>
      <c r="S700" s="11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</v>
      </c>
      <c r="Q701" t="s">
        <v>8308</v>
      </c>
      <c r="R701" t="s">
        <v>8314</v>
      </c>
      <c r="S701" s="11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8308</v>
      </c>
      <c r="R702" t="s">
        <v>8314</v>
      </c>
      <c r="S702" s="11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</v>
      </c>
      <c r="Q703" t="s">
        <v>8308</v>
      </c>
      <c r="R703" t="s">
        <v>8314</v>
      </c>
      <c r="S703" s="11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125</v>
      </c>
      <c r="Q704" t="s">
        <v>8308</v>
      </c>
      <c r="R704" t="s">
        <v>8314</v>
      </c>
      <c r="S704" s="11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120</v>
      </c>
      <c r="Q705" t="s">
        <v>8308</v>
      </c>
      <c r="R705" t="s">
        <v>8314</v>
      </c>
      <c r="S705" s="11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 s="8">
        <f t="shared" ref="P706:P769" si="45">ROUND((E706/L706),0)</f>
        <v>120</v>
      </c>
      <c r="Q706" t="s">
        <v>8308</v>
      </c>
      <c r="R706" t="s">
        <v>8314</v>
      </c>
      <c r="S706" s="11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8">
        <f t="shared" si="45"/>
        <v>195</v>
      </c>
      <c r="Q707" t="s">
        <v>8308</v>
      </c>
      <c r="R707" t="s">
        <v>8314</v>
      </c>
      <c r="S707" s="11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8308</v>
      </c>
      <c r="R708" t="s">
        <v>8314</v>
      </c>
      <c r="S708" s="11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118</v>
      </c>
      <c r="Q709" t="s">
        <v>8308</v>
      </c>
      <c r="R709" t="s">
        <v>8314</v>
      </c>
      <c r="S709" s="11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24</v>
      </c>
      <c r="Q710" t="s">
        <v>8308</v>
      </c>
      <c r="R710" t="s">
        <v>8314</v>
      </c>
      <c r="S710" s="11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31</v>
      </c>
      <c r="Q711" t="s">
        <v>8308</v>
      </c>
      <c r="R711" t="s">
        <v>8314</v>
      </c>
      <c r="S711" s="11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8308</v>
      </c>
      <c r="R712" t="s">
        <v>8314</v>
      </c>
      <c r="S712" s="11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100</v>
      </c>
      <c r="Q713" t="s">
        <v>8308</v>
      </c>
      <c r="R713" t="s">
        <v>8314</v>
      </c>
      <c r="S713" s="11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</v>
      </c>
      <c r="Q714" t="s">
        <v>8308</v>
      </c>
      <c r="R714" t="s">
        <v>8314</v>
      </c>
      <c r="S714" s="11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8308</v>
      </c>
      <c r="R715" t="s">
        <v>8314</v>
      </c>
      <c r="S715" s="11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</v>
      </c>
      <c r="Q716" t="s">
        <v>8308</v>
      </c>
      <c r="R716" t="s">
        <v>8314</v>
      </c>
      <c r="S716" s="11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116</v>
      </c>
      <c r="Q717" t="s">
        <v>8308</v>
      </c>
      <c r="R717" t="s">
        <v>8314</v>
      </c>
      <c r="S717" s="11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45</v>
      </c>
      <c r="Q718" t="s">
        <v>8308</v>
      </c>
      <c r="R718" t="s">
        <v>8314</v>
      </c>
      <c r="S718" s="11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</v>
      </c>
      <c r="Q719" t="s">
        <v>8308</v>
      </c>
      <c r="R719" t="s">
        <v>8314</v>
      </c>
      <c r="S719" s="11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23</v>
      </c>
      <c r="Q720" t="s">
        <v>8308</v>
      </c>
      <c r="R720" t="s">
        <v>8314</v>
      </c>
      <c r="S720" s="11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</v>
      </c>
      <c r="Q721" t="s">
        <v>8308</v>
      </c>
      <c r="R721" t="s">
        <v>8314</v>
      </c>
      <c r="S721" s="11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67</v>
      </c>
      <c r="Q722" t="s">
        <v>8321</v>
      </c>
      <c r="R722" t="s">
        <v>8331</v>
      </c>
      <c r="S722" s="11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</v>
      </c>
      <c r="Q723" t="s">
        <v>8321</v>
      </c>
      <c r="R723" t="s">
        <v>8331</v>
      </c>
      <c r="S723" s="11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216</v>
      </c>
      <c r="Q724" t="s">
        <v>8321</v>
      </c>
      <c r="R724" t="s">
        <v>8331</v>
      </c>
      <c r="S724" s="11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55</v>
      </c>
      <c r="Q725" t="s">
        <v>8321</v>
      </c>
      <c r="R725" t="s">
        <v>8331</v>
      </c>
      <c r="S725" s="11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52</v>
      </c>
      <c r="Q726" t="s">
        <v>8321</v>
      </c>
      <c r="R726" t="s">
        <v>8331</v>
      </c>
      <c r="S726" s="11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</v>
      </c>
      <c r="Q727" t="s">
        <v>8321</v>
      </c>
      <c r="R727" t="s">
        <v>8331</v>
      </c>
      <c r="S727" s="11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</v>
      </c>
      <c r="Q728" t="s">
        <v>8321</v>
      </c>
      <c r="R728" t="s">
        <v>8331</v>
      </c>
      <c r="S728" s="11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37</v>
      </c>
      <c r="Q729" t="s">
        <v>8321</v>
      </c>
      <c r="R729" t="s">
        <v>8331</v>
      </c>
      <c r="S729" s="11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61</v>
      </c>
      <c r="Q730" t="s">
        <v>8321</v>
      </c>
      <c r="R730" t="s">
        <v>8331</v>
      </c>
      <c r="S730" s="11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44</v>
      </c>
      <c r="Q731" t="s">
        <v>8321</v>
      </c>
      <c r="R731" t="s">
        <v>8331</v>
      </c>
      <c r="S731" s="11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100</v>
      </c>
      <c r="Q732" t="s">
        <v>8321</v>
      </c>
      <c r="R732" t="s">
        <v>8331</v>
      </c>
      <c r="S732" s="11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89</v>
      </c>
      <c r="Q733" t="s">
        <v>8321</v>
      </c>
      <c r="R733" t="s">
        <v>8331</v>
      </c>
      <c r="S733" s="11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5</v>
      </c>
      <c r="Q734" t="s">
        <v>8321</v>
      </c>
      <c r="R734" t="s">
        <v>8331</v>
      </c>
      <c r="S734" s="11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18</v>
      </c>
      <c r="Q735" t="s">
        <v>8321</v>
      </c>
      <c r="R735" t="s">
        <v>8331</v>
      </c>
      <c r="S735" s="11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</v>
      </c>
      <c r="Q736" t="s">
        <v>8321</v>
      </c>
      <c r="R736" t="s">
        <v>8331</v>
      </c>
      <c r="S736" s="11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235</v>
      </c>
      <c r="Q737" t="s">
        <v>8321</v>
      </c>
      <c r="R737" t="s">
        <v>8331</v>
      </c>
      <c r="S737" s="11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</v>
      </c>
      <c r="Q738" t="s">
        <v>8321</v>
      </c>
      <c r="R738" t="s">
        <v>8331</v>
      </c>
      <c r="S738" s="11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57</v>
      </c>
      <c r="Q739" t="s">
        <v>8321</v>
      </c>
      <c r="R739" t="s">
        <v>8331</v>
      </c>
      <c r="S739" s="11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</v>
      </c>
      <c r="Q740" t="s">
        <v>8321</v>
      </c>
      <c r="R740" t="s">
        <v>8331</v>
      </c>
      <c r="S740" s="11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</v>
      </c>
      <c r="Q741" t="s">
        <v>8321</v>
      </c>
      <c r="R741" t="s">
        <v>8331</v>
      </c>
      <c r="S741" s="11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170</v>
      </c>
      <c r="Q742" t="s">
        <v>8321</v>
      </c>
      <c r="R742" t="s">
        <v>8331</v>
      </c>
      <c r="S742" s="11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</v>
      </c>
      <c r="Q743" t="s">
        <v>8321</v>
      </c>
      <c r="R743" t="s">
        <v>8331</v>
      </c>
      <c r="S743" s="11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</v>
      </c>
      <c r="Q744" t="s">
        <v>8321</v>
      </c>
      <c r="R744" t="s">
        <v>8331</v>
      </c>
      <c r="S744" s="11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</v>
      </c>
      <c r="Q745" t="s">
        <v>8321</v>
      </c>
      <c r="R745" t="s">
        <v>8331</v>
      </c>
      <c r="S745" s="11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83</v>
      </c>
      <c r="Q746" t="s">
        <v>8321</v>
      </c>
      <c r="R746" t="s">
        <v>8331</v>
      </c>
      <c r="S746" s="11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54</v>
      </c>
      <c r="Q747" t="s">
        <v>8321</v>
      </c>
      <c r="R747" t="s">
        <v>8331</v>
      </c>
      <c r="S747" s="11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</v>
      </c>
      <c r="Q748" t="s">
        <v>8321</v>
      </c>
      <c r="R748" t="s">
        <v>8331</v>
      </c>
      <c r="S748" s="11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</v>
      </c>
      <c r="Q749" t="s">
        <v>8321</v>
      </c>
      <c r="R749" t="s">
        <v>8331</v>
      </c>
      <c r="S749" s="11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46</v>
      </c>
      <c r="Q750" t="s">
        <v>8321</v>
      </c>
      <c r="R750" t="s">
        <v>8331</v>
      </c>
      <c r="S750" s="11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96</v>
      </c>
      <c r="Q751" t="s">
        <v>8321</v>
      </c>
      <c r="R751" t="s">
        <v>8331</v>
      </c>
      <c r="S751" s="11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</v>
      </c>
      <c r="Q752" t="s">
        <v>8321</v>
      </c>
      <c r="R752" t="s">
        <v>8331</v>
      </c>
      <c r="S752" s="11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</v>
      </c>
      <c r="Q753" t="s">
        <v>8321</v>
      </c>
      <c r="R753" t="s">
        <v>8331</v>
      </c>
      <c r="S753" s="11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</v>
      </c>
      <c r="Q754" t="s">
        <v>8321</v>
      </c>
      <c r="R754" t="s">
        <v>8331</v>
      </c>
      <c r="S754" s="11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</v>
      </c>
      <c r="Q755" t="s">
        <v>8321</v>
      </c>
      <c r="R755" t="s">
        <v>8331</v>
      </c>
      <c r="S755" s="11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</v>
      </c>
      <c r="Q756" t="s">
        <v>8321</v>
      </c>
      <c r="R756" t="s">
        <v>8331</v>
      </c>
      <c r="S756" s="11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</v>
      </c>
      <c r="Q757" t="s">
        <v>8321</v>
      </c>
      <c r="R757" t="s">
        <v>8331</v>
      </c>
      <c r="S757" s="11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</v>
      </c>
      <c r="Q758" t="s">
        <v>8321</v>
      </c>
      <c r="R758" t="s">
        <v>8331</v>
      </c>
      <c r="S758" s="11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</v>
      </c>
      <c r="Q759" t="s">
        <v>8321</v>
      </c>
      <c r="R759" t="s">
        <v>8331</v>
      </c>
      <c r="S759" s="11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</v>
      </c>
      <c r="Q760" t="s">
        <v>8321</v>
      </c>
      <c r="R760" t="s">
        <v>8331</v>
      </c>
      <c r="S760" s="11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</v>
      </c>
      <c r="Q761" t="s">
        <v>8321</v>
      </c>
      <c r="R761" t="s">
        <v>8331</v>
      </c>
      <c r="S761" s="11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8321</v>
      </c>
      <c r="R762" t="s">
        <v>8343</v>
      </c>
      <c r="S762" s="11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</v>
      </c>
      <c r="Q763" t="s">
        <v>8321</v>
      </c>
      <c r="R763" t="s">
        <v>8343</v>
      </c>
      <c r="S763" s="11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8321</v>
      </c>
      <c r="R764" t="s">
        <v>8343</v>
      </c>
      <c r="S764" s="11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8321</v>
      </c>
      <c r="R765" t="s">
        <v>8343</v>
      </c>
      <c r="S765" s="11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8321</v>
      </c>
      <c r="R766" t="s">
        <v>8343</v>
      </c>
      <c r="S766" s="11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</v>
      </c>
      <c r="Q767" t="s">
        <v>8321</v>
      </c>
      <c r="R767" t="s">
        <v>8343</v>
      </c>
      <c r="S767" s="11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8321</v>
      </c>
      <c r="R768" t="s">
        <v>8343</v>
      </c>
      <c r="S768" s="11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8321</v>
      </c>
      <c r="R769" t="s">
        <v>8343</v>
      </c>
      <c r="S769" s="11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s="8" t="e">
        <f t="shared" ref="P770:P833" si="49">ROUND((E770/L770),0)</f>
        <v>#DIV/0!</v>
      </c>
      <c r="Q770" t="s">
        <v>8321</v>
      </c>
      <c r="R770" t="s">
        <v>8343</v>
      </c>
      <c r="S770" s="11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8">
        <f t="shared" si="49"/>
        <v>32</v>
      </c>
      <c r="Q771" t="s">
        <v>8321</v>
      </c>
      <c r="R771" t="s">
        <v>8343</v>
      </c>
      <c r="S771" s="11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8321</v>
      </c>
      <c r="R772" t="s">
        <v>8343</v>
      </c>
      <c r="S772" s="11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8321</v>
      </c>
      <c r="R773" t="s">
        <v>8343</v>
      </c>
      <c r="S773" s="11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8321</v>
      </c>
      <c r="R774" t="s">
        <v>8343</v>
      </c>
      <c r="S774" s="11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8321</v>
      </c>
      <c r="R775" t="s">
        <v>8343</v>
      </c>
      <c r="S775" s="11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8321</v>
      </c>
      <c r="R776" t="s">
        <v>8343</v>
      </c>
      <c r="S776" s="11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8321</v>
      </c>
      <c r="R777" t="s">
        <v>8343</v>
      </c>
      <c r="S777" s="11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</v>
      </c>
      <c r="Q778" t="s">
        <v>8321</v>
      </c>
      <c r="R778" t="s">
        <v>8343</v>
      </c>
      <c r="S778" s="11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8321</v>
      </c>
      <c r="R779" t="s">
        <v>8343</v>
      </c>
      <c r="S779" s="11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8321</v>
      </c>
      <c r="R780" t="s">
        <v>8343</v>
      </c>
      <c r="S780" s="11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67</v>
      </c>
      <c r="Q781" t="s">
        <v>8321</v>
      </c>
      <c r="R781" t="s">
        <v>8343</v>
      </c>
      <c r="S781" s="11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39</v>
      </c>
      <c r="Q782" t="s">
        <v>8312</v>
      </c>
      <c r="R782" t="s">
        <v>8313</v>
      </c>
      <c r="S782" s="11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43</v>
      </c>
      <c r="Q783" t="s">
        <v>8312</v>
      </c>
      <c r="R783" t="s">
        <v>8313</v>
      </c>
      <c r="S783" s="11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8312</v>
      </c>
      <c r="R784" t="s">
        <v>8313</v>
      </c>
      <c r="S784" s="11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</v>
      </c>
      <c r="Q785" t="s">
        <v>8312</v>
      </c>
      <c r="R785" t="s">
        <v>8313</v>
      </c>
      <c r="S785" s="11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103</v>
      </c>
      <c r="Q786" t="s">
        <v>8312</v>
      </c>
      <c r="R786" t="s">
        <v>8313</v>
      </c>
      <c r="S786" s="11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</v>
      </c>
      <c r="Q787" t="s">
        <v>8312</v>
      </c>
      <c r="R787" t="s">
        <v>8313</v>
      </c>
      <c r="S787" s="11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</v>
      </c>
      <c r="Q788" t="s">
        <v>8312</v>
      </c>
      <c r="R788" t="s">
        <v>8313</v>
      </c>
      <c r="S788" s="11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81</v>
      </c>
      <c r="Q789" t="s">
        <v>8312</v>
      </c>
      <c r="R789" t="s">
        <v>8313</v>
      </c>
      <c r="S789" s="11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60</v>
      </c>
      <c r="Q790" t="s">
        <v>8312</v>
      </c>
      <c r="R790" t="s">
        <v>8313</v>
      </c>
      <c r="S790" s="11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133</v>
      </c>
      <c r="Q791" t="s">
        <v>8312</v>
      </c>
      <c r="R791" t="s">
        <v>8313</v>
      </c>
      <c r="S791" s="11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93</v>
      </c>
      <c r="Q792" t="s">
        <v>8312</v>
      </c>
      <c r="R792" t="s">
        <v>8313</v>
      </c>
      <c r="S792" s="11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61</v>
      </c>
      <c r="Q793" t="s">
        <v>8312</v>
      </c>
      <c r="R793" t="s">
        <v>8313</v>
      </c>
      <c r="S793" s="11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42</v>
      </c>
      <c r="Q794" t="s">
        <v>8312</v>
      </c>
      <c r="R794" t="s">
        <v>8313</v>
      </c>
      <c r="S794" s="11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</v>
      </c>
      <c r="Q795" t="s">
        <v>8312</v>
      </c>
      <c r="R795" t="s">
        <v>8313</v>
      </c>
      <c r="S795" s="11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159</v>
      </c>
      <c r="Q796" t="s">
        <v>8312</v>
      </c>
      <c r="R796" t="s">
        <v>8313</v>
      </c>
      <c r="S796" s="11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</v>
      </c>
      <c r="Q797" t="s">
        <v>8312</v>
      </c>
      <c r="R797" t="s">
        <v>8313</v>
      </c>
      <c r="S797" s="11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113</v>
      </c>
      <c r="Q798" t="s">
        <v>8312</v>
      </c>
      <c r="R798" t="s">
        <v>8313</v>
      </c>
      <c r="S798" s="11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</v>
      </c>
      <c r="Q799" t="s">
        <v>8312</v>
      </c>
      <c r="R799" t="s">
        <v>8313</v>
      </c>
      <c r="S799" s="11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</v>
      </c>
      <c r="Q800" t="s">
        <v>8312</v>
      </c>
      <c r="R800" t="s">
        <v>8313</v>
      </c>
      <c r="S800" s="11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179</v>
      </c>
      <c r="Q801" t="s">
        <v>8312</v>
      </c>
      <c r="R801" t="s">
        <v>8313</v>
      </c>
      <c r="S801" s="11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41</v>
      </c>
      <c r="Q802" t="s">
        <v>8312</v>
      </c>
      <c r="R802" t="s">
        <v>8313</v>
      </c>
      <c r="S802" s="11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44</v>
      </c>
      <c r="Q803" t="s">
        <v>8312</v>
      </c>
      <c r="R803" t="s">
        <v>8313</v>
      </c>
      <c r="S803" s="11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</v>
      </c>
      <c r="Q804" t="s">
        <v>8312</v>
      </c>
      <c r="R804" t="s">
        <v>8313</v>
      </c>
      <c r="S804" s="11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75</v>
      </c>
      <c r="Q805" t="s">
        <v>8312</v>
      </c>
      <c r="R805" t="s">
        <v>8313</v>
      </c>
      <c r="S805" s="11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306</v>
      </c>
      <c r="Q806" t="s">
        <v>8312</v>
      </c>
      <c r="R806" t="s">
        <v>8313</v>
      </c>
      <c r="S806" s="11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</v>
      </c>
      <c r="Q807" t="s">
        <v>8312</v>
      </c>
      <c r="R807" t="s">
        <v>8313</v>
      </c>
      <c r="S807" s="11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118</v>
      </c>
      <c r="Q808" t="s">
        <v>8312</v>
      </c>
      <c r="R808" t="s">
        <v>8313</v>
      </c>
      <c r="S808" s="11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74</v>
      </c>
      <c r="Q809" t="s">
        <v>8312</v>
      </c>
      <c r="R809" t="s">
        <v>8313</v>
      </c>
      <c r="S809" s="11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105</v>
      </c>
      <c r="Q810" t="s">
        <v>8312</v>
      </c>
      <c r="R810" t="s">
        <v>8313</v>
      </c>
      <c r="S810" s="11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80</v>
      </c>
      <c r="Q811" t="s">
        <v>8312</v>
      </c>
      <c r="R811" t="s">
        <v>8313</v>
      </c>
      <c r="S811" s="11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</v>
      </c>
      <c r="Q812" t="s">
        <v>8312</v>
      </c>
      <c r="R812" t="s">
        <v>8313</v>
      </c>
      <c r="S812" s="11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87</v>
      </c>
      <c r="Q813" t="s">
        <v>8312</v>
      </c>
      <c r="R813" t="s">
        <v>8313</v>
      </c>
      <c r="S813" s="11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28</v>
      </c>
      <c r="Q814" t="s">
        <v>8312</v>
      </c>
      <c r="R814" t="s">
        <v>8313</v>
      </c>
      <c r="S814" s="11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25</v>
      </c>
      <c r="Q815" t="s">
        <v>8312</v>
      </c>
      <c r="R815" t="s">
        <v>8313</v>
      </c>
      <c r="S815" s="11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</v>
      </c>
      <c r="Q816" t="s">
        <v>8312</v>
      </c>
      <c r="R816" t="s">
        <v>8313</v>
      </c>
      <c r="S816" s="11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100</v>
      </c>
      <c r="Q817" t="s">
        <v>8312</v>
      </c>
      <c r="R817" t="s">
        <v>8313</v>
      </c>
      <c r="S817" s="11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</v>
      </c>
      <c r="Q818" t="s">
        <v>8312</v>
      </c>
      <c r="R818" t="s">
        <v>8313</v>
      </c>
      <c r="S818" s="11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</v>
      </c>
      <c r="Q819" t="s">
        <v>8312</v>
      </c>
      <c r="R819" t="s">
        <v>8313</v>
      </c>
      <c r="S819" s="11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29</v>
      </c>
      <c r="Q820" t="s">
        <v>8312</v>
      </c>
      <c r="R820" t="s">
        <v>8313</v>
      </c>
      <c r="S820" s="11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</v>
      </c>
      <c r="Q821" t="s">
        <v>8312</v>
      </c>
      <c r="R821" t="s">
        <v>8313</v>
      </c>
      <c r="S821" s="11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71</v>
      </c>
      <c r="Q822" t="s">
        <v>8312</v>
      </c>
      <c r="R822" t="s">
        <v>8313</v>
      </c>
      <c r="S822" s="11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</v>
      </c>
      <c r="Q823" t="s">
        <v>8312</v>
      </c>
      <c r="R823" t="s">
        <v>8313</v>
      </c>
      <c r="S823" s="11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52</v>
      </c>
      <c r="Q824" t="s">
        <v>8312</v>
      </c>
      <c r="R824" t="s">
        <v>8313</v>
      </c>
      <c r="S824" s="11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44</v>
      </c>
      <c r="Q825" t="s">
        <v>8312</v>
      </c>
      <c r="R825" t="s">
        <v>8313</v>
      </c>
      <c r="S825" s="11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40</v>
      </c>
      <c r="Q826" t="s">
        <v>8312</v>
      </c>
      <c r="R826" t="s">
        <v>8313</v>
      </c>
      <c r="S826" s="11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127</v>
      </c>
      <c r="Q827" t="s">
        <v>8312</v>
      </c>
      <c r="R827" t="s">
        <v>8313</v>
      </c>
      <c r="S827" s="11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114</v>
      </c>
      <c r="Q828" t="s">
        <v>8312</v>
      </c>
      <c r="R828" t="s">
        <v>8313</v>
      </c>
      <c r="S828" s="11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</v>
      </c>
      <c r="Q829" t="s">
        <v>8312</v>
      </c>
      <c r="R829" t="s">
        <v>8313</v>
      </c>
      <c r="S829" s="11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37</v>
      </c>
      <c r="Q830" t="s">
        <v>8312</v>
      </c>
      <c r="R830" t="s">
        <v>8313</v>
      </c>
      <c r="S830" s="11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33</v>
      </c>
      <c r="Q831" t="s">
        <v>8312</v>
      </c>
      <c r="R831" t="s">
        <v>8313</v>
      </c>
      <c r="S831" s="11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61</v>
      </c>
      <c r="Q832" t="s">
        <v>8312</v>
      </c>
      <c r="R832" t="s">
        <v>8313</v>
      </c>
      <c r="S832" s="11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8312</v>
      </c>
      <c r="R833" t="s">
        <v>8313</v>
      </c>
      <c r="S833" s="11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</f>
        <v>1.0060706666666666</v>
      </c>
      <c r="P834" s="8">
        <f t="shared" ref="P834:P897" si="53">ROUND((E834/L834),0)</f>
        <v>98</v>
      </c>
      <c r="Q834" t="s">
        <v>8312</v>
      </c>
      <c r="R834" t="s">
        <v>8313</v>
      </c>
      <c r="S834" s="11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8">
        <f t="shared" si="53"/>
        <v>149</v>
      </c>
      <c r="Q835" t="s">
        <v>8312</v>
      </c>
      <c r="R835" t="s">
        <v>8313</v>
      </c>
      <c r="S835" s="11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</v>
      </c>
      <c r="Q836" t="s">
        <v>8312</v>
      </c>
      <c r="R836" t="s">
        <v>8313</v>
      </c>
      <c r="S836" s="11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59</v>
      </c>
      <c r="Q837" t="s">
        <v>8312</v>
      </c>
      <c r="R837" t="s">
        <v>8313</v>
      </c>
      <c r="S837" s="11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110</v>
      </c>
      <c r="Q838" t="s">
        <v>8312</v>
      </c>
      <c r="R838" t="s">
        <v>8313</v>
      </c>
      <c r="S838" s="11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</v>
      </c>
      <c r="Q839" t="s">
        <v>8312</v>
      </c>
      <c r="R839" t="s">
        <v>8313</v>
      </c>
      <c r="S839" s="11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48</v>
      </c>
      <c r="Q840" t="s">
        <v>8312</v>
      </c>
      <c r="R840" t="s">
        <v>8313</v>
      </c>
      <c r="S840" s="11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61</v>
      </c>
      <c r="Q841" t="s">
        <v>8312</v>
      </c>
      <c r="R841" t="s">
        <v>8313</v>
      </c>
      <c r="S841" s="11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</v>
      </c>
      <c r="Q842" t="s">
        <v>8312</v>
      </c>
      <c r="R842" t="s">
        <v>8333</v>
      </c>
      <c r="S842" s="11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54</v>
      </c>
      <c r="Q843" t="s">
        <v>8312</v>
      </c>
      <c r="R843" t="s">
        <v>8333</v>
      </c>
      <c r="S843" s="11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67</v>
      </c>
      <c r="Q844" t="s">
        <v>8312</v>
      </c>
      <c r="R844" t="s">
        <v>8333</v>
      </c>
      <c r="S844" s="11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</v>
      </c>
      <c r="Q845" t="s">
        <v>8312</v>
      </c>
      <c r="R845" t="s">
        <v>8333</v>
      </c>
      <c r="S845" s="11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37</v>
      </c>
      <c r="Q846" t="s">
        <v>8312</v>
      </c>
      <c r="R846" t="s">
        <v>8333</v>
      </c>
      <c r="S846" s="11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</v>
      </c>
      <c r="Q847" t="s">
        <v>8312</v>
      </c>
      <c r="R847" t="s">
        <v>8333</v>
      </c>
      <c r="S847" s="11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29</v>
      </c>
      <c r="Q848" t="s">
        <v>8312</v>
      </c>
      <c r="R848" t="s">
        <v>8333</v>
      </c>
      <c r="S848" s="11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8312</v>
      </c>
      <c r="R849" t="s">
        <v>8333</v>
      </c>
      <c r="S849" s="11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19</v>
      </c>
      <c r="Q850" t="s">
        <v>8312</v>
      </c>
      <c r="R850" t="s">
        <v>8333</v>
      </c>
      <c r="S850" s="11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42</v>
      </c>
      <c r="Q851" t="s">
        <v>8312</v>
      </c>
      <c r="R851" t="s">
        <v>8333</v>
      </c>
      <c r="S851" s="11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47</v>
      </c>
      <c r="Q852" t="s">
        <v>8312</v>
      </c>
      <c r="R852" t="s">
        <v>8333</v>
      </c>
      <c r="S852" s="11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</v>
      </c>
      <c r="Q853" t="s">
        <v>8312</v>
      </c>
      <c r="R853" t="s">
        <v>8333</v>
      </c>
      <c r="S853" s="11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</v>
      </c>
      <c r="Q854" t="s">
        <v>8312</v>
      </c>
      <c r="R854" t="s">
        <v>8333</v>
      </c>
      <c r="S854" s="11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8312</v>
      </c>
      <c r="R855" t="s">
        <v>8333</v>
      </c>
      <c r="S855" s="11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66</v>
      </c>
      <c r="Q856" t="s">
        <v>8312</v>
      </c>
      <c r="R856" t="s">
        <v>8333</v>
      </c>
      <c r="S856" s="11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32</v>
      </c>
      <c r="Q857" t="s">
        <v>8312</v>
      </c>
      <c r="R857" t="s">
        <v>8333</v>
      </c>
      <c r="S857" s="11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</v>
      </c>
      <c r="Q858" t="s">
        <v>8312</v>
      </c>
      <c r="R858" t="s">
        <v>8333</v>
      </c>
      <c r="S858" s="11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8312</v>
      </c>
      <c r="R859" t="s">
        <v>8333</v>
      </c>
      <c r="S859" s="11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23</v>
      </c>
      <c r="Q860" t="s">
        <v>8312</v>
      </c>
      <c r="R860" t="s">
        <v>8333</v>
      </c>
      <c r="S860" s="11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43</v>
      </c>
      <c r="Q861" t="s">
        <v>8312</v>
      </c>
      <c r="R861" t="s">
        <v>8333</v>
      </c>
      <c r="S861" s="11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53</v>
      </c>
      <c r="Q862" t="s">
        <v>8312</v>
      </c>
      <c r="R862" t="s">
        <v>8344</v>
      </c>
      <c r="S862" s="11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51</v>
      </c>
      <c r="Q863" t="s">
        <v>8312</v>
      </c>
      <c r="R863" t="s">
        <v>8344</v>
      </c>
      <c r="S863" s="11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43</v>
      </c>
      <c r="Q864" t="s">
        <v>8312</v>
      </c>
      <c r="R864" t="s">
        <v>8344</v>
      </c>
      <c r="S864" s="11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8312</v>
      </c>
      <c r="R865" t="s">
        <v>8344</v>
      </c>
      <c r="S865" s="11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</v>
      </c>
      <c r="Q866" t="s">
        <v>8312</v>
      </c>
      <c r="R866" t="s">
        <v>8344</v>
      </c>
      <c r="S866" s="11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23</v>
      </c>
      <c r="Q867" t="s">
        <v>8312</v>
      </c>
      <c r="R867" t="s">
        <v>8344</v>
      </c>
      <c r="S867" s="11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</v>
      </c>
      <c r="Q868" t="s">
        <v>8312</v>
      </c>
      <c r="R868" t="s">
        <v>8344</v>
      </c>
      <c r="S868" s="11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</v>
      </c>
      <c r="Q869" t="s">
        <v>8312</v>
      </c>
      <c r="R869" t="s">
        <v>8344</v>
      </c>
      <c r="S869" s="11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8312</v>
      </c>
      <c r="R870" t="s">
        <v>8344</v>
      </c>
      <c r="S870" s="11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347</v>
      </c>
      <c r="Q871" t="s">
        <v>8312</v>
      </c>
      <c r="R871" t="s">
        <v>8344</v>
      </c>
      <c r="S871" s="11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</v>
      </c>
      <c r="Q872" t="s">
        <v>8312</v>
      </c>
      <c r="R872" t="s">
        <v>8344</v>
      </c>
      <c r="S872" s="11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</v>
      </c>
      <c r="Q873" t="s">
        <v>8312</v>
      </c>
      <c r="R873" t="s">
        <v>8344</v>
      </c>
      <c r="S873" s="11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33</v>
      </c>
      <c r="Q874" t="s">
        <v>8312</v>
      </c>
      <c r="R874" t="s">
        <v>8344</v>
      </c>
      <c r="S874" s="11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8312</v>
      </c>
      <c r="R875" t="s">
        <v>8344</v>
      </c>
      <c r="S875" s="11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35</v>
      </c>
      <c r="Q876" t="s">
        <v>8312</v>
      </c>
      <c r="R876" t="s">
        <v>8344</v>
      </c>
      <c r="S876" s="11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8312</v>
      </c>
      <c r="R877" t="s">
        <v>8344</v>
      </c>
      <c r="S877" s="11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29</v>
      </c>
      <c r="Q878" t="s">
        <v>8312</v>
      </c>
      <c r="R878" t="s">
        <v>8344</v>
      </c>
      <c r="S878" s="11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47</v>
      </c>
      <c r="Q879" t="s">
        <v>8312</v>
      </c>
      <c r="R879" t="s">
        <v>8344</v>
      </c>
      <c r="S879" s="11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33</v>
      </c>
      <c r="Q880" t="s">
        <v>8312</v>
      </c>
      <c r="R880" t="s">
        <v>8344</v>
      </c>
      <c r="S880" s="11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</v>
      </c>
      <c r="Q881" t="s">
        <v>8312</v>
      </c>
      <c r="R881" t="s">
        <v>8344</v>
      </c>
      <c r="S881" s="11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</v>
      </c>
      <c r="Q882" t="s">
        <v>8312</v>
      </c>
      <c r="R882" t="s">
        <v>8329</v>
      </c>
      <c r="S882" s="11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8312</v>
      </c>
      <c r="R883" t="s">
        <v>8329</v>
      </c>
      <c r="S883" s="11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22</v>
      </c>
      <c r="Q884" t="s">
        <v>8312</v>
      </c>
      <c r="R884" t="s">
        <v>8329</v>
      </c>
      <c r="S884" s="11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</v>
      </c>
      <c r="Q885" t="s">
        <v>8312</v>
      </c>
      <c r="R885" t="s">
        <v>8329</v>
      </c>
      <c r="S885" s="11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8312</v>
      </c>
      <c r="R886" t="s">
        <v>8329</v>
      </c>
      <c r="S886" s="11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36</v>
      </c>
      <c r="Q887" t="s">
        <v>8312</v>
      </c>
      <c r="R887" t="s">
        <v>8329</v>
      </c>
      <c r="S887" s="11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</v>
      </c>
      <c r="Q888" t="s">
        <v>8312</v>
      </c>
      <c r="R888" t="s">
        <v>8329</v>
      </c>
      <c r="S888" s="11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8312</v>
      </c>
      <c r="R889" t="s">
        <v>8329</v>
      </c>
      <c r="S889" s="11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8312</v>
      </c>
      <c r="R890" t="s">
        <v>8329</v>
      </c>
      <c r="S890" s="11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74</v>
      </c>
      <c r="Q891" t="s">
        <v>8312</v>
      </c>
      <c r="R891" t="s">
        <v>8329</v>
      </c>
      <c r="S891" s="11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</v>
      </c>
      <c r="Q892" t="s">
        <v>8312</v>
      </c>
      <c r="R892" t="s">
        <v>8329</v>
      </c>
      <c r="S892" s="11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29</v>
      </c>
      <c r="Q893" t="s">
        <v>8312</v>
      </c>
      <c r="R893" t="s">
        <v>8329</v>
      </c>
      <c r="S893" s="11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144</v>
      </c>
      <c r="Q894" t="s">
        <v>8312</v>
      </c>
      <c r="R894" t="s">
        <v>8329</v>
      </c>
      <c r="S894" s="11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8312</v>
      </c>
      <c r="R895" t="s">
        <v>8329</v>
      </c>
      <c r="S895" s="11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148</v>
      </c>
      <c r="Q896" t="s">
        <v>8312</v>
      </c>
      <c r="R896" t="s">
        <v>8329</v>
      </c>
      <c r="S896" s="11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28</v>
      </c>
      <c r="Q897" t="s">
        <v>8312</v>
      </c>
      <c r="R897" t="s">
        <v>8329</v>
      </c>
      <c r="S897" s="11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 s="8">
        <f t="shared" ref="P898:P961" si="57">ROUND((E898/L898),0)</f>
        <v>44</v>
      </c>
      <c r="Q898" t="s">
        <v>8312</v>
      </c>
      <c r="R898" t="s">
        <v>8329</v>
      </c>
      <c r="S898" s="11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8" t="e">
        <f t="shared" si="57"/>
        <v>#DIV/0!</v>
      </c>
      <c r="Q899" t="s">
        <v>8312</v>
      </c>
      <c r="R899" t="s">
        <v>8329</v>
      </c>
      <c r="S899" s="11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8312</v>
      </c>
      <c r="R900" t="s">
        <v>8329</v>
      </c>
      <c r="S900" s="11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8312</v>
      </c>
      <c r="R901" t="s">
        <v>8329</v>
      </c>
      <c r="S901" s="11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11</v>
      </c>
      <c r="Q902" t="s">
        <v>8312</v>
      </c>
      <c r="R902" t="s">
        <v>8344</v>
      </c>
      <c r="S902" s="11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8312</v>
      </c>
      <c r="R903" t="s">
        <v>8344</v>
      </c>
      <c r="S903" s="11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8312</v>
      </c>
      <c r="R904" t="s">
        <v>8344</v>
      </c>
      <c r="S904" s="11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8312</v>
      </c>
      <c r="R905" t="s">
        <v>8344</v>
      </c>
      <c r="S905" s="11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</v>
      </c>
      <c r="Q906" t="s">
        <v>8312</v>
      </c>
      <c r="R906" t="s">
        <v>8344</v>
      </c>
      <c r="S906" s="11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33</v>
      </c>
      <c r="Q907" t="s">
        <v>8312</v>
      </c>
      <c r="R907" t="s">
        <v>8344</v>
      </c>
      <c r="S907" s="11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8312</v>
      </c>
      <c r="R908" t="s">
        <v>8344</v>
      </c>
      <c r="S908" s="11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8312</v>
      </c>
      <c r="R909" t="s">
        <v>8344</v>
      </c>
      <c r="S909" s="11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8312</v>
      </c>
      <c r="R910" t="s">
        <v>8344</v>
      </c>
      <c r="S910" s="11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8312</v>
      </c>
      <c r="R911" t="s">
        <v>8344</v>
      </c>
      <c r="S911" s="11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25</v>
      </c>
      <c r="Q912" t="s">
        <v>8312</v>
      </c>
      <c r="R912" t="s">
        <v>8344</v>
      </c>
      <c r="S912" s="11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8312</v>
      </c>
      <c r="R913" t="s">
        <v>8344</v>
      </c>
      <c r="S913" s="11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8312</v>
      </c>
      <c r="R914" t="s">
        <v>8344</v>
      </c>
      <c r="S914" s="11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83</v>
      </c>
      <c r="Q915" t="s">
        <v>8312</v>
      </c>
      <c r="R915" t="s">
        <v>8344</v>
      </c>
      <c r="S915" s="11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8312</v>
      </c>
      <c r="R916" t="s">
        <v>8344</v>
      </c>
      <c r="S916" s="11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42</v>
      </c>
      <c r="Q917" t="s">
        <v>8312</v>
      </c>
      <c r="R917" t="s">
        <v>8344</v>
      </c>
      <c r="S917" s="11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8312</v>
      </c>
      <c r="R918" t="s">
        <v>8344</v>
      </c>
      <c r="S918" s="11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8312</v>
      </c>
      <c r="R919" t="s">
        <v>8344</v>
      </c>
      <c r="S919" s="11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20</v>
      </c>
      <c r="Q920" t="s">
        <v>8312</v>
      </c>
      <c r="R920" t="s">
        <v>8344</v>
      </c>
      <c r="S920" s="11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8312</v>
      </c>
      <c r="R921" t="s">
        <v>8344</v>
      </c>
      <c r="S921" s="11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8312</v>
      </c>
      <c r="R922" t="s">
        <v>8344</v>
      </c>
      <c r="S922" s="11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232</v>
      </c>
      <c r="Q923" t="s">
        <v>8312</v>
      </c>
      <c r="R923" t="s">
        <v>8344</v>
      </c>
      <c r="S923" s="11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</v>
      </c>
      <c r="Q924" t="s">
        <v>8312</v>
      </c>
      <c r="R924" t="s">
        <v>8344</v>
      </c>
      <c r="S924" s="11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8312</v>
      </c>
      <c r="R925" t="s">
        <v>8344</v>
      </c>
      <c r="S925" s="11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22</v>
      </c>
      <c r="Q926" t="s">
        <v>8312</v>
      </c>
      <c r="R926" t="s">
        <v>8344</v>
      </c>
      <c r="S926" s="11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8312</v>
      </c>
      <c r="R927" t="s">
        <v>8344</v>
      </c>
      <c r="S927" s="11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8312</v>
      </c>
      <c r="R928" t="s">
        <v>8344</v>
      </c>
      <c r="S928" s="11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8312</v>
      </c>
      <c r="R929" t="s">
        <v>8344</v>
      </c>
      <c r="S929" s="11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</v>
      </c>
      <c r="Q930" t="s">
        <v>8312</v>
      </c>
      <c r="R930" t="s">
        <v>8344</v>
      </c>
      <c r="S930" s="11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8312</v>
      </c>
      <c r="R931" t="s">
        <v>8344</v>
      </c>
      <c r="S931" s="11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8312</v>
      </c>
      <c r="R932" t="s">
        <v>8344</v>
      </c>
      <c r="S932" s="11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19</v>
      </c>
      <c r="Q933" t="s">
        <v>8312</v>
      </c>
      <c r="R933" t="s">
        <v>8344</v>
      </c>
      <c r="S933" s="11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</v>
      </c>
      <c r="Q934" t="s">
        <v>8312</v>
      </c>
      <c r="R934" t="s">
        <v>8344</v>
      </c>
      <c r="S934" s="11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8312</v>
      </c>
      <c r="R935" t="s">
        <v>8344</v>
      </c>
      <c r="S935" s="11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51</v>
      </c>
      <c r="Q936" t="s">
        <v>8312</v>
      </c>
      <c r="R936" t="s">
        <v>8344</v>
      </c>
      <c r="S936" s="11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8312</v>
      </c>
      <c r="R937" t="s">
        <v>8344</v>
      </c>
      <c r="S937" s="11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8312</v>
      </c>
      <c r="R938" t="s">
        <v>8344</v>
      </c>
      <c r="S938" s="11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8312</v>
      </c>
      <c r="R939" t="s">
        <v>8344</v>
      </c>
      <c r="S939" s="11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8312</v>
      </c>
      <c r="R940" t="s">
        <v>8344</v>
      </c>
      <c r="S940" s="11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8312</v>
      </c>
      <c r="R941" t="s">
        <v>8344</v>
      </c>
      <c r="S941" s="11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</v>
      </c>
      <c r="Q942" t="s">
        <v>8308</v>
      </c>
      <c r="R942" t="s">
        <v>8314</v>
      </c>
      <c r="S942" s="11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</v>
      </c>
      <c r="Q943" t="s">
        <v>8308</v>
      </c>
      <c r="R943" t="s">
        <v>8314</v>
      </c>
      <c r="S943" s="11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42</v>
      </c>
      <c r="Q944" t="s">
        <v>8308</v>
      </c>
      <c r="R944" t="s">
        <v>8314</v>
      </c>
      <c r="S944" s="11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</v>
      </c>
      <c r="Q945" t="s">
        <v>8308</v>
      </c>
      <c r="R945" t="s">
        <v>8314</v>
      </c>
      <c r="S945" s="11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</v>
      </c>
      <c r="Q946" t="s">
        <v>8308</v>
      </c>
      <c r="R946" t="s">
        <v>8314</v>
      </c>
      <c r="S946" s="11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</v>
      </c>
      <c r="Q947" t="s">
        <v>8308</v>
      </c>
      <c r="R947" t="s">
        <v>8314</v>
      </c>
      <c r="S947" s="11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</v>
      </c>
      <c r="Q948" t="s">
        <v>8308</v>
      </c>
      <c r="R948" t="s">
        <v>8314</v>
      </c>
      <c r="S948" s="11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8308</v>
      </c>
      <c r="R949" t="s">
        <v>8314</v>
      </c>
      <c r="S949" s="11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8308</v>
      </c>
      <c r="R950" t="s">
        <v>8314</v>
      </c>
      <c r="S950" s="11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8308</v>
      </c>
      <c r="R951" t="s">
        <v>8314</v>
      </c>
      <c r="S951" s="11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</v>
      </c>
      <c r="Q952" t="s">
        <v>8308</v>
      </c>
      <c r="R952" t="s">
        <v>8314</v>
      </c>
      <c r="S952" s="11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159</v>
      </c>
      <c r="Q953" t="s">
        <v>8308</v>
      </c>
      <c r="R953" t="s">
        <v>8314</v>
      </c>
      <c r="S953" s="11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100</v>
      </c>
      <c r="Q954" t="s">
        <v>8308</v>
      </c>
      <c r="R954" t="s">
        <v>8314</v>
      </c>
      <c r="S954" s="11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</v>
      </c>
      <c r="Q955" t="s">
        <v>8308</v>
      </c>
      <c r="R955" t="s">
        <v>8314</v>
      </c>
      <c r="S955" s="11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</v>
      </c>
      <c r="Q956" t="s">
        <v>8308</v>
      </c>
      <c r="R956" t="s">
        <v>8314</v>
      </c>
      <c r="S956" s="11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183</v>
      </c>
      <c r="Q957" t="s">
        <v>8308</v>
      </c>
      <c r="R957" t="s">
        <v>8314</v>
      </c>
      <c r="S957" s="11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51</v>
      </c>
      <c r="Q958" t="s">
        <v>8308</v>
      </c>
      <c r="R958" t="s">
        <v>8314</v>
      </c>
      <c r="S958" s="11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</v>
      </c>
      <c r="Q959" t="s">
        <v>8308</v>
      </c>
      <c r="R959" t="s">
        <v>8314</v>
      </c>
      <c r="S959" s="11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52</v>
      </c>
      <c r="Q960" t="s">
        <v>8308</v>
      </c>
      <c r="R960" t="s">
        <v>8314</v>
      </c>
      <c r="S960" s="11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114</v>
      </c>
      <c r="Q961" t="s">
        <v>8308</v>
      </c>
      <c r="R961" t="s">
        <v>8314</v>
      </c>
      <c r="S961" s="11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</f>
        <v>0.46100628930817611</v>
      </c>
      <c r="P962" s="8">
        <f t="shared" ref="P962:P1025" si="61">ROUND((E962/L962),0)</f>
        <v>136</v>
      </c>
      <c r="Q962" t="s">
        <v>8308</v>
      </c>
      <c r="R962" t="s">
        <v>8314</v>
      </c>
      <c r="S962" s="11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8">
        <f t="shared" si="61"/>
        <v>364</v>
      </c>
      <c r="Q963" t="s">
        <v>8308</v>
      </c>
      <c r="R963" t="s">
        <v>8314</v>
      </c>
      <c r="S963" s="11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</v>
      </c>
      <c r="Q964" t="s">
        <v>8308</v>
      </c>
      <c r="R964" t="s">
        <v>8314</v>
      </c>
      <c r="S964" s="11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42</v>
      </c>
      <c r="Q965" t="s">
        <v>8308</v>
      </c>
      <c r="R965" t="s">
        <v>8314</v>
      </c>
      <c r="S965" s="11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</v>
      </c>
      <c r="Q966" t="s">
        <v>8308</v>
      </c>
      <c r="R966" t="s">
        <v>8314</v>
      </c>
      <c r="S966" s="11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50</v>
      </c>
      <c r="Q967" t="s">
        <v>8308</v>
      </c>
      <c r="R967" t="s">
        <v>8314</v>
      </c>
      <c r="S967" s="11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</v>
      </c>
      <c r="Q968" t="s">
        <v>8308</v>
      </c>
      <c r="R968" t="s">
        <v>8314</v>
      </c>
      <c r="S968" s="11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44</v>
      </c>
      <c r="Q969" t="s">
        <v>8308</v>
      </c>
      <c r="R969" t="s">
        <v>8314</v>
      </c>
      <c r="S969" s="11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27</v>
      </c>
      <c r="Q970" t="s">
        <v>8308</v>
      </c>
      <c r="R970" t="s">
        <v>8314</v>
      </c>
      <c r="S970" s="11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1273</v>
      </c>
      <c r="Q971" t="s">
        <v>8308</v>
      </c>
      <c r="R971" t="s">
        <v>8314</v>
      </c>
      <c r="S971" s="11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8308</v>
      </c>
      <c r="R972" t="s">
        <v>8314</v>
      </c>
      <c r="S972" s="11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</v>
      </c>
      <c r="Q973" t="s">
        <v>8308</v>
      </c>
      <c r="R973" t="s">
        <v>8314</v>
      </c>
      <c r="S973" s="11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154</v>
      </c>
      <c r="Q974" t="s">
        <v>8308</v>
      </c>
      <c r="R974" t="s">
        <v>8314</v>
      </c>
      <c r="S974" s="11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</v>
      </c>
      <c r="Q975" t="s">
        <v>8308</v>
      </c>
      <c r="R975" t="s">
        <v>8314</v>
      </c>
      <c r="S975" s="11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</v>
      </c>
      <c r="Q976" t="s">
        <v>8308</v>
      </c>
      <c r="R976" t="s">
        <v>8314</v>
      </c>
      <c r="S976" s="11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109</v>
      </c>
      <c r="Q977" t="s">
        <v>8308</v>
      </c>
      <c r="R977" t="s">
        <v>8314</v>
      </c>
      <c r="S977" s="11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161</v>
      </c>
      <c r="Q978" t="s">
        <v>8308</v>
      </c>
      <c r="R978" t="s">
        <v>8314</v>
      </c>
      <c r="S978" s="11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76</v>
      </c>
      <c r="Q979" t="s">
        <v>8308</v>
      </c>
      <c r="R979" t="s">
        <v>8314</v>
      </c>
      <c r="S979" s="11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791</v>
      </c>
      <c r="Q980" t="s">
        <v>8308</v>
      </c>
      <c r="R980" t="s">
        <v>8314</v>
      </c>
      <c r="S980" s="11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302</v>
      </c>
      <c r="Q981" t="s">
        <v>8308</v>
      </c>
      <c r="R981" t="s">
        <v>8314</v>
      </c>
      <c r="S981" s="11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48</v>
      </c>
      <c r="Q982" t="s">
        <v>8308</v>
      </c>
      <c r="R982" t="s">
        <v>8314</v>
      </c>
      <c r="S982" s="11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3</v>
      </c>
      <c r="Q983" t="s">
        <v>8308</v>
      </c>
      <c r="R983" t="s">
        <v>8314</v>
      </c>
      <c r="S983" s="11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8308</v>
      </c>
      <c r="R984" t="s">
        <v>8314</v>
      </c>
      <c r="S984" s="11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172</v>
      </c>
      <c r="Q985" t="s">
        <v>8308</v>
      </c>
      <c r="R985" t="s">
        <v>8314</v>
      </c>
      <c r="S985" s="11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</v>
      </c>
      <c r="Q986" t="s">
        <v>8308</v>
      </c>
      <c r="R986" t="s">
        <v>8314</v>
      </c>
      <c r="S986" s="11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</v>
      </c>
      <c r="Q987" t="s">
        <v>8308</v>
      </c>
      <c r="R987" t="s">
        <v>8314</v>
      </c>
      <c r="S987" s="11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111</v>
      </c>
      <c r="Q988" t="s">
        <v>8308</v>
      </c>
      <c r="R988" t="s">
        <v>8314</v>
      </c>
      <c r="S988" s="11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</v>
      </c>
      <c r="Q989" t="s">
        <v>8308</v>
      </c>
      <c r="R989" t="s">
        <v>8314</v>
      </c>
      <c r="S989" s="11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8308</v>
      </c>
      <c r="R990" t="s">
        <v>8314</v>
      </c>
      <c r="S990" s="11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</v>
      </c>
      <c r="Q991" t="s">
        <v>8308</v>
      </c>
      <c r="R991" t="s">
        <v>8314</v>
      </c>
      <c r="S991" s="11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8308</v>
      </c>
      <c r="R992" t="s">
        <v>8314</v>
      </c>
      <c r="S992" s="11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</v>
      </c>
      <c r="Q993" t="s">
        <v>8308</v>
      </c>
      <c r="R993" t="s">
        <v>8314</v>
      </c>
      <c r="S993" s="11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117</v>
      </c>
      <c r="Q994" t="s">
        <v>8308</v>
      </c>
      <c r="R994" t="s">
        <v>8314</v>
      </c>
      <c r="S994" s="11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90</v>
      </c>
      <c r="Q995" t="s">
        <v>8308</v>
      </c>
      <c r="R995" t="s">
        <v>8314</v>
      </c>
      <c r="S995" s="11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</v>
      </c>
      <c r="Q996" t="s">
        <v>8308</v>
      </c>
      <c r="R996" t="s">
        <v>8314</v>
      </c>
      <c r="S996" s="11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81</v>
      </c>
      <c r="Q997" t="s">
        <v>8308</v>
      </c>
      <c r="R997" t="s">
        <v>8314</v>
      </c>
      <c r="S997" s="11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8308</v>
      </c>
      <c r="R998" t="s">
        <v>8314</v>
      </c>
      <c r="S998" s="11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</v>
      </c>
      <c r="Q999" t="s">
        <v>8308</v>
      </c>
      <c r="R999" t="s">
        <v>8314</v>
      </c>
      <c r="S999" s="11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</v>
      </c>
      <c r="Q1000" t="s">
        <v>8308</v>
      </c>
      <c r="R1000" t="s">
        <v>8314</v>
      </c>
      <c r="S1000" s="11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</v>
      </c>
      <c r="Q1001" t="s">
        <v>8308</v>
      </c>
      <c r="R1001" t="s">
        <v>8314</v>
      </c>
      <c r="S1001" s="11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8308</v>
      </c>
      <c r="R1002" t="s">
        <v>8314</v>
      </c>
      <c r="S1002" s="11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8308</v>
      </c>
      <c r="R1003" t="s">
        <v>8314</v>
      </c>
      <c r="S1003" s="11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135</v>
      </c>
      <c r="Q1004" t="s">
        <v>8308</v>
      </c>
      <c r="R1004" t="s">
        <v>8314</v>
      </c>
      <c r="S1004" s="11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</v>
      </c>
      <c r="Q1005" t="s">
        <v>8308</v>
      </c>
      <c r="R1005" t="s">
        <v>8314</v>
      </c>
      <c r="S1005" s="11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</v>
      </c>
      <c r="Q1006" t="s">
        <v>8308</v>
      </c>
      <c r="R1006" t="s">
        <v>8314</v>
      </c>
      <c r="S1006" s="11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</v>
      </c>
      <c r="Q1007" t="s">
        <v>8308</v>
      </c>
      <c r="R1007" t="s">
        <v>8314</v>
      </c>
      <c r="S1007" s="11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</v>
      </c>
      <c r="Q1008" t="s">
        <v>8308</v>
      </c>
      <c r="R1008" t="s">
        <v>8314</v>
      </c>
      <c r="S1008" s="11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175</v>
      </c>
      <c r="Q1009" t="s">
        <v>8308</v>
      </c>
      <c r="R1009" t="s">
        <v>8314</v>
      </c>
      <c r="S1009" s="11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8308</v>
      </c>
      <c r="R1010" t="s">
        <v>8314</v>
      </c>
      <c r="S1010" s="11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8308</v>
      </c>
      <c r="R1011" t="s">
        <v>8314</v>
      </c>
      <c r="S1011" s="11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8308</v>
      </c>
      <c r="R1012" t="s">
        <v>8314</v>
      </c>
      <c r="S1012" s="11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8308</v>
      </c>
      <c r="R1013" t="s">
        <v>8314</v>
      </c>
      <c r="S1013" s="11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</v>
      </c>
      <c r="Q1014" t="s">
        <v>8308</v>
      </c>
      <c r="R1014" t="s">
        <v>8314</v>
      </c>
      <c r="S1014" s="11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96</v>
      </c>
      <c r="Q1015" t="s">
        <v>8308</v>
      </c>
      <c r="R1015" t="s">
        <v>8314</v>
      </c>
      <c r="S1015" s="11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</v>
      </c>
      <c r="Q1016" t="s">
        <v>8308</v>
      </c>
      <c r="R1016" t="s">
        <v>8314</v>
      </c>
      <c r="S1016" s="11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8308</v>
      </c>
      <c r="R1017" t="s">
        <v>8314</v>
      </c>
      <c r="S1017" s="11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75</v>
      </c>
      <c r="Q1018" t="s">
        <v>8308</v>
      </c>
      <c r="R1018" t="s">
        <v>8314</v>
      </c>
      <c r="S1018" s="11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</v>
      </c>
      <c r="Q1019" t="s">
        <v>8308</v>
      </c>
      <c r="R1019" t="s">
        <v>8314</v>
      </c>
      <c r="S1019" s="11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89</v>
      </c>
      <c r="Q1020" t="s">
        <v>8308</v>
      </c>
      <c r="R1020" t="s">
        <v>8314</v>
      </c>
      <c r="S1020" s="11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</v>
      </c>
      <c r="Q1021" t="s">
        <v>8308</v>
      </c>
      <c r="R1021" t="s">
        <v>8314</v>
      </c>
      <c r="S1021" s="11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</v>
      </c>
      <c r="Q1022" t="s">
        <v>8312</v>
      </c>
      <c r="R1022" t="s">
        <v>8325</v>
      </c>
      <c r="S1022" s="11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</v>
      </c>
      <c r="Q1023" t="s">
        <v>8312</v>
      </c>
      <c r="R1023" t="s">
        <v>8325</v>
      </c>
      <c r="S1023" s="11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</v>
      </c>
      <c r="Q1024" t="s">
        <v>8312</v>
      </c>
      <c r="R1024" t="s">
        <v>8325</v>
      </c>
      <c r="S1024" s="11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</v>
      </c>
      <c r="Q1025" t="s">
        <v>8312</v>
      </c>
      <c r="R1025" t="s">
        <v>8325</v>
      </c>
      <c r="S1025" s="11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</f>
        <v>1.1863774999999999</v>
      </c>
      <c r="P1026" s="8">
        <f t="shared" ref="P1026:P1089" si="65">ROUND((E1026/L1026),0)</f>
        <v>389</v>
      </c>
      <c r="Q1026" t="s">
        <v>8312</v>
      </c>
      <c r="R1026" t="s">
        <v>8325</v>
      </c>
      <c r="S1026" s="11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8">
        <f t="shared" si="65"/>
        <v>72</v>
      </c>
      <c r="Q1027" t="s">
        <v>8312</v>
      </c>
      <c r="R1027" t="s">
        <v>8325</v>
      </c>
      <c r="S1027" s="11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</v>
      </c>
      <c r="Q1028" t="s">
        <v>8312</v>
      </c>
      <c r="R1028" t="s">
        <v>8325</v>
      </c>
      <c r="S1028" s="11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70</v>
      </c>
      <c r="Q1029" t="s">
        <v>8312</v>
      </c>
      <c r="R1029" t="s">
        <v>8325</v>
      </c>
      <c r="S1029" s="11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46</v>
      </c>
      <c r="Q1030" t="s">
        <v>8312</v>
      </c>
      <c r="R1030" t="s">
        <v>8325</v>
      </c>
      <c r="S1030" s="11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</v>
      </c>
      <c r="Q1031" t="s">
        <v>8312</v>
      </c>
      <c r="R1031" t="s">
        <v>8325</v>
      </c>
      <c r="S1031" s="11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</v>
      </c>
      <c r="Q1032" t="s">
        <v>8312</v>
      </c>
      <c r="R1032" t="s">
        <v>8325</v>
      </c>
      <c r="S1032" s="11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</v>
      </c>
      <c r="Q1033" t="s">
        <v>8312</v>
      </c>
      <c r="R1033" t="s">
        <v>8325</v>
      </c>
      <c r="S1033" s="11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</v>
      </c>
      <c r="Q1034" t="s">
        <v>8312</v>
      </c>
      <c r="R1034" t="s">
        <v>8325</v>
      </c>
      <c r="S1034" s="11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51</v>
      </c>
      <c r="Q1035" t="s">
        <v>8312</v>
      </c>
      <c r="R1035" t="s">
        <v>8325</v>
      </c>
      <c r="S1035" s="11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</v>
      </c>
      <c r="Q1036" t="s">
        <v>8312</v>
      </c>
      <c r="R1036" t="s">
        <v>8325</v>
      </c>
      <c r="S1036" s="11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</v>
      </c>
      <c r="Q1037" t="s">
        <v>8312</v>
      </c>
      <c r="R1037" t="s">
        <v>8325</v>
      </c>
      <c r="S1037" s="11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24</v>
      </c>
      <c r="Q1038" t="s">
        <v>8312</v>
      </c>
      <c r="R1038" t="s">
        <v>8325</v>
      </c>
      <c r="S1038" s="11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49</v>
      </c>
      <c r="Q1039" t="s">
        <v>8312</v>
      </c>
      <c r="R1039" t="s">
        <v>8325</v>
      </c>
      <c r="S1039" s="11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36</v>
      </c>
      <c r="Q1040" t="s">
        <v>8312</v>
      </c>
      <c r="R1040" t="s">
        <v>8325</v>
      </c>
      <c r="S1040" s="11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</v>
      </c>
      <c r="Q1041" t="s">
        <v>8312</v>
      </c>
      <c r="R1041" t="s">
        <v>8325</v>
      </c>
      <c r="S1041" s="11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8339</v>
      </c>
      <c r="R1042" t="s">
        <v>8340</v>
      </c>
      <c r="S1042" s="11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8339</v>
      </c>
      <c r="R1043" t="s">
        <v>8340</v>
      </c>
      <c r="S1043" s="11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8339</v>
      </c>
      <c r="R1044" t="s">
        <v>8340</v>
      </c>
      <c r="S1044" s="11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</v>
      </c>
      <c r="Q1045" t="s">
        <v>8339</v>
      </c>
      <c r="R1045" t="s">
        <v>8340</v>
      </c>
      <c r="S1045" s="11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8339</v>
      </c>
      <c r="R1046" t="s">
        <v>8340</v>
      </c>
      <c r="S1046" s="11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</v>
      </c>
      <c r="Q1047" t="s">
        <v>8339</v>
      </c>
      <c r="R1047" t="s">
        <v>8340</v>
      </c>
      <c r="S1047" s="11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8339</v>
      </c>
      <c r="R1048" t="s">
        <v>8340</v>
      </c>
      <c r="S1048" s="11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8339</v>
      </c>
      <c r="R1049" t="s">
        <v>8340</v>
      </c>
      <c r="S1049" s="11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8339</v>
      </c>
      <c r="R1050" t="s">
        <v>8340</v>
      </c>
      <c r="S1050" s="11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8339</v>
      </c>
      <c r="R1051" t="s">
        <v>8340</v>
      </c>
      <c r="S1051" s="11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8339</v>
      </c>
      <c r="R1052" t="s">
        <v>8340</v>
      </c>
      <c r="S1052" s="11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8339</v>
      </c>
      <c r="R1053" t="s">
        <v>8340</v>
      </c>
      <c r="S1053" s="11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8339</v>
      </c>
      <c r="R1054" t="s">
        <v>8340</v>
      </c>
      <c r="S1054" s="11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8339</v>
      </c>
      <c r="R1055" t="s">
        <v>8340</v>
      </c>
      <c r="S1055" s="11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8339</v>
      </c>
      <c r="R1056" t="s">
        <v>8340</v>
      </c>
      <c r="S1056" s="11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8339</v>
      </c>
      <c r="R1057" t="s">
        <v>8340</v>
      </c>
      <c r="S1057" s="11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8339</v>
      </c>
      <c r="R1058" t="s">
        <v>8340</v>
      </c>
      <c r="S1058" s="11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8339</v>
      </c>
      <c r="R1059" t="s">
        <v>8340</v>
      </c>
      <c r="S1059" s="11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8339</v>
      </c>
      <c r="R1060" t="s">
        <v>8340</v>
      </c>
      <c r="S1060" s="11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8339</v>
      </c>
      <c r="R1061" t="s">
        <v>8340</v>
      </c>
      <c r="S1061" s="11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8339</v>
      </c>
      <c r="R1062" t="s">
        <v>8340</v>
      </c>
      <c r="S1062" s="11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8339</v>
      </c>
      <c r="R1063" t="s">
        <v>8340</v>
      </c>
      <c r="S1063" s="11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48</v>
      </c>
      <c r="Q1064" t="s">
        <v>8339</v>
      </c>
      <c r="R1064" t="s">
        <v>8340</v>
      </c>
      <c r="S1064" s="11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8339</v>
      </c>
      <c r="R1065" t="s">
        <v>8340</v>
      </c>
      <c r="S1065" s="11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66</v>
      </c>
      <c r="Q1066" t="s">
        <v>8310</v>
      </c>
      <c r="R1066" t="s">
        <v>8346</v>
      </c>
      <c r="S1066" s="11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</v>
      </c>
      <c r="Q1067" t="s">
        <v>8310</v>
      </c>
      <c r="R1067" t="s">
        <v>8346</v>
      </c>
      <c r="S1067" s="11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</v>
      </c>
      <c r="Q1068" t="s">
        <v>8310</v>
      </c>
      <c r="R1068" t="s">
        <v>8346</v>
      </c>
      <c r="S1068" s="11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8310</v>
      </c>
      <c r="R1069" t="s">
        <v>8346</v>
      </c>
      <c r="S1069" s="11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</v>
      </c>
      <c r="Q1070" t="s">
        <v>8310</v>
      </c>
      <c r="R1070" t="s">
        <v>8346</v>
      </c>
      <c r="S1070" s="11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</v>
      </c>
      <c r="Q1071" t="s">
        <v>8310</v>
      </c>
      <c r="R1071" t="s">
        <v>8346</v>
      </c>
      <c r="S1071" s="11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8310</v>
      </c>
      <c r="R1072" t="s">
        <v>8346</v>
      </c>
      <c r="S1072" s="11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8310</v>
      </c>
      <c r="R1073" t="s">
        <v>8346</v>
      </c>
      <c r="S1073" s="11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13</v>
      </c>
      <c r="Q1074" t="s">
        <v>8310</v>
      </c>
      <c r="R1074" t="s">
        <v>8346</v>
      </c>
      <c r="S1074" s="11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8310</v>
      </c>
      <c r="R1075" t="s">
        <v>8346</v>
      </c>
      <c r="S1075" s="11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114</v>
      </c>
      <c r="Q1076" t="s">
        <v>8310</v>
      </c>
      <c r="R1076" t="s">
        <v>8346</v>
      </c>
      <c r="S1076" s="11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8310</v>
      </c>
      <c r="R1077" t="s">
        <v>8346</v>
      </c>
      <c r="S1077" s="11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</v>
      </c>
      <c r="Q1078" t="s">
        <v>8310</v>
      </c>
      <c r="R1078" t="s">
        <v>8346</v>
      </c>
      <c r="S1078" s="11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44</v>
      </c>
      <c r="Q1079" t="s">
        <v>8310</v>
      </c>
      <c r="R1079" t="s">
        <v>8346</v>
      </c>
      <c r="S1079" s="11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8310</v>
      </c>
      <c r="R1080" t="s">
        <v>8346</v>
      </c>
      <c r="S1080" s="11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38</v>
      </c>
      <c r="Q1081" t="s">
        <v>8310</v>
      </c>
      <c r="R1081" t="s">
        <v>8346</v>
      </c>
      <c r="S1081" s="11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19</v>
      </c>
      <c r="Q1082" t="s">
        <v>8310</v>
      </c>
      <c r="R1082" t="s">
        <v>8346</v>
      </c>
      <c r="S1082" s="11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8310</v>
      </c>
      <c r="R1083" t="s">
        <v>8346</v>
      </c>
      <c r="S1083" s="11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19</v>
      </c>
      <c r="Q1084" t="s">
        <v>8310</v>
      </c>
      <c r="R1084" t="s">
        <v>8346</v>
      </c>
      <c r="S1084" s="11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8310</v>
      </c>
      <c r="R1085" t="s">
        <v>8346</v>
      </c>
      <c r="S1085" s="11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8310</v>
      </c>
      <c r="R1086" t="s">
        <v>8346</v>
      </c>
      <c r="S1086" s="11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8310</v>
      </c>
      <c r="R1087" t="s">
        <v>8346</v>
      </c>
      <c r="S1087" s="11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8</v>
      </c>
      <c r="Q1088" t="s">
        <v>8310</v>
      </c>
      <c r="R1088" t="s">
        <v>8346</v>
      </c>
      <c r="S1088" s="11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8310</v>
      </c>
      <c r="R1089" t="s">
        <v>8346</v>
      </c>
      <c r="S1089" s="11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</f>
        <v>0.14182977777777778</v>
      </c>
      <c r="P1090" s="8">
        <f t="shared" ref="P1090:P1153" si="69">ROUND((E1090/L1090),0)</f>
        <v>43</v>
      </c>
      <c r="Q1090" t="s">
        <v>8310</v>
      </c>
      <c r="R1090" t="s">
        <v>8346</v>
      </c>
      <c r="S1090" s="11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8">
        <f t="shared" si="69"/>
        <v>24</v>
      </c>
      <c r="Q1091" t="s">
        <v>8310</v>
      </c>
      <c r="R1091" t="s">
        <v>8346</v>
      </c>
      <c r="S1091" s="11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8310</v>
      </c>
      <c r="R1092" t="s">
        <v>8346</v>
      </c>
      <c r="S1092" s="11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13</v>
      </c>
      <c r="Q1093" t="s">
        <v>8310</v>
      </c>
      <c r="R1093" t="s">
        <v>8346</v>
      </c>
      <c r="S1093" s="11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8310</v>
      </c>
      <c r="R1094" t="s">
        <v>8346</v>
      </c>
      <c r="S1094" s="11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11</v>
      </c>
      <c r="Q1095" t="s">
        <v>8310</v>
      </c>
      <c r="R1095" t="s">
        <v>8346</v>
      </c>
      <c r="S1095" s="11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</v>
      </c>
      <c r="Q1096" t="s">
        <v>8310</v>
      </c>
      <c r="R1096" t="s">
        <v>8346</v>
      </c>
      <c r="S1096" s="11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268</v>
      </c>
      <c r="Q1097" t="s">
        <v>8310</v>
      </c>
      <c r="R1097" t="s">
        <v>8346</v>
      </c>
      <c r="S1097" s="11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</v>
      </c>
      <c r="Q1098" t="s">
        <v>8310</v>
      </c>
      <c r="R1098" t="s">
        <v>8346</v>
      </c>
      <c r="S1098" s="11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7</v>
      </c>
      <c r="Q1099" t="s">
        <v>8310</v>
      </c>
      <c r="R1099" t="s">
        <v>8346</v>
      </c>
      <c r="S1099" s="11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82</v>
      </c>
      <c r="Q1100" t="s">
        <v>8310</v>
      </c>
      <c r="R1100" t="s">
        <v>8346</v>
      </c>
      <c r="S1100" s="11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8310</v>
      </c>
      <c r="R1101" t="s">
        <v>8346</v>
      </c>
      <c r="S1101" s="11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8310</v>
      </c>
      <c r="R1102" t="s">
        <v>8346</v>
      </c>
      <c r="S1102" s="11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7</v>
      </c>
      <c r="Q1103" t="s">
        <v>8310</v>
      </c>
      <c r="R1103" t="s">
        <v>8346</v>
      </c>
      <c r="S1103" s="11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18</v>
      </c>
      <c r="Q1104" t="s">
        <v>8310</v>
      </c>
      <c r="R1104" t="s">
        <v>8346</v>
      </c>
      <c r="S1104" s="11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</v>
      </c>
      <c r="Q1105" t="s">
        <v>8310</v>
      </c>
      <c r="R1105" t="s">
        <v>8346</v>
      </c>
      <c r="S1105" s="11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</v>
      </c>
      <c r="Q1106" t="s">
        <v>8310</v>
      </c>
      <c r="R1106" t="s">
        <v>8346</v>
      </c>
      <c r="S1106" s="11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72</v>
      </c>
      <c r="Q1107" t="s">
        <v>8310</v>
      </c>
      <c r="R1107" t="s">
        <v>8346</v>
      </c>
      <c r="S1107" s="11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24</v>
      </c>
      <c r="Q1108" t="s">
        <v>8310</v>
      </c>
      <c r="R1108" t="s">
        <v>8346</v>
      </c>
      <c r="S1108" s="11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8310</v>
      </c>
      <c r="R1109" t="s">
        <v>8346</v>
      </c>
      <c r="S1109" s="11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35</v>
      </c>
      <c r="Q1110" t="s">
        <v>8310</v>
      </c>
      <c r="R1110" t="s">
        <v>8346</v>
      </c>
      <c r="S1110" s="11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8310</v>
      </c>
      <c r="R1111" t="s">
        <v>8346</v>
      </c>
      <c r="S1111" s="11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</v>
      </c>
      <c r="Q1112" t="s">
        <v>8310</v>
      </c>
      <c r="R1112" t="s">
        <v>8346</v>
      </c>
      <c r="S1112" s="11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8310</v>
      </c>
      <c r="R1113" t="s">
        <v>8346</v>
      </c>
      <c r="S1113" s="11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</v>
      </c>
      <c r="Q1114" t="s">
        <v>8310</v>
      </c>
      <c r="R1114" t="s">
        <v>8346</v>
      </c>
      <c r="S1114" s="11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8310</v>
      </c>
      <c r="R1115" t="s">
        <v>8346</v>
      </c>
      <c r="S1115" s="11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</v>
      </c>
      <c r="Q1116" t="s">
        <v>8310</v>
      </c>
      <c r="R1116" t="s">
        <v>8346</v>
      </c>
      <c r="S1116" s="11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</v>
      </c>
      <c r="Q1117" t="s">
        <v>8310</v>
      </c>
      <c r="R1117" t="s">
        <v>8346</v>
      </c>
      <c r="S1117" s="11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18</v>
      </c>
      <c r="Q1118" t="s">
        <v>8310</v>
      </c>
      <c r="R1118" t="s">
        <v>8346</v>
      </c>
      <c r="S1118" s="11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</v>
      </c>
      <c r="Q1119" t="s">
        <v>8310</v>
      </c>
      <c r="R1119" t="s">
        <v>8346</v>
      </c>
      <c r="S1119" s="11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</v>
      </c>
      <c r="Q1120" t="s">
        <v>8310</v>
      </c>
      <c r="R1120" t="s">
        <v>8346</v>
      </c>
      <c r="S1120" s="11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8310</v>
      </c>
      <c r="R1121" t="s">
        <v>8346</v>
      </c>
      <c r="S1121" s="11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8310</v>
      </c>
      <c r="R1122" t="s">
        <v>8346</v>
      </c>
      <c r="S1122" s="11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6</v>
      </c>
      <c r="Q1123" t="s">
        <v>8310</v>
      </c>
      <c r="R1123" t="s">
        <v>8346</v>
      </c>
      <c r="S1123" s="11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8310</v>
      </c>
      <c r="R1124" t="s">
        <v>8346</v>
      </c>
      <c r="S1124" s="11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4</v>
      </c>
      <c r="Q1125" t="s">
        <v>8310</v>
      </c>
      <c r="R1125" t="s">
        <v>8346</v>
      </c>
      <c r="S1125" s="11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61</v>
      </c>
      <c r="Q1126" t="s">
        <v>8310</v>
      </c>
      <c r="R1126" t="s">
        <v>8342</v>
      </c>
      <c r="S1126" s="11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8310</v>
      </c>
      <c r="R1127" t="s">
        <v>8342</v>
      </c>
      <c r="S1127" s="11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8310</v>
      </c>
      <c r="R1128" t="s">
        <v>8342</v>
      </c>
      <c r="S1128" s="11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</v>
      </c>
      <c r="Q1129" t="s">
        <v>8310</v>
      </c>
      <c r="R1129" t="s">
        <v>8342</v>
      </c>
      <c r="S1129" s="11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8310</v>
      </c>
      <c r="R1130" t="s">
        <v>8342</v>
      </c>
      <c r="S1130" s="11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11</v>
      </c>
      <c r="Q1131" t="s">
        <v>8310</v>
      </c>
      <c r="R1131" t="s">
        <v>8342</v>
      </c>
      <c r="S1131" s="11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4</v>
      </c>
      <c r="Q1132" t="s">
        <v>8310</v>
      </c>
      <c r="R1132" t="s">
        <v>8342</v>
      </c>
      <c r="S1132" s="11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8310</v>
      </c>
      <c r="R1133" t="s">
        <v>8342</v>
      </c>
      <c r="S1133" s="11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111</v>
      </c>
      <c r="Q1134" t="s">
        <v>8310</v>
      </c>
      <c r="R1134" t="s">
        <v>8342</v>
      </c>
      <c r="S1134" s="11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8310</v>
      </c>
      <c r="R1135" t="s">
        <v>8342</v>
      </c>
      <c r="S1135" s="11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8310</v>
      </c>
      <c r="R1136" t="s">
        <v>8342</v>
      </c>
      <c r="S1136" s="11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8310</v>
      </c>
      <c r="R1137" t="s">
        <v>8342</v>
      </c>
      <c r="S1137" s="11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8310</v>
      </c>
      <c r="R1138" t="s">
        <v>8342</v>
      </c>
      <c r="S1138" s="11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</v>
      </c>
      <c r="Q1139" t="s">
        <v>8310</v>
      </c>
      <c r="R1139" t="s">
        <v>8342</v>
      </c>
      <c r="S1139" s="11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</v>
      </c>
      <c r="Q1140" t="s">
        <v>8310</v>
      </c>
      <c r="R1140" t="s">
        <v>8342</v>
      </c>
      <c r="S1140" s="11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8310</v>
      </c>
      <c r="R1141" t="s">
        <v>8342</v>
      </c>
      <c r="S1141" s="11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8310</v>
      </c>
      <c r="R1142" t="s">
        <v>8342</v>
      </c>
      <c r="S1142" s="11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8310</v>
      </c>
      <c r="R1143" t="s">
        <v>8342</v>
      </c>
      <c r="S1143" s="11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8310</v>
      </c>
      <c r="R1144" t="s">
        <v>8342</v>
      </c>
      <c r="S1144" s="11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</v>
      </c>
      <c r="Q1145" t="s">
        <v>8310</v>
      </c>
      <c r="R1145" t="s">
        <v>8342</v>
      </c>
      <c r="S1145" s="11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8326</v>
      </c>
      <c r="R1146" t="s">
        <v>8354</v>
      </c>
      <c r="S1146" s="11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8326</v>
      </c>
      <c r="R1147" t="s">
        <v>8354</v>
      </c>
      <c r="S1147" s="11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</v>
      </c>
      <c r="Q1148" t="s">
        <v>8326</v>
      </c>
      <c r="R1148" t="s">
        <v>8354</v>
      </c>
      <c r="S1148" s="11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8326</v>
      </c>
      <c r="R1149" t="s">
        <v>8354</v>
      </c>
      <c r="S1149" s="11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</v>
      </c>
      <c r="Q1150" t="s">
        <v>8326</v>
      </c>
      <c r="R1150" t="s">
        <v>8354</v>
      </c>
      <c r="S1150" s="11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38</v>
      </c>
      <c r="Q1151" t="s">
        <v>8326</v>
      </c>
      <c r="R1151" t="s">
        <v>8354</v>
      </c>
      <c r="S1151" s="11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8326</v>
      </c>
      <c r="R1152" t="s">
        <v>8354</v>
      </c>
      <c r="S1152" s="11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8326</v>
      </c>
      <c r="R1153" t="s">
        <v>8354</v>
      </c>
      <c r="S1153" s="11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</f>
        <v>5.6937500000000002E-2</v>
      </c>
      <c r="P1154" s="8">
        <f t="shared" ref="P1154:P1217" si="73">ROUND((E1154/L1154),0)</f>
        <v>61</v>
      </c>
      <c r="Q1154" t="s">
        <v>8326</v>
      </c>
      <c r="R1154" t="s">
        <v>8354</v>
      </c>
      <c r="S1154" s="11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8">
        <f t="shared" si="73"/>
        <v>50</v>
      </c>
      <c r="Q1155" t="s">
        <v>8326</v>
      </c>
      <c r="R1155" t="s">
        <v>8354</v>
      </c>
      <c r="S1155" s="11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</v>
      </c>
      <c r="Q1156" t="s">
        <v>8326</v>
      </c>
      <c r="R1156" t="s">
        <v>8354</v>
      </c>
      <c r="S1156" s="11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24</v>
      </c>
      <c r="Q1157" t="s">
        <v>8326</v>
      </c>
      <c r="R1157" t="s">
        <v>8354</v>
      </c>
      <c r="S1157" s="11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8326</v>
      </c>
      <c r="R1158" t="s">
        <v>8354</v>
      </c>
      <c r="S1158" s="11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</v>
      </c>
      <c r="Q1159" t="s">
        <v>8326</v>
      </c>
      <c r="R1159" t="s">
        <v>8354</v>
      </c>
      <c r="S1159" s="11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12</v>
      </c>
      <c r="Q1160" t="s">
        <v>8326</v>
      </c>
      <c r="R1160" t="s">
        <v>8354</v>
      </c>
      <c r="S1160" s="11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8326</v>
      </c>
      <c r="R1161" t="s">
        <v>8354</v>
      </c>
      <c r="S1161" s="11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61</v>
      </c>
      <c r="Q1162" t="s">
        <v>8326</v>
      </c>
      <c r="R1162" t="s">
        <v>8354</v>
      </c>
      <c r="S1162" s="11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8326</v>
      </c>
      <c r="R1163" t="s">
        <v>8354</v>
      </c>
      <c r="S1163" s="11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18</v>
      </c>
      <c r="Q1164" t="s">
        <v>8326</v>
      </c>
      <c r="R1164" t="s">
        <v>8354</v>
      </c>
      <c r="S1164" s="11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8326</v>
      </c>
      <c r="R1165" t="s">
        <v>8354</v>
      </c>
      <c r="S1165" s="11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8326</v>
      </c>
      <c r="R1166" t="s">
        <v>8354</v>
      </c>
      <c r="S1166" s="11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83</v>
      </c>
      <c r="Q1167" t="s">
        <v>8326</v>
      </c>
      <c r="R1167" t="s">
        <v>8354</v>
      </c>
      <c r="S1167" s="11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359</v>
      </c>
      <c r="Q1168" t="s">
        <v>8326</v>
      </c>
      <c r="R1168" t="s">
        <v>8354</v>
      </c>
      <c r="S1168" s="11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</v>
      </c>
      <c r="Q1169" t="s">
        <v>8326</v>
      </c>
      <c r="R1169" t="s">
        <v>8354</v>
      </c>
      <c r="S1169" s="11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8326</v>
      </c>
      <c r="R1170" t="s">
        <v>8354</v>
      </c>
      <c r="S1170" s="11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6</v>
      </c>
      <c r="Q1171" t="s">
        <v>8326</v>
      </c>
      <c r="R1171" t="s">
        <v>8354</v>
      </c>
      <c r="S1171" s="11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8326</v>
      </c>
      <c r="R1172" t="s">
        <v>8354</v>
      </c>
      <c r="S1172" s="11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8326</v>
      </c>
      <c r="R1173" t="s">
        <v>8354</v>
      </c>
      <c r="S1173" s="11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8326</v>
      </c>
      <c r="R1174" t="s">
        <v>8354</v>
      </c>
      <c r="S1174" s="11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8326</v>
      </c>
      <c r="R1175" t="s">
        <v>8354</v>
      </c>
      <c r="S1175" s="11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47</v>
      </c>
      <c r="Q1176" t="s">
        <v>8326</v>
      </c>
      <c r="R1176" t="s">
        <v>8354</v>
      </c>
      <c r="S1176" s="11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8326</v>
      </c>
      <c r="R1177" t="s">
        <v>8354</v>
      </c>
      <c r="S1177" s="11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8326</v>
      </c>
      <c r="R1178" t="s">
        <v>8354</v>
      </c>
      <c r="S1178" s="11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8326</v>
      </c>
      <c r="R1179" t="s">
        <v>8354</v>
      </c>
      <c r="S1179" s="11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8326</v>
      </c>
      <c r="R1180" t="s">
        <v>8354</v>
      </c>
      <c r="S1180" s="11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8326</v>
      </c>
      <c r="R1181" t="s">
        <v>8354</v>
      </c>
      <c r="S1181" s="11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</v>
      </c>
      <c r="Q1182" t="s">
        <v>8326</v>
      </c>
      <c r="R1182" t="s">
        <v>8354</v>
      </c>
      <c r="S1182" s="11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</v>
      </c>
      <c r="Q1183" t="s">
        <v>8326</v>
      </c>
      <c r="R1183" t="s">
        <v>8354</v>
      </c>
      <c r="S1183" s="11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11</v>
      </c>
      <c r="Q1184" t="s">
        <v>8326</v>
      </c>
      <c r="R1184" t="s">
        <v>8354</v>
      </c>
      <c r="S1184" s="11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</v>
      </c>
      <c r="Q1185" t="s">
        <v>8326</v>
      </c>
      <c r="R1185" t="s">
        <v>8354</v>
      </c>
      <c r="S1185" s="11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62</v>
      </c>
      <c r="Q1186" t="s">
        <v>8323</v>
      </c>
      <c r="R1186" t="s">
        <v>8324</v>
      </c>
      <c r="S1186" s="11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119</v>
      </c>
      <c r="Q1187" t="s">
        <v>8323</v>
      </c>
      <c r="R1187" t="s">
        <v>8324</v>
      </c>
      <c r="S1187" s="11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</v>
      </c>
      <c r="Q1188" t="s">
        <v>8323</v>
      </c>
      <c r="R1188" t="s">
        <v>8324</v>
      </c>
      <c r="S1188" s="11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</v>
      </c>
      <c r="Q1189" t="s">
        <v>8323</v>
      </c>
      <c r="R1189" t="s">
        <v>8324</v>
      </c>
      <c r="S1189" s="11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38</v>
      </c>
      <c r="Q1190" t="s">
        <v>8323</v>
      </c>
      <c r="R1190" t="s">
        <v>8324</v>
      </c>
      <c r="S1190" s="11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113</v>
      </c>
      <c r="Q1191" t="s">
        <v>8323</v>
      </c>
      <c r="R1191" t="s">
        <v>8324</v>
      </c>
      <c r="S1191" s="11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52</v>
      </c>
      <c r="Q1192" t="s">
        <v>8323</v>
      </c>
      <c r="R1192" t="s">
        <v>8324</v>
      </c>
      <c r="S1192" s="11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</v>
      </c>
      <c r="Q1193" t="s">
        <v>8323</v>
      </c>
      <c r="R1193" t="s">
        <v>8324</v>
      </c>
      <c r="S1193" s="11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</v>
      </c>
      <c r="Q1194" t="s">
        <v>8323</v>
      </c>
      <c r="R1194" t="s">
        <v>8324</v>
      </c>
      <c r="S1194" s="11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80</v>
      </c>
      <c r="Q1195" t="s">
        <v>8323</v>
      </c>
      <c r="R1195" t="s">
        <v>8324</v>
      </c>
      <c r="S1195" s="11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</v>
      </c>
      <c r="Q1196" t="s">
        <v>8323</v>
      </c>
      <c r="R1196" t="s">
        <v>8324</v>
      </c>
      <c r="S1196" s="11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</v>
      </c>
      <c r="Q1197" t="s">
        <v>8323</v>
      </c>
      <c r="R1197" t="s">
        <v>8324</v>
      </c>
      <c r="S1197" s="11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</v>
      </c>
      <c r="Q1198" t="s">
        <v>8323</v>
      </c>
      <c r="R1198" t="s">
        <v>8324</v>
      </c>
      <c r="S1198" s="11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8323</v>
      </c>
      <c r="R1199" t="s">
        <v>8324</v>
      </c>
      <c r="S1199" s="11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55</v>
      </c>
      <c r="Q1200" t="s">
        <v>8323</v>
      </c>
      <c r="R1200" t="s">
        <v>8324</v>
      </c>
      <c r="S1200" s="11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</v>
      </c>
      <c r="Q1201" t="s">
        <v>8323</v>
      </c>
      <c r="R1201" t="s">
        <v>8324</v>
      </c>
      <c r="S1201" s="11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59</v>
      </c>
      <c r="Q1202" t="s">
        <v>8323</v>
      </c>
      <c r="R1202" t="s">
        <v>8324</v>
      </c>
      <c r="S1202" s="11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</v>
      </c>
      <c r="Q1203" t="s">
        <v>8323</v>
      </c>
      <c r="R1203" t="s">
        <v>8324</v>
      </c>
      <c r="S1203" s="11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184</v>
      </c>
      <c r="Q1204" t="s">
        <v>8323</v>
      </c>
      <c r="R1204" t="s">
        <v>8324</v>
      </c>
      <c r="S1204" s="11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</v>
      </c>
      <c r="Q1205" t="s">
        <v>8323</v>
      </c>
      <c r="R1205" t="s">
        <v>8324</v>
      </c>
      <c r="S1205" s="11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235</v>
      </c>
      <c r="Q1206" t="s">
        <v>8323</v>
      </c>
      <c r="R1206" t="s">
        <v>8324</v>
      </c>
      <c r="S1206" s="11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</v>
      </c>
      <c r="Q1207" t="s">
        <v>8323</v>
      </c>
      <c r="R1207" t="s">
        <v>8324</v>
      </c>
      <c r="S1207" s="11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</v>
      </c>
      <c r="Q1208" t="s">
        <v>8323</v>
      </c>
      <c r="R1208" t="s">
        <v>8324</v>
      </c>
      <c r="S1208" s="11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</v>
      </c>
      <c r="Q1209" t="s">
        <v>8323</v>
      </c>
      <c r="R1209" t="s">
        <v>8324</v>
      </c>
      <c r="S1209" s="11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</v>
      </c>
      <c r="Q1210" t="s">
        <v>8323</v>
      </c>
      <c r="R1210" t="s">
        <v>8324</v>
      </c>
      <c r="S1210" s="11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</v>
      </c>
      <c r="Q1211" t="s">
        <v>8323</v>
      </c>
      <c r="R1211" t="s">
        <v>8324</v>
      </c>
      <c r="S1211" s="11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494</v>
      </c>
      <c r="Q1212" t="s">
        <v>8323</v>
      </c>
      <c r="R1212" t="s">
        <v>8324</v>
      </c>
      <c r="S1212" s="11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169</v>
      </c>
      <c r="Q1213" t="s">
        <v>8323</v>
      </c>
      <c r="R1213" t="s">
        <v>8324</v>
      </c>
      <c r="S1213" s="11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39</v>
      </c>
      <c r="Q1214" t="s">
        <v>8323</v>
      </c>
      <c r="R1214" t="s">
        <v>8324</v>
      </c>
      <c r="S1214" s="11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62</v>
      </c>
      <c r="Q1215" t="s">
        <v>8323</v>
      </c>
      <c r="R1215" t="s">
        <v>8324</v>
      </c>
      <c r="S1215" s="11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</v>
      </c>
      <c r="Q1216" t="s">
        <v>8323</v>
      </c>
      <c r="R1216" t="s">
        <v>8324</v>
      </c>
      <c r="S1216" s="11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72</v>
      </c>
      <c r="Q1217" t="s">
        <v>8323</v>
      </c>
      <c r="R1217" t="s">
        <v>8324</v>
      </c>
      <c r="S1217" s="11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</f>
        <v>1.4570000000000001</v>
      </c>
      <c r="P1218" s="8">
        <f t="shared" ref="P1218:P1281" si="77">ROUND((E1218/L1218),0)</f>
        <v>92</v>
      </c>
      <c r="Q1218" t="s">
        <v>8323</v>
      </c>
      <c r="R1218" t="s">
        <v>8324</v>
      </c>
      <c r="S1218" s="11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8">
        <f t="shared" si="77"/>
        <v>149</v>
      </c>
      <c r="Q1219" t="s">
        <v>8323</v>
      </c>
      <c r="R1219" t="s">
        <v>8324</v>
      </c>
      <c r="S1219" s="11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</v>
      </c>
      <c r="Q1220" t="s">
        <v>8323</v>
      </c>
      <c r="R1220" t="s">
        <v>8324</v>
      </c>
      <c r="S1220" s="11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103</v>
      </c>
      <c r="Q1221" t="s">
        <v>8323</v>
      </c>
      <c r="R1221" t="s">
        <v>8324</v>
      </c>
      <c r="S1221" s="11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</v>
      </c>
      <c r="Q1222" t="s">
        <v>8323</v>
      </c>
      <c r="R1222" t="s">
        <v>8324</v>
      </c>
      <c r="S1222" s="11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24</v>
      </c>
      <c r="Q1223" t="s">
        <v>8323</v>
      </c>
      <c r="R1223" t="s">
        <v>8324</v>
      </c>
      <c r="S1223" s="11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</v>
      </c>
      <c r="Q1224" t="s">
        <v>8323</v>
      </c>
      <c r="R1224" t="s">
        <v>8324</v>
      </c>
      <c r="S1224" s="11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</v>
      </c>
      <c r="Q1225" t="s">
        <v>8323</v>
      </c>
      <c r="R1225" t="s">
        <v>8324</v>
      </c>
      <c r="S1225" s="11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59</v>
      </c>
      <c r="Q1226" t="s">
        <v>8312</v>
      </c>
      <c r="R1226" t="s">
        <v>8350</v>
      </c>
      <c r="S1226" s="11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8312</v>
      </c>
      <c r="R1227" t="s">
        <v>8350</v>
      </c>
      <c r="S1227" s="11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</v>
      </c>
      <c r="Q1228" t="s">
        <v>8312</v>
      </c>
      <c r="R1228" t="s">
        <v>8350</v>
      </c>
      <c r="S1228" s="11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8312</v>
      </c>
      <c r="R1229" t="s">
        <v>8350</v>
      </c>
      <c r="S1229" s="11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</v>
      </c>
      <c r="Q1230" t="s">
        <v>8312</v>
      </c>
      <c r="R1230" t="s">
        <v>8350</v>
      </c>
      <c r="S1230" s="11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8312</v>
      </c>
      <c r="R1231" t="s">
        <v>8350</v>
      </c>
      <c r="S1231" s="11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8312</v>
      </c>
      <c r="R1232" t="s">
        <v>8350</v>
      </c>
      <c r="S1232" s="11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8312</v>
      </c>
      <c r="R1233" t="s">
        <v>8350</v>
      </c>
      <c r="S1233" s="11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8312</v>
      </c>
      <c r="R1234" t="s">
        <v>8350</v>
      </c>
      <c r="S1234" s="11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</v>
      </c>
      <c r="Q1235" t="s">
        <v>8312</v>
      </c>
      <c r="R1235" t="s">
        <v>8350</v>
      </c>
      <c r="S1235" s="11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8312</v>
      </c>
      <c r="R1236" t="s">
        <v>8350</v>
      </c>
      <c r="S1236" s="11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8312</v>
      </c>
      <c r="R1237" t="s">
        <v>8350</v>
      </c>
      <c r="S1237" s="11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8312</v>
      </c>
      <c r="R1238" t="s">
        <v>8350</v>
      </c>
      <c r="S1238" s="11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8312</v>
      </c>
      <c r="R1239" t="s">
        <v>8350</v>
      </c>
      <c r="S1239" s="11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</v>
      </c>
      <c r="Q1240" t="s">
        <v>8312</v>
      </c>
      <c r="R1240" t="s">
        <v>8350</v>
      </c>
      <c r="S1240" s="11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8312</v>
      </c>
      <c r="R1241" t="s">
        <v>8350</v>
      </c>
      <c r="S1241" s="11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</v>
      </c>
      <c r="Q1242" t="s">
        <v>8312</v>
      </c>
      <c r="R1242" t="s">
        <v>8350</v>
      </c>
      <c r="S1242" s="11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75</v>
      </c>
      <c r="Q1243" t="s">
        <v>8312</v>
      </c>
      <c r="R1243" t="s">
        <v>8350</v>
      </c>
      <c r="S1243" s="11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8312</v>
      </c>
      <c r="R1244" t="s">
        <v>8350</v>
      </c>
      <c r="S1244" s="11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45</v>
      </c>
      <c r="Q1245" t="s">
        <v>8312</v>
      </c>
      <c r="R1245" t="s">
        <v>8350</v>
      </c>
      <c r="S1245" s="11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</v>
      </c>
      <c r="Q1246" t="s">
        <v>8312</v>
      </c>
      <c r="R1246" t="s">
        <v>8313</v>
      </c>
      <c r="S1246" s="11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</v>
      </c>
      <c r="Q1247" t="s">
        <v>8312</v>
      </c>
      <c r="R1247" t="s">
        <v>8313</v>
      </c>
      <c r="S1247" s="11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</v>
      </c>
      <c r="Q1248" t="s">
        <v>8312</v>
      </c>
      <c r="R1248" t="s">
        <v>8313</v>
      </c>
      <c r="S1248" s="11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86</v>
      </c>
      <c r="Q1249" t="s">
        <v>8312</v>
      </c>
      <c r="R1249" t="s">
        <v>8313</v>
      </c>
      <c r="S1249" s="11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</v>
      </c>
      <c r="Q1250" t="s">
        <v>8312</v>
      </c>
      <c r="R1250" t="s">
        <v>8313</v>
      </c>
      <c r="S1250" s="11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</v>
      </c>
      <c r="Q1251" t="s">
        <v>8312</v>
      </c>
      <c r="R1251" t="s">
        <v>8313</v>
      </c>
      <c r="S1251" s="11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</v>
      </c>
      <c r="Q1252" t="s">
        <v>8312</v>
      </c>
      <c r="R1252" t="s">
        <v>8313</v>
      </c>
      <c r="S1252" s="11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83</v>
      </c>
      <c r="Q1253" t="s">
        <v>8312</v>
      </c>
      <c r="R1253" t="s">
        <v>8313</v>
      </c>
      <c r="S1253" s="11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</v>
      </c>
      <c r="Q1254" t="s">
        <v>8312</v>
      </c>
      <c r="R1254" t="s">
        <v>8313</v>
      </c>
      <c r="S1254" s="11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43</v>
      </c>
      <c r="Q1255" t="s">
        <v>8312</v>
      </c>
      <c r="R1255" t="s">
        <v>8313</v>
      </c>
      <c r="S1255" s="11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</v>
      </c>
      <c r="Q1256" t="s">
        <v>8312</v>
      </c>
      <c r="R1256" t="s">
        <v>8313</v>
      </c>
      <c r="S1256" s="11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56</v>
      </c>
      <c r="Q1257" t="s">
        <v>8312</v>
      </c>
      <c r="R1257" t="s">
        <v>8313</v>
      </c>
      <c r="S1257" s="11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</v>
      </c>
      <c r="Q1258" t="s">
        <v>8312</v>
      </c>
      <c r="R1258" t="s">
        <v>8313</v>
      </c>
      <c r="S1258" s="11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</v>
      </c>
      <c r="Q1259" t="s">
        <v>8312</v>
      </c>
      <c r="R1259" t="s">
        <v>8313</v>
      </c>
      <c r="S1259" s="11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</v>
      </c>
      <c r="Q1260" t="s">
        <v>8312</v>
      </c>
      <c r="R1260" t="s">
        <v>8313</v>
      </c>
      <c r="S1260" s="11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</v>
      </c>
      <c r="Q1261" t="s">
        <v>8312</v>
      </c>
      <c r="R1261" t="s">
        <v>8313</v>
      </c>
      <c r="S1261" s="11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51</v>
      </c>
      <c r="Q1262" t="s">
        <v>8312</v>
      </c>
      <c r="R1262" t="s">
        <v>8313</v>
      </c>
      <c r="S1262" s="11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39</v>
      </c>
      <c r="Q1263" t="s">
        <v>8312</v>
      </c>
      <c r="R1263" t="s">
        <v>8313</v>
      </c>
      <c r="S1263" s="11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78</v>
      </c>
      <c r="Q1264" t="s">
        <v>8312</v>
      </c>
      <c r="R1264" t="s">
        <v>8313</v>
      </c>
      <c r="S1264" s="11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44</v>
      </c>
      <c r="Q1265" t="s">
        <v>8312</v>
      </c>
      <c r="R1265" t="s">
        <v>8313</v>
      </c>
      <c r="S1265" s="11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32</v>
      </c>
      <c r="Q1266" t="s">
        <v>8312</v>
      </c>
      <c r="R1266" t="s">
        <v>8313</v>
      </c>
      <c r="S1266" s="11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</v>
      </c>
      <c r="Q1267" t="s">
        <v>8312</v>
      </c>
      <c r="R1267" t="s">
        <v>8313</v>
      </c>
      <c r="S1267" s="11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191</v>
      </c>
      <c r="Q1268" t="s">
        <v>8312</v>
      </c>
      <c r="R1268" t="s">
        <v>8313</v>
      </c>
      <c r="S1268" s="11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141</v>
      </c>
      <c r="Q1269" t="s">
        <v>8312</v>
      </c>
      <c r="R1269" t="s">
        <v>8313</v>
      </c>
      <c r="S1269" s="11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77</v>
      </c>
      <c r="Q1270" t="s">
        <v>8312</v>
      </c>
      <c r="R1270" t="s">
        <v>8313</v>
      </c>
      <c r="S1270" s="11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</v>
      </c>
      <c r="Q1271" t="s">
        <v>8312</v>
      </c>
      <c r="R1271" t="s">
        <v>8313</v>
      </c>
      <c r="S1271" s="11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68</v>
      </c>
      <c r="Q1272" t="s">
        <v>8312</v>
      </c>
      <c r="R1272" t="s">
        <v>8313</v>
      </c>
      <c r="S1272" s="11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</v>
      </c>
      <c r="Q1273" t="s">
        <v>8312</v>
      </c>
      <c r="R1273" t="s">
        <v>8313</v>
      </c>
      <c r="S1273" s="11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</v>
      </c>
      <c r="Q1274" t="s">
        <v>8312</v>
      </c>
      <c r="R1274" t="s">
        <v>8313</v>
      </c>
      <c r="S1274" s="11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77</v>
      </c>
      <c r="Q1275" t="s">
        <v>8312</v>
      </c>
      <c r="R1275" t="s">
        <v>8313</v>
      </c>
      <c r="S1275" s="11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83</v>
      </c>
      <c r="Q1276" t="s">
        <v>8312</v>
      </c>
      <c r="R1276" t="s">
        <v>8313</v>
      </c>
      <c r="S1276" s="11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63</v>
      </c>
      <c r="Q1277" t="s">
        <v>8312</v>
      </c>
      <c r="R1277" t="s">
        <v>8313</v>
      </c>
      <c r="S1277" s="11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</v>
      </c>
      <c r="Q1278" t="s">
        <v>8312</v>
      </c>
      <c r="R1278" t="s">
        <v>8313</v>
      </c>
      <c r="S1278" s="11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39</v>
      </c>
      <c r="Q1279" t="s">
        <v>8312</v>
      </c>
      <c r="R1279" t="s">
        <v>8313</v>
      </c>
      <c r="S1279" s="11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</v>
      </c>
      <c r="Q1280" t="s">
        <v>8312</v>
      </c>
      <c r="R1280" t="s">
        <v>8313</v>
      </c>
      <c r="S1280" s="11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</v>
      </c>
      <c r="Q1281" t="s">
        <v>8312</v>
      </c>
      <c r="R1281" t="s">
        <v>8313</v>
      </c>
      <c r="S1281" s="11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</f>
        <v>1.1091186666666666</v>
      </c>
      <c r="P1282" s="8">
        <f t="shared" ref="P1282:P1345" si="81">ROUND((E1282/L1282),0)</f>
        <v>128</v>
      </c>
      <c r="Q1282" t="s">
        <v>8312</v>
      </c>
      <c r="R1282" t="s">
        <v>8313</v>
      </c>
      <c r="S1282" s="11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8">
        <f t="shared" si="81"/>
        <v>105</v>
      </c>
      <c r="Q1283" t="s">
        <v>8312</v>
      </c>
      <c r="R1283" t="s">
        <v>8313</v>
      </c>
      <c r="S1283" s="11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68</v>
      </c>
      <c r="Q1284" t="s">
        <v>8312</v>
      </c>
      <c r="R1284" t="s">
        <v>8313</v>
      </c>
      <c r="S1284" s="11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96</v>
      </c>
      <c r="Q1285" t="s">
        <v>8312</v>
      </c>
      <c r="R1285" t="s">
        <v>8313</v>
      </c>
      <c r="S1285" s="11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</v>
      </c>
      <c r="Q1286" t="s">
        <v>8315</v>
      </c>
      <c r="R1286" t="s">
        <v>8316</v>
      </c>
      <c r="S1286" s="11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</v>
      </c>
      <c r="Q1287" t="s">
        <v>8315</v>
      </c>
      <c r="R1287" t="s">
        <v>8316</v>
      </c>
      <c r="S1287" s="11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</v>
      </c>
      <c r="Q1288" t="s">
        <v>8315</v>
      </c>
      <c r="R1288" t="s">
        <v>8316</v>
      </c>
      <c r="S1288" s="11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</v>
      </c>
      <c r="Q1289" t="s">
        <v>8315</v>
      </c>
      <c r="R1289" t="s">
        <v>8316</v>
      </c>
      <c r="S1289" s="11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66</v>
      </c>
      <c r="Q1290" t="s">
        <v>8315</v>
      </c>
      <c r="R1290" t="s">
        <v>8316</v>
      </c>
      <c r="S1290" s="11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</v>
      </c>
      <c r="Q1291" t="s">
        <v>8315</v>
      </c>
      <c r="R1291" t="s">
        <v>8316</v>
      </c>
      <c r="S1291" s="11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</v>
      </c>
      <c r="Q1292" t="s">
        <v>8315</v>
      </c>
      <c r="R1292" t="s">
        <v>8316</v>
      </c>
      <c r="S1292" s="11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</v>
      </c>
      <c r="Q1293" t="s">
        <v>8315</v>
      </c>
      <c r="R1293" t="s">
        <v>8316</v>
      </c>
      <c r="S1293" s="11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36</v>
      </c>
      <c r="Q1294" t="s">
        <v>8315</v>
      </c>
      <c r="R1294" t="s">
        <v>8316</v>
      </c>
      <c r="S1294" s="11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128</v>
      </c>
      <c r="Q1295" t="s">
        <v>8315</v>
      </c>
      <c r="R1295" t="s">
        <v>8316</v>
      </c>
      <c r="S1295" s="11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28</v>
      </c>
      <c r="Q1296" t="s">
        <v>8315</v>
      </c>
      <c r="R1296" t="s">
        <v>8316</v>
      </c>
      <c r="S1296" s="11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40</v>
      </c>
      <c r="Q1297" t="s">
        <v>8315</v>
      </c>
      <c r="R1297" t="s">
        <v>8316</v>
      </c>
      <c r="S1297" s="11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</v>
      </c>
      <c r="Q1298" t="s">
        <v>8315</v>
      </c>
      <c r="R1298" t="s">
        <v>8316</v>
      </c>
      <c r="S1298" s="11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</v>
      </c>
      <c r="Q1299" t="s">
        <v>8315</v>
      </c>
      <c r="R1299" t="s">
        <v>8316</v>
      </c>
      <c r="S1299" s="11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</v>
      </c>
      <c r="Q1300" t="s">
        <v>8315</v>
      </c>
      <c r="R1300" t="s">
        <v>8316</v>
      </c>
      <c r="S1300" s="11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136</v>
      </c>
      <c r="Q1301" t="s">
        <v>8315</v>
      </c>
      <c r="R1301" t="s">
        <v>8316</v>
      </c>
      <c r="S1301" s="11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169</v>
      </c>
      <c r="Q1302" t="s">
        <v>8315</v>
      </c>
      <c r="R1302" t="s">
        <v>8316</v>
      </c>
      <c r="S1302" s="11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71</v>
      </c>
      <c r="Q1303" t="s">
        <v>8315</v>
      </c>
      <c r="R1303" t="s">
        <v>8316</v>
      </c>
      <c r="S1303" s="11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</v>
      </c>
      <c r="Q1305" t="s">
        <v>8315</v>
      </c>
      <c r="R1305" t="s">
        <v>8316</v>
      </c>
      <c r="S1305" s="11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</v>
      </c>
      <c r="Q1306" t="s">
        <v>8308</v>
      </c>
      <c r="R1306" t="s">
        <v>8314</v>
      </c>
      <c r="S1306" s="11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91</v>
      </c>
      <c r="Q1307" t="s">
        <v>8308</v>
      </c>
      <c r="R1307" t="s">
        <v>8314</v>
      </c>
      <c r="S1307" s="11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202</v>
      </c>
      <c r="Q1308" t="s">
        <v>8308</v>
      </c>
      <c r="R1308" t="s">
        <v>8314</v>
      </c>
      <c r="S1308" s="11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128</v>
      </c>
      <c r="Q1309" t="s">
        <v>8308</v>
      </c>
      <c r="R1309" t="s">
        <v>8314</v>
      </c>
      <c r="S1309" s="11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30</v>
      </c>
      <c r="Q1310" t="s">
        <v>8308</v>
      </c>
      <c r="R1310" t="s">
        <v>8314</v>
      </c>
      <c r="S1310" s="11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368</v>
      </c>
      <c r="Q1311" t="s">
        <v>8308</v>
      </c>
      <c r="R1311" t="s">
        <v>8314</v>
      </c>
      <c r="S1311" s="11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</v>
      </c>
      <c r="Q1312" t="s">
        <v>8308</v>
      </c>
      <c r="R1312" t="s">
        <v>8314</v>
      </c>
      <c r="S1312" s="11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801</v>
      </c>
      <c r="Q1313" t="s">
        <v>8308</v>
      </c>
      <c r="R1313" t="s">
        <v>8314</v>
      </c>
      <c r="S1313" s="11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8308</v>
      </c>
      <c r="R1314" t="s">
        <v>8314</v>
      </c>
      <c r="S1314" s="11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</v>
      </c>
      <c r="Q1315" t="s">
        <v>8308</v>
      </c>
      <c r="R1315" t="s">
        <v>8314</v>
      </c>
      <c r="S1315" s="11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</v>
      </c>
      <c r="Q1316" t="s">
        <v>8308</v>
      </c>
      <c r="R1316" t="s">
        <v>8314</v>
      </c>
      <c r="S1316" s="11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163</v>
      </c>
      <c r="Q1317" t="s">
        <v>8308</v>
      </c>
      <c r="R1317" t="s">
        <v>8314</v>
      </c>
      <c r="S1317" s="11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8308</v>
      </c>
      <c r="R1318" t="s">
        <v>8314</v>
      </c>
      <c r="S1318" s="11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604</v>
      </c>
      <c r="Q1319" t="s">
        <v>8308</v>
      </c>
      <c r="R1319" t="s">
        <v>8314</v>
      </c>
      <c r="S1319" s="11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</v>
      </c>
      <c r="Q1320" t="s">
        <v>8308</v>
      </c>
      <c r="R1320" t="s">
        <v>8314</v>
      </c>
      <c r="S1320" s="11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</v>
      </c>
      <c r="Q1321" t="s">
        <v>8308</v>
      </c>
      <c r="R1321" t="s">
        <v>8314</v>
      </c>
      <c r="S1321" s="11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168</v>
      </c>
      <c r="Q1322" t="s">
        <v>8308</v>
      </c>
      <c r="R1322" t="s">
        <v>8314</v>
      </c>
      <c r="S1322" s="11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860</v>
      </c>
      <c r="Q1323" t="s">
        <v>8308</v>
      </c>
      <c r="R1323" t="s">
        <v>8314</v>
      </c>
      <c r="S1323" s="11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27</v>
      </c>
      <c r="Q1324" t="s">
        <v>8308</v>
      </c>
      <c r="R1324" t="s">
        <v>8314</v>
      </c>
      <c r="S1324" s="11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</v>
      </c>
      <c r="Q1325" t="s">
        <v>8308</v>
      </c>
      <c r="R1325" t="s">
        <v>8314</v>
      </c>
      <c r="S1325" s="11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55</v>
      </c>
      <c r="Q1326" t="s">
        <v>8308</v>
      </c>
      <c r="R1326" t="s">
        <v>8314</v>
      </c>
      <c r="S1326" s="11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61</v>
      </c>
      <c r="Q1327" t="s">
        <v>8308</v>
      </c>
      <c r="R1327" t="s">
        <v>8314</v>
      </c>
      <c r="S1327" s="11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103</v>
      </c>
      <c r="Q1328" t="s">
        <v>8308</v>
      </c>
      <c r="R1328" t="s">
        <v>8314</v>
      </c>
      <c r="S1328" s="11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42</v>
      </c>
      <c r="Q1329" t="s">
        <v>8308</v>
      </c>
      <c r="R1329" t="s">
        <v>8314</v>
      </c>
      <c r="S1329" s="11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117</v>
      </c>
      <c r="Q1330" t="s">
        <v>8308</v>
      </c>
      <c r="R1330" t="s">
        <v>8314</v>
      </c>
      <c r="S1330" s="11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</v>
      </c>
      <c r="Q1331" t="s">
        <v>8308</v>
      </c>
      <c r="R1331" t="s">
        <v>8314</v>
      </c>
      <c r="S1331" s="11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</v>
      </c>
      <c r="Q1332" t="s">
        <v>8308</v>
      </c>
      <c r="R1332" t="s">
        <v>8314</v>
      </c>
      <c r="S1332" s="11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101</v>
      </c>
      <c r="Q1333" t="s">
        <v>8308</v>
      </c>
      <c r="R1333" t="s">
        <v>8314</v>
      </c>
      <c r="S1333" s="11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8308</v>
      </c>
      <c r="R1334" t="s">
        <v>8314</v>
      </c>
      <c r="S1334" s="11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8308</v>
      </c>
      <c r="R1335" t="s">
        <v>8314</v>
      </c>
      <c r="S1335" s="11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52</v>
      </c>
      <c r="Q1336" t="s">
        <v>8308</v>
      </c>
      <c r="R1336" t="s">
        <v>8314</v>
      </c>
      <c r="S1336" s="11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309</v>
      </c>
      <c r="Q1337" t="s">
        <v>8308</v>
      </c>
      <c r="R1337" t="s">
        <v>8314</v>
      </c>
      <c r="S1337" s="11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</v>
      </c>
      <c r="Q1338" t="s">
        <v>8308</v>
      </c>
      <c r="R1338" t="s">
        <v>8314</v>
      </c>
      <c r="S1338" s="11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</v>
      </c>
      <c r="Q1339" t="s">
        <v>8308</v>
      </c>
      <c r="R1339" t="s">
        <v>8314</v>
      </c>
      <c r="S1339" s="11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</v>
      </c>
      <c r="Q1340" t="s">
        <v>8308</v>
      </c>
      <c r="R1340" t="s">
        <v>8314</v>
      </c>
      <c r="S1340" s="11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90</v>
      </c>
      <c r="Q1341" t="s">
        <v>8308</v>
      </c>
      <c r="R1341" t="s">
        <v>8314</v>
      </c>
      <c r="S1341" s="11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8308</v>
      </c>
      <c r="R1342" t="s">
        <v>8314</v>
      </c>
      <c r="S1342" s="11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</v>
      </c>
      <c r="Q1343" t="s">
        <v>8308</v>
      </c>
      <c r="R1343" t="s">
        <v>8314</v>
      </c>
      <c r="S1343" s="11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8308</v>
      </c>
      <c r="R1344" t="s">
        <v>8314</v>
      </c>
      <c r="S1344" s="11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</v>
      </c>
      <c r="Q1345" t="s">
        <v>8308</v>
      </c>
      <c r="R1345" t="s">
        <v>8314</v>
      </c>
      <c r="S1345" s="11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</f>
        <v>3.7773333333333334</v>
      </c>
      <c r="P1346" s="8">
        <f t="shared" ref="P1346:P1409" si="85">ROUND((E1346/L1346),0)</f>
        <v>41</v>
      </c>
      <c r="Q1346" t="s">
        <v>8321</v>
      </c>
      <c r="R1346" t="s">
        <v>8331</v>
      </c>
      <c r="S1346" s="11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8">
        <f t="shared" si="85"/>
        <v>54</v>
      </c>
      <c r="Q1347" t="s">
        <v>8321</v>
      </c>
      <c r="R1347" t="s">
        <v>8331</v>
      </c>
      <c r="S1347" s="11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</v>
      </c>
      <c r="Q1348" t="s">
        <v>8321</v>
      </c>
      <c r="R1348" t="s">
        <v>8331</v>
      </c>
      <c r="S1348" s="11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</v>
      </c>
      <c r="Q1349" t="s">
        <v>8321</v>
      </c>
      <c r="R1349" t="s">
        <v>8331</v>
      </c>
      <c r="S1349" s="11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</v>
      </c>
      <c r="Q1350" t="s">
        <v>8321</v>
      </c>
      <c r="R1350" t="s">
        <v>8331</v>
      </c>
      <c r="S1350" s="11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</v>
      </c>
      <c r="Q1351" t="s">
        <v>8321</v>
      </c>
      <c r="R1351" t="s">
        <v>8331</v>
      </c>
      <c r="S1351" s="11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67</v>
      </c>
      <c r="Q1352" t="s">
        <v>8321</v>
      </c>
      <c r="R1352" t="s">
        <v>8331</v>
      </c>
      <c r="S1352" s="11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169</v>
      </c>
      <c r="Q1353" t="s">
        <v>8321</v>
      </c>
      <c r="R1353" t="s">
        <v>8331</v>
      </c>
      <c r="S1353" s="11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60</v>
      </c>
      <c r="Q1354" t="s">
        <v>8321</v>
      </c>
      <c r="R1354" t="s">
        <v>8331</v>
      </c>
      <c r="S1354" s="11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32</v>
      </c>
      <c r="Q1355" t="s">
        <v>8321</v>
      </c>
      <c r="R1355" t="s">
        <v>8331</v>
      </c>
      <c r="S1355" s="11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</v>
      </c>
      <c r="Q1356" t="s">
        <v>8321</v>
      </c>
      <c r="R1356" t="s">
        <v>8331</v>
      </c>
      <c r="S1356" s="11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</v>
      </c>
      <c r="Q1357" t="s">
        <v>8321</v>
      </c>
      <c r="R1357" t="s">
        <v>8331</v>
      </c>
      <c r="S1357" s="11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</v>
      </c>
      <c r="Q1358" t="s">
        <v>8321</v>
      </c>
      <c r="R1358" t="s">
        <v>8331</v>
      </c>
      <c r="S1358" s="11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39</v>
      </c>
      <c r="Q1359" t="s">
        <v>8321</v>
      </c>
      <c r="R1359" t="s">
        <v>8331</v>
      </c>
      <c r="S1359" s="11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</v>
      </c>
      <c r="Q1360" t="s">
        <v>8321</v>
      </c>
      <c r="R1360" t="s">
        <v>8331</v>
      </c>
      <c r="S1360" s="11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</v>
      </c>
      <c r="Q1361" t="s">
        <v>8321</v>
      </c>
      <c r="R1361" t="s">
        <v>8331</v>
      </c>
      <c r="S1361" s="11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</v>
      </c>
      <c r="Q1362" t="s">
        <v>8321</v>
      </c>
      <c r="R1362" t="s">
        <v>8331</v>
      </c>
      <c r="S1362" s="11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29</v>
      </c>
      <c r="Q1363" t="s">
        <v>8321</v>
      </c>
      <c r="R1363" t="s">
        <v>8331</v>
      </c>
      <c r="S1363" s="11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44</v>
      </c>
      <c r="Q1364" t="s">
        <v>8321</v>
      </c>
      <c r="R1364" t="s">
        <v>8331</v>
      </c>
      <c r="S1364" s="11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8321</v>
      </c>
      <c r="R1365" t="s">
        <v>8331</v>
      </c>
      <c r="S1365" s="11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</v>
      </c>
      <c r="Q1366" t="s">
        <v>8312</v>
      </c>
      <c r="R1366" t="s">
        <v>8313</v>
      </c>
      <c r="S1366" s="11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82</v>
      </c>
      <c r="Q1367" t="s">
        <v>8312</v>
      </c>
      <c r="R1367" t="s">
        <v>8313</v>
      </c>
      <c r="S1367" s="11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65</v>
      </c>
      <c r="Q1368" t="s">
        <v>8312</v>
      </c>
      <c r="R1368" t="s">
        <v>8313</v>
      </c>
      <c r="S1368" s="11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</v>
      </c>
      <c r="Q1369" t="s">
        <v>8312</v>
      </c>
      <c r="R1369" t="s">
        <v>8313</v>
      </c>
      <c r="S1369" s="11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64</v>
      </c>
      <c r="Q1370" t="s">
        <v>8312</v>
      </c>
      <c r="R1370" t="s">
        <v>8313</v>
      </c>
      <c r="S1370" s="11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84</v>
      </c>
      <c r="Q1371" t="s">
        <v>8312</v>
      </c>
      <c r="R1371" t="s">
        <v>8313</v>
      </c>
      <c r="S1371" s="11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78</v>
      </c>
      <c r="Q1372" t="s">
        <v>8312</v>
      </c>
      <c r="R1372" t="s">
        <v>8313</v>
      </c>
      <c r="S1372" s="11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</v>
      </c>
      <c r="Q1373" t="s">
        <v>8312</v>
      </c>
      <c r="R1373" t="s">
        <v>8313</v>
      </c>
      <c r="S1373" s="11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39</v>
      </c>
      <c r="Q1374" t="s">
        <v>8312</v>
      </c>
      <c r="R1374" t="s">
        <v>8313</v>
      </c>
      <c r="S1374" s="11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202</v>
      </c>
      <c r="Q1375" t="s">
        <v>8312</v>
      </c>
      <c r="R1375" t="s">
        <v>8313</v>
      </c>
      <c r="S1375" s="11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</v>
      </c>
      <c r="Q1376" t="s">
        <v>8312</v>
      </c>
      <c r="R1376" t="s">
        <v>8313</v>
      </c>
      <c r="S1376" s="11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63</v>
      </c>
      <c r="Q1377" t="s">
        <v>8312</v>
      </c>
      <c r="R1377" t="s">
        <v>8313</v>
      </c>
      <c r="S1377" s="11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56</v>
      </c>
      <c r="Q1378" t="s">
        <v>8312</v>
      </c>
      <c r="R1378" t="s">
        <v>8313</v>
      </c>
      <c r="S1378" s="11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49</v>
      </c>
      <c r="Q1379" t="s">
        <v>8312</v>
      </c>
      <c r="R1379" t="s">
        <v>8313</v>
      </c>
      <c r="S1379" s="11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31</v>
      </c>
      <c r="Q1380" t="s">
        <v>8312</v>
      </c>
      <c r="R1380" t="s">
        <v>8313</v>
      </c>
      <c r="S1380" s="11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74</v>
      </c>
      <c r="Q1381" t="s">
        <v>8312</v>
      </c>
      <c r="R1381" t="s">
        <v>8313</v>
      </c>
      <c r="S1381" s="11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</v>
      </c>
      <c r="Q1382" t="s">
        <v>8312</v>
      </c>
      <c r="R1382" t="s">
        <v>8313</v>
      </c>
      <c r="S1382" s="11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</v>
      </c>
      <c r="Q1383" t="s">
        <v>8312</v>
      </c>
      <c r="R1383" t="s">
        <v>8313</v>
      </c>
      <c r="S1383" s="11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</v>
      </c>
      <c r="Q1384" t="s">
        <v>8312</v>
      </c>
      <c r="R1384" t="s">
        <v>8313</v>
      </c>
      <c r="S1384" s="11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</v>
      </c>
      <c r="Q1385" t="s">
        <v>8312</v>
      </c>
      <c r="R1385" t="s">
        <v>8313</v>
      </c>
      <c r="S1385" s="11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69</v>
      </c>
      <c r="Q1386" t="s">
        <v>8312</v>
      </c>
      <c r="R1386" t="s">
        <v>8313</v>
      </c>
      <c r="S1386" s="11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66</v>
      </c>
      <c r="Q1387" t="s">
        <v>8312</v>
      </c>
      <c r="R1387" t="s">
        <v>8313</v>
      </c>
      <c r="S1387" s="11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63</v>
      </c>
      <c r="Q1388" t="s">
        <v>8312</v>
      </c>
      <c r="R1388" t="s">
        <v>8313</v>
      </c>
      <c r="S1388" s="11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</v>
      </c>
      <c r="Q1389" t="s">
        <v>8312</v>
      </c>
      <c r="R1389" t="s">
        <v>8313</v>
      </c>
      <c r="S1389" s="11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</v>
      </c>
      <c r="Q1390" t="s">
        <v>8312</v>
      </c>
      <c r="R1390" t="s">
        <v>8313</v>
      </c>
      <c r="S1390" s="11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</v>
      </c>
      <c r="Q1391" t="s">
        <v>8312</v>
      </c>
      <c r="R1391" t="s">
        <v>8313</v>
      </c>
      <c r="S1391" s="11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161</v>
      </c>
      <c r="Q1392" t="s">
        <v>8312</v>
      </c>
      <c r="R1392" t="s">
        <v>8313</v>
      </c>
      <c r="S1392" s="11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</v>
      </c>
      <c r="Q1393" t="s">
        <v>8312</v>
      </c>
      <c r="R1393" t="s">
        <v>8313</v>
      </c>
      <c r="S1393" s="11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</v>
      </c>
      <c r="Q1394" t="s">
        <v>8312</v>
      </c>
      <c r="R1394" t="s">
        <v>8313</v>
      </c>
      <c r="S1394" s="11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197</v>
      </c>
      <c r="Q1395" t="s">
        <v>8312</v>
      </c>
      <c r="R1395" t="s">
        <v>8313</v>
      </c>
      <c r="S1395" s="11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54</v>
      </c>
      <c r="Q1396" t="s">
        <v>8312</v>
      </c>
      <c r="R1396" t="s">
        <v>8313</v>
      </c>
      <c r="S1396" s="11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48</v>
      </c>
      <c r="Q1397" t="s">
        <v>8312</v>
      </c>
      <c r="R1397" t="s">
        <v>8313</v>
      </c>
      <c r="S1397" s="11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</v>
      </c>
      <c r="Q1398" t="s">
        <v>8312</v>
      </c>
      <c r="R1398" t="s">
        <v>8313</v>
      </c>
      <c r="S1398" s="11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</v>
      </c>
      <c r="Q1399" t="s">
        <v>8312</v>
      </c>
      <c r="R1399" t="s">
        <v>8313</v>
      </c>
      <c r="S1399" s="11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</v>
      </c>
      <c r="Q1400" t="s">
        <v>8312</v>
      </c>
      <c r="R1400" t="s">
        <v>8313</v>
      </c>
      <c r="S1400" s="11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62</v>
      </c>
      <c r="Q1401" t="s">
        <v>8312</v>
      </c>
      <c r="R1401" t="s">
        <v>8313</v>
      </c>
      <c r="S1401" s="11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</v>
      </c>
      <c r="Q1402" t="s">
        <v>8312</v>
      </c>
      <c r="R1402" t="s">
        <v>8313</v>
      </c>
      <c r="S1402" s="11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52</v>
      </c>
      <c r="Q1403" t="s">
        <v>8312</v>
      </c>
      <c r="R1403" t="s">
        <v>8313</v>
      </c>
      <c r="S1403" s="11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</v>
      </c>
      <c r="Q1404" t="s">
        <v>8312</v>
      </c>
      <c r="R1404" t="s">
        <v>8313</v>
      </c>
      <c r="S1404" s="11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</v>
      </c>
      <c r="Q1405" t="s">
        <v>8312</v>
      </c>
      <c r="R1405" t="s">
        <v>8313</v>
      </c>
      <c r="S1405" s="11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</v>
      </c>
      <c r="Q1406" t="s">
        <v>8321</v>
      </c>
      <c r="R1406" t="s">
        <v>8356</v>
      </c>
      <c r="S1406" s="11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</v>
      </c>
      <c r="Q1407" t="s">
        <v>8321</v>
      </c>
      <c r="R1407" t="s">
        <v>8356</v>
      </c>
      <c r="S1407" s="11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8321</v>
      </c>
      <c r="R1408" t="s">
        <v>8356</v>
      </c>
      <c r="S1408" s="11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8</v>
      </c>
      <c r="Q1409" t="s">
        <v>8321</v>
      </c>
      <c r="R1409" t="s">
        <v>8356</v>
      </c>
      <c r="S1409" s="11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</f>
        <v>7.1999999999999995E-2</v>
      </c>
      <c r="P1410" s="8">
        <f t="shared" ref="P1410:P1473" si="89">ROUND((E1410/L1410),0)</f>
        <v>12</v>
      </c>
      <c r="Q1410" t="s">
        <v>8321</v>
      </c>
      <c r="R1410" t="s">
        <v>8356</v>
      </c>
      <c r="S1410" s="11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8" t="e">
        <f t="shared" si="89"/>
        <v>#DIV/0!</v>
      </c>
      <c r="Q1411" t="s">
        <v>8321</v>
      </c>
      <c r="R1411" t="s">
        <v>8356</v>
      </c>
      <c r="S1411" s="11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8321</v>
      </c>
      <c r="R1412" t="s">
        <v>8356</v>
      </c>
      <c r="S1412" s="11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</v>
      </c>
      <c r="Q1413" t="s">
        <v>8321</v>
      </c>
      <c r="R1413" t="s">
        <v>8356</v>
      </c>
      <c r="S1413" s="11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25</v>
      </c>
      <c r="Q1414" t="s">
        <v>8321</v>
      </c>
      <c r="R1414" t="s">
        <v>8356</v>
      </c>
      <c r="S1414" s="11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8321</v>
      </c>
      <c r="R1415" t="s">
        <v>8356</v>
      </c>
      <c r="S1415" s="11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8321</v>
      </c>
      <c r="R1416" t="s">
        <v>8356</v>
      </c>
      <c r="S1416" s="11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89</v>
      </c>
      <c r="Q1417" t="s">
        <v>8321</v>
      </c>
      <c r="R1417" t="s">
        <v>8356</v>
      </c>
      <c r="S1417" s="11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8321</v>
      </c>
      <c r="R1418" t="s">
        <v>8356</v>
      </c>
      <c r="S1418" s="11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28</v>
      </c>
      <c r="Q1419" t="s">
        <v>8321</v>
      </c>
      <c r="R1419" t="s">
        <v>8356</v>
      </c>
      <c r="S1419" s="11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8321</v>
      </c>
      <c r="R1420" t="s">
        <v>8356</v>
      </c>
      <c r="S1420" s="11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45</v>
      </c>
      <c r="Q1421" t="s">
        <v>8321</v>
      </c>
      <c r="R1421" t="s">
        <v>8356</v>
      </c>
      <c r="S1421" s="11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8321</v>
      </c>
      <c r="R1422" t="s">
        <v>8356</v>
      </c>
      <c r="S1422" s="11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8321</v>
      </c>
      <c r="R1423" t="s">
        <v>8356</v>
      </c>
      <c r="S1423" s="11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8321</v>
      </c>
      <c r="R1424" t="s">
        <v>8356</v>
      </c>
      <c r="S1424" s="11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8321</v>
      </c>
      <c r="R1425" t="s">
        <v>8356</v>
      </c>
      <c r="S1425" s="11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</v>
      </c>
      <c r="Q1426" t="s">
        <v>8321</v>
      </c>
      <c r="R1426" t="s">
        <v>8356</v>
      </c>
      <c r="S1426" s="11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8321</v>
      </c>
      <c r="R1427" t="s">
        <v>8356</v>
      </c>
      <c r="S1427" s="11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8321</v>
      </c>
      <c r="R1428" t="s">
        <v>8356</v>
      </c>
      <c r="S1428" s="11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105</v>
      </c>
      <c r="Q1429" t="s">
        <v>8321</v>
      </c>
      <c r="R1429" t="s">
        <v>8356</v>
      </c>
      <c r="S1429" s="11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8321</v>
      </c>
      <c r="R1430" t="s">
        <v>8356</v>
      </c>
      <c r="S1430" s="11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8321</v>
      </c>
      <c r="R1431" t="s">
        <v>8356</v>
      </c>
      <c r="S1431" s="11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81</v>
      </c>
      <c r="Q1432" t="s">
        <v>8321</v>
      </c>
      <c r="R1432" t="s">
        <v>8356</v>
      </c>
      <c r="S1432" s="11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116</v>
      </c>
      <c r="Q1433" t="s">
        <v>8321</v>
      </c>
      <c r="R1433" t="s">
        <v>8356</v>
      </c>
      <c r="S1433" s="11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8321</v>
      </c>
      <c r="R1434" t="s">
        <v>8356</v>
      </c>
      <c r="S1434" s="11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81</v>
      </c>
      <c r="Q1435" t="s">
        <v>8321</v>
      </c>
      <c r="R1435" t="s">
        <v>8356</v>
      </c>
      <c r="S1435" s="11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745</v>
      </c>
      <c r="Q1436" t="s">
        <v>8321</v>
      </c>
      <c r="R1436" t="s">
        <v>8356</v>
      </c>
      <c r="S1436" s="11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8</v>
      </c>
      <c r="Q1437" t="s">
        <v>8321</v>
      </c>
      <c r="R1437" t="s">
        <v>8356</v>
      </c>
      <c r="S1437" s="11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39</v>
      </c>
      <c r="Q1438" t="s">
        <v>8321</v>
      </c>
      <c r="R1438" t="s">
        <v>8356</v>
      </c>
      <c r="S1438" s="11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37</v>
      </c>
      <c r="Q1439" t="s">
        <v>8321</v>
      </c>
      <c r="R1439" t="s">
        <v>8356</v>
      </c>
      <c r="S1439" s="11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8321</v>
      </c>
      <c r="R1440" t="s">
        <v>8356</v>
      </c>
      <c r="S1440" s="11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8321</v>
      </c>
      <c r="R1441" t="s">
        <v>8356</v>
      </c>
      <c r="S1441" s="11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8321</v>
      </c>
      <c r="R1442" t="s">
        <v>8356</v>
      </c>
      <c r="S1442" s="11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</v>
      </c>
      <c r="Q1443" t="s">
        <v>8321</v>
      </c>
      <c r="R1443" t="s">
        <v>8356</v>
      </c>
      <c r="S1443" s="11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8321</v>
      </c>
      <c r="R1444" t="s">
        <v>8356</v>
      </c>
      <c r="S1444" s="11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8321</v>
      </c>
      <c r="R1445" t="s">
        <v>8356</v>
      </c>
      <c r="S1445" s="11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8321</v>
      </c>
      <c r="R1446" t="s">
        <v>8356</v>
      </c>
      <c r="S1446" s="11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8321</v>
      </c>
      <c r="R1447" t="s">
        <v>8356</v>
      </c>
      <c r="S1447" s="11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8321</v>
      </c>
      <c r="R1448" t="s">
        <v>8356</v>
      </c>
      <c r="S1448" s="11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8321</v>
      </c>
      <c r="R1449" t="s">
        <v>8356</v>
      </c>
      <c r="S1449" s="11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8321</v>
      </c>
      <c r="R1450" t="s">
        <v>8356</v>
      </c>
      <c r="S1450" s="11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8321</v>
      </c>
      <c r="R1451" t="s">
        <v>8356</v>
      </c>
      <c r="S1451" s="11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8321</v>
      </c>
      <c r="R1452" t="s">
        <v>8356</v>
      </c>
      <c r="S1452" s="11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8321</v>
      </c>
      <c r="R1453" t="s">
        <v>8356</v>
      </c>
      <c r="S1453" s="11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8321</v>
      </c>
      <c r="R1454" t="s">
        <v>8356</v>
      </c>
      <c r="S1454" s="11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8321</v>
      </c>
      <c r="R1455" t="s">
        <v>8356</v>
      </c>
      <c r="S1455" s="11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8321</v>
      </c>
      <c r="R1456" t="s">
        <v>8356</v>
      </c>
      <c r="S1456" s="11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8321</v>
      </c>
      <c r="R1457" t="s">
        <v>8356</v>
      </c>
      <c r="S1457" s="11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</v>
      </c>
      <c r="Q1458" t="s">
        <v>8321</v>
      </c>
      <c r="R1458" t="s">
        <v>8356</v>
      </c>
      <c r="S1458" s="11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8321</v>
      </c>
      <c r="R1459" t="s">
        <v>8356</v>
      </c>
      <c r="S1459" s="11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8321</v>
      </c>
      <c r="R1460" t="s">
        <v>8356</v>
      </c>
      <c r="S1460" s="11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8321</v>
      </c>
      <c r="R1461" t="s">
        <v>8356</v>
      </c>
      <c r="S1461" s="11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8321</v>
      </c>
      <c r="R1462" t="s">
        <v>8356</v>
      </c>
      <c r="S1462" s="11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45</v>
      </c>
      <c r="Q1463" t="s">
        <v>8321</v>
      </c>
      <c r="R1463" t="s">
        <v>8322</v>
      </c>
      <c r="S1463" s="11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29</v>
      </c>
      <c r="Q1464" t="s">
        <v>8321</v>
      </c>
      <c r="R1464" t="s">
        <v>8322</v>
      </c>
      <c r="S1464" s="11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</v>
      </c>
      <c r="Q1465" t="s">
        <v>8321</v>
      </c>
      <c r="R1465" t="s">
        <v>8322</v>
      </c>
      <c r="S1465" s="11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35</v>
      </c>
      <c r="Q1466" t="s">
        <v>8321</v>
      </c>
      <c r="R1466" t="s">
        <v>8322</v>
      </c>
      <c r="S1466" s="11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53</v>
      </c>
      <c r="Q1467" t="s">
        <v>8321</v>
      </c>
      <c r="R1467" t="s">
        <v>8322</v>
      </c>
      <c r="S1467" s="11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70</v>
      </c>
      <c r="Q1468" t="s">
        <v>8321</v>
      </c>
      <c r="R1468" t="s">
        <v>8322</v>
      </c>
      <c r="S1468" s="11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77</v>
      </c>
      <c r="Q1469" t="s">
        <v>8321</v>
      </c>
      <c r="R1469" t="s">
        <v>8322</v>
      </c>
      <c r="S1469" s="11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</v>
      </c>
      <c r="Q1470" t="s">
        <v>8321</v>
      </c>
      <c r="R1470" t="s">
        <v>8322</v>
      </c>
      <c r="S1470" s="11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</v>
      </c>
      <c r="Q1471" t="s">
        <v>8321</v>
      </c>
      <c r="R1471" t="s">
        <v>8322</v>
      </c>
      <c r="S1471" s="11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</v>
      </c>
      <c r="Q1472" t="s">
        <v>8321</v>
      </c>
      <c r="R1472" t="s">
        <v>8322</v>
      </c>
      <c r="S1472" s="11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97</v>
      </c>
      <c r="Q1473" t="s">
        <v>8321</v>
      </c>
      <c r="R1473" t="s">
        <v>8322</v>
      </c>
      <c r="S1473" s="11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</f>
        <v>1.3870400000000001</v>
      </c>
      <c r="P1474" s="8">
        <f t="shared" ref="P1474:P1537" si="93">ROUND((E1474/L1474),0)</f>
        <v>103</v>
      </c>
      <c r="Q1474" t="s">
        <v>8321</v>
      </c>
      <c r="R1474" t="s">
        <v>8322</v>
      </c>
      <c r="S1474" s="11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8">
        <f t="shared" si="93"/>
        <v>38</v>
      </c>
      <c r="Q1475" t="s">
        <v>8321</v>
      </c>
      <c r="R1475" t="s">
        <v>8322</v>
      </c>
      <c r="S1475" s="11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</v>
      </c>
      <c r="Q1476" t="s">
        <v>8321</v>
      </c>
      <c r="R1476" t="s">
        <v>8322</v>
      </c>
      <c r="S1476" s="11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</v>
      </c>
      <c r="Q1477" t="s">
        <v>8321</v>
      </c>
      <c r="R1477" t="s">
        <v>8322</v>
      </c>
      <c r="S1477" s="11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</v>
      </c>
      <c r="Q1478" t="s">
        <v>8321</v>
      </c>
      <c r="R1478" t="s">
        <v>8322</v>
      </c>
      <c r="S1478" s="11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</v>
      </c>
      <c r="Q1479" t="s">
        <v>8321</v>
      </c>
      <c r="R1479" t="s">
        <v>8322</v>
      </c>
      <c r="S1479" s="11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</v>
      </c>
      <c r="Q1480" t="s">
        <v>8321</v>
      </c>
      <c r="R1480" t="s">
        <v>8322</v>
      </c>
      <c r="S1480" s="11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31</v>
      </c>
      <c r="Q1481" t="s">
        <v>8321</v>
      </c>
      <c r="R1481" t="s">
        <v>8322</v>
      </c>
      <c r="S1481" s="11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</v>
      </c>
      <c r="Q1482" t="s">
        <v>8321</v>
      </c>
      <c r="R1482" t="s">
        <v>8322</v>
      </c>
      <c r="S1482" s="11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18</v>
      </c>
      <c r="Q1483" t="s">
        <v>8321</v>
      </c>
      <c r="R1483" t="s">
        <v>8343</v>
      </c>
      <c r="S1483" s="11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8321</v>
      </c>
      <c r="R1484" t="s">
        <v>8343</v>
      </c>
      <c r="S1484" s="11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8321</v>
      </c>
      <c r="R1485" t="s">
        <v>8343</v>
      </c>
      <c r="S1485" s="11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8321</v>
      </c>
      <c r="R1486" t="s">
        <v>8343</v>
      </c>
      <c r="S1486" s="11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8321</v>
      </c>
      <c r="R1487" t="s">
        <v>8343</v>
      </c>
      <c r="S1487" s="11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8321</v>
      </c>
      <c r="R1488" t="s">
        <v>8343</v>
      </c>
      <c r="S1488" s="11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8321</v>
      </c>
      <c r="R1489" t="s">
        <v>8343</v>
      </c>
      <c r="S1489" s="11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8321</v>
      </c>
      <c r="R1490" t="s">
        <v>8343</v>
      </c>
      <c r="S1490" s="11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8321</v>
      </c>
      <c r="R1491" t="s">
        <v>8343</v>
      </c>
      <c r="S1491" s="11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</v>
      </c>
      <c r="Q1492" t="s">
        <v>8321</v>
      </c>
      <c r="R1492" t="s">
        <v>8343</v>
      </c>
      <c r="S1492" s="11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8321</v>
      </c>
      <c r="R1493" t="s">
        <v>8343</v>
      </c>
      <c r="S1493" s="11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8321</v>
      </c>
      <c r="R1494" t="s">
        <v>8343</v>
      </c>
      <c r="S1494" s="11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8321</v>
      </c>
      <c r="R1495" t="s">
        <v>8343</v>
      </c>
      <c r="S1495" s="11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</v>
      </c>
      <c r="Q1496" t="s">
        <v>8321</v>
      </c>
      <c r="R1496" t="s">
        <v>8343</v>
      </c>
      <c r="S1496" s="11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8321</v>
      </c>
      <c r="R1497" t="s">
        <v>8343</v>
      </c>
      <c r="S1497" s="11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8321</v>
      </c>
      <c r="R1498" t="s">
        <v>8343</v>
      </c>
      <c r="S1498" s="11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8321</v>
      </c>
      <c r="R1499" t="s">
        <v>8343</v>
      </c>
      <c r="S1499" s="11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8321</v>
      </c>
      <c r="R1500" t="s">
        <v>8343</v>
      </c>
      <c r="S1500" s="11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8321</v>
      </c>
      <c r="R1501" t="s">
        <v>8343</v>
      </c>
      <c r="S1501" s="11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47</v>
      </c>
      <c r="Q1502" t="s">
        <v>8321</v>
      </c>
      <c r="R1502" t="s">
        <v>8343</v>
      </c>
      <c r="S1502" s="11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98</v>
      </c>
      <c r="Q1503" t="s">
        <v>8323</v>
      </c>
      <c r="R1503" t="s">
        <v>8324</v>
      </c>
      <c r="S1503" s="11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68</v>
      </c>
      <c r="Q1504" t="s">
        <v>8323</v>
      </c>
      <c r="R1504" t="s">
        <v>8324</v>
      </c>
      <c r="S1504" s="11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57</v>
      </c>
      <c r="Q1505" t="s">
        <v>8323</v>
      </c>
      <c r="R1505" t="s">
        <v>8324</v>
      </c>
      <c r="S1505" s="11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</v>
      </c>
      <c r="Q1506" t="s">
        <v>8323</v>
      </c>
      <c r="R1506" t="s">
        <v>8324</v>
      </c>
      <c r="S1506" s="11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</v>
      </c>
      <c r="Q1507" t="s">
        <v>8323</v>
      </c>
      <c r="R1507" t="s">
        <v>8324</v>
      </c>
      <c r="S1507" s="11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39</v>
      </c>
      <c r="Q1508" t="s">
        <v>8323</v>
      </c>
      <c r="R1508" t="s">
        <v>8324</v>
      </c>
      <c r="S1508" s="11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</v>
      </c>
      <c r="Q1509" t="s">
        <v>8323</v>
      </c>
      <c r="R1509" t="s">
        <v>8324</v>
      </c>
      <c r="S1509" s="11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</v>
      </c>
      <c r="Q1510" t="s">
        <v>8323</v>
      </c>
      <c r="R1510" t="s">
        <v>8324</v>
      </c>
      <c r="S1510" s="11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</v>
      </c>
      <c r="Q1511" t="s">
        <v>8323</v>
      </c>
      <c r="R1511" t="s">
        <v>8324</v>
      </c>
      <c r="S1511" s="11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40</v>
      </c>
      <c r="Q1512" t="s">
        <v>8323</v>
      </c>
      <c r="R1512" t="s">
        <v>8324</v>
      </c>
      <c r="S1512" s="11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76</v>
      </c>
      <c r="Q1513" t="s">
        <v>8323</v>
      </c>
      <c r="R1513" t="s">
        <v>8324</v>
      </c>
      <c r="S1513" s="11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</v>
      </c>
      <c r="Q1514" t="s">
        <v>8323</v>
      </c>
      <c r="R1514" t="s">
        <v>8324</v>
      </c>
      <c r="S1514" s="11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56</v>
      </c>
      <c r="Q1515" t="s">
        <v>8323</v>
      </c>
      <c r="R1515" t="s">
        <v>8324</v>
      </c>
      <c r="S1515" s="11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</v>
      </c>
      <c r="Q1516" t="s">
        <v>8323</v>
      </c>
      <c r="R1516" t="s">
        <v>8324</v>
      </c>
      <c r="S1516" s="11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850</v>
      </c>
      <c r="Q1517" t="s">
        <v>8323</v>
      </c>
      <c r="R1517" t="s">
        <v>8324</v>
      </c>
      <c r="S1517" s="11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</v>
      </c>
      <c r="Q1518" t="s">
        <v>8323</v>
      </c>
      <c r="R1518" t="s">
        <v>8324</v>
      </c>
      <c r="S1518" s="11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40</v>
      </c>
      <c r="Q1519" t="s">
        <v>8323</v>
      </c>
      <c r="R1519" t="s">
        <v>8324</v>
      </c>
      <c r="S1519" s="11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131</v>
      </c>
      <c r="Q1520" t="s">
        <v>8323</v>
      </c>
      <c r="R1520" t="s">
        <v>8324</v>
      </c>
      <c r="S1520" s="11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</v>
      </c>
      <c r="Q1521" t="s">
        <v>8323</v>
      </c>
      <c r="R1521" t="s">
        <v>8324</v>
      </c>
      <c r="S1521" s="11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112</v>
      </c>
      <c r="Q1522" t="s">
        <v>8323</v>
      </c>
      <c r="R1522" t="s">
        <v>8324</v>
      </c>
      <c r="S1522" s="11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</v>
      </c>
      <c r="Q1523" t="s">
        <v>8323</v>
      </c>
      <c r="R1523" t="s">
        <v>8324</v>
      </c>
      <c r="S1523" s="11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134</v>
      </c>
      <c r="Q1524" t="s">
        <v>8323</v>
      </c>
      <c r="R1524" t="s">
        <v>8324</v>
      </c>
      <c r="S1524" s="11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96</v>
      </c>
      <c r="Q1525" t="s">
        <v>8323</v>
      </c>
      <c r="R1525" t="s">
        <v>8324</v>
      </c>
      <c r="S1525" s="11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222</v>
      </c>
      <c r="Q1526" t="s">
        <v>8323</v>
      </c>
      <c r="R1526" t="s">
        <v>8324</v>
      </c>
      <c r="S1526" s="11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</v>
      </c>
      <c r="Q1527" t="s">
        <v>8323</v>
      </c>
      <c r="R1527" t="s">
        <v>8324</v>
      </c>
      <c r="S1527" s="11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99</v>
      </c>
      <c r="Q1528" t="s">
        <v>8323</v>
      </c>
      <c r="R1528" t="s">
        <v>8324</v>
      </c>
      <c r="S1528" s="11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</v>
      </c>
      <c r="Q1529" t="s">
        <v>8323</v>
      </c>
      <c r="R1529" t="s">
        <v>8324</v>
      </c>
      <c r="S1529" s="11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53</v>
      </c>
      <c r="Q1530" t="s">
        <v>8323</v>
      </c>
      <c r="R1530" t="s">
        <v>8324</v>
      </c>
      <c r="S1530" s="11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136</v>
      </c>
      <c r="Q1531" t="s">
        <v>8323</v>
      </c>
      <c r="R1531" t="s">
        <v>8324</v>
      </c>
      <c r="S1531" s="11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54</v>
      </c>
      <c r="Q1532" t="s">
        <v>8323</v>
      </c>
      <c r="R1532" t="s">
        <v>8324</v>
      </c>
      <c r="S1532" s="11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57</v>
      </c>
      <c r="Q1533" t="s">
        <v>8323</v>
      </c>
      <c r="R1533" t="s">
        <v>8324</v>
      </c>
      <c r="S1533" s="11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</v>
      </c>
      <c r="Q1534" t="s">
        <v>8323</v>
      </c>
      <c r="R1534" t="s">
        <v>8324</v>
      </c>
      <c r="S1534" s="11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</v>
      </c>
      <c r="Q1535" t="s">
        <v>8323</v>
      </c>
      <c r="R1535" t="s">
        <v>8324</v>
      </c>
      <c r="S1535" s="11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85</v>
      </c>
      <c r="Q1536" t="s">
        <v>8323</v>
      </c>
      <c r="R1536" t="s">
        <v>8324</v>
      </c>
      <c r="S1536" s="11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</v>
      </c>
      <c r="Q1537" t="s">
        <v>8323</v>
      </c>
      <c r="R1537" t="s">
        <v>8324</v>
      </c>
      <c r="S1537" s="11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</f>
        <v>2.5030841666666666</v>
      </c>
      <c r="P1538" s="8">
        <f t="shared" ref="P1538:P1601" si="97">ROUND((E1538/L1538),0)</f>
        <v>66</v>
      </c>
      <c r="Q1538" t="s">
        <v>8323</v>
      </c>
      <c r="R1538" t="s">
        <v>8324</v>
      </c>
      <c r="S1538" s="11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8">
        <f t="shared" si="97"/>
        <v>96</v>
      </c>
      <c r="Q1539" t="s">
        <v>8323</v>
      </c>
      <c r="R1539" t="s">
        <v>8324</v>
      </c>
      <c r="S1539" s="11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</v>
      </c>
      <c r="Q1540" t="s">
        <v>8323</v>
      </c>
      <c r="R1540" t="s">
        <v>8324</v>
      </c>
      <c r="S1540" s="11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96</v>
      </c>
      <c r="Q1541" t="s">
        <v>8323</v>
      </c>
      <c r="R1541" t="s">
        <v>8324</v>
      </c>
      <c r="S1541" s="11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</v>
      </c>
      <c r="Q1542" t="s">
        <v>8323</v>
      </c>
      <c r="R1542" t="s">
        <v>8324</v>
      </c>
      <c r="S1542" s="11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8323</v>
      </c>
      <c r="R1543" t="s">
        <v>8351</v>
      </c>
      <c r="S1543" s="11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8323</v>
      </c>
      <c r="R1544" t="s">
        <v>8351</v>
      </c>
      <c r="S1544" s="11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8323</v>
      </c>
      <c r="R1545" t="s">
        <v>8351</v>
      </c>
      <c r="S1545" s="11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8323</v>
      </c>
      <c r="R1546" t="s">
        <v>8351</v>
      </c>
      <c r="S1546" s="11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8323</v>
      </c>
      <c r="R1547" t="s">
        <v>8351</v>
      </c>
      <c r="S1547" s="11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</v>
      </c>
      <c r="Q1548" t="s">
        <v>8323</v>
      </c>
      <c r="R1548" t="s">
        <v>8351</v>
      </c>
      <c r="S1548" s="11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8323</v>
      </c>
      <c r="R1549" t="s">
        <v>8351</v>
      </c>
      <c r="S1549" s="11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8323</v>
      </c>
      <c r="R1550" t="s">
        <v>8351</v>
      </c>
      <c r="S1550" s="11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</v>
      </c>
      <c r="Q1551" t="s">
        <v>8323</v>
      </c>
      <c r="R1551" t="s">
        <v>8351</v>
      </c>
      <c r="S1551" s="11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</v>
      </c>
      <c r="Q1552" t="s">
        <v>8323</v>
      </c>
      <c r="R1552" t="s">
        <v>8351</v>
      </c>
      <c r="S1552" s="11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8323</v>
      </c>
      <c r="R1553" t="s">
        <v>8351</v>
      </c>
      <c r="S1553" s="11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</v>
      </c>
      <c r="Q1554" t="s">
        <v>8323</v>
      </c>
      <c r="R1554" t="s">
        <v>8351</v>
      </c>
      <c r="S1554" s="11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8323</v>
      </c>
      <c r="R1555" t="s">
        <v>8351</v>
      </c>
      <c r="S1555" s="11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8323</v>
      </c>
      <c r="R1556" t="s">
        <v>8351</v>
      </c>
      <c r="S1556" s="11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8323</v>
      </c>
      <c r="R1557" t="s">
        <v>8351</v>
      </c>
      <c r="S1557" s="11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</v>
      </c>
      <c r="Q1558" t="s">
        <v>8323</v>
      </c>
      <c r="R1558" t="s">
        <v>8351</v>
      </c>
      <c r="S1558" s="11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8323</v>
      </c>
      <c r="R1559" t="s">
        <v>8351</v>
      </c>
      <c r="S1559" s="11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12</v>
      </c>
      <c r="Q1560" t="s">
        <v>8323</v>
      </c>
      <c r="R1560" t="s">
        <v>8351</v>
      </c>
      <c r="S1560" s="11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8323</v>
      </c>
      <c r="R1561" t="s">
        <v>8351</v>
      </c>
      <c r="S1561" s="11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24</v>
      </c>
      <c r="Q1562" t="s">
        <v>8323</v>
      </c>
      <c r="R1562" t="s">
        <v>8351</v>
      </c>
      <c r="S1562" s="11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8321</v>
      </c>
      <c r="R1563" t="s">
        <v>8353</v>
      </c>
      <c r="S1563" s="11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8321</v>
      </c>
      <c r="R1564" t="s">
        <v>8353</v>
      </c>
      <c r="S1564" s="11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43</v>
      </c>
      <c r="Q1565" t="s">
        <v>8321</v>
      </c>
      <c r="R1565" t="s">
        <v>8353</v>
      </c>
      <c r="S1565" s="11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8321</v>
      </c>
      <c r="R1566" t="s">
        <v>8353</v>
      </c>
      <c r="S1566" s="11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8321</v>
      </c>
      <c r="R1567" t="s">
        <v>8353</v>
      </c>
      <c r="S1567" s="11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</v>
      </c>
      <c r="Q1568" t="s">
        <v>8321</v>
      </c>
      <c r="R1568" t="s">
        <v>8353</v>
      </c>
      <c r="S1568" s="11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27</v>
      </c>
      <c r="Q1569" t="s">
        <v>8321</v>
      </c>
      <c r="R1569" t="s">
        <v>8353</v>
      </c>
      <c r="S1569" s="11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8321</v>
      </c>
      <c r="R1570" t="s">
        <v>8353</v>
      </c>
      <c r="S1570" s="11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8321</v>
      </c>
      <c r="R1571" t="s">
        <v>8353</v>
      </c>
      <c r="S1571" s="11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48</v>
      </c>
      <c r="Q1572" t="s">
        <v>8321</v>
      </c>
      <c r="R1572" t="s">
        <v>8353</v>
      </c>
      <c r="S1572" s="11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8321</v>
      </c>
      <c r="R1573" t="s">
        <v>8353</v>
      </c>
      <c r="S1573" s="11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42</v>
      </c>
      <c r="Q1574" t="s">
        <v>8321</v>
      </c>
      <c r="R1574" t="s">
        <v>8353</v>
      </c>
      <c r="S1574" s="11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</v>
      </c>
      <c r="Q1575" t="s">
        <v>8321</v>
      </c>
      <c r="R1575" t="s">
        <v>8353</v>
      </c>
      <c r="S1575" s="11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</v>
      </c>
      <c r="Q1576" t="s">
        <v>8321</v>
      </c>
      <c r="R1576" t="s">
        <v>8353</v>
      </c>
      <c r="S1576" s="11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</v>
      </c>
      <c r="Q1577" t="s">
        <v>8321</v>
      </c>
      <c r="R1577" t="s">
        <v>8353</v>
      </c>
      <c r="S1577" s="11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8321</v>
      </c>
      <c r="R1578" t="s">
        <v>8353</v>
      </c>
      <c r="S1578" s="11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28</v>
      </c>
      <c r="Q1579" t="s">
        <v>8321</v>
      </c>
      <c r="R1579" t="s">
        <v>8353</v>
      </c>
      <c r="S1579" s="11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</v>
      </c>
      <c r="Q1580" t="s">
        <v>8321</v>
      </c>
      <c r="R1580" t="s">
        <v>8353</v>
      </c>
      <c r="S1580" s="11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8321</v>
      </c>
      <c r="R1581" t="s">
        <v>8353</v>
      </c>
      <c r="S1581" s="11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8321</v>
      </c>
      <c r="R1582" t="s">
        <v>8353</v>
      </c>
      <c r="S1582" s="11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8323</v>
      </c>
      <c r="R1583" t="s">
        <v>8341</v>
      </c>
      <c r="S1583" s="11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8323</v>
      </c>
      <c r="R1584" t="s">
        <v>8341</v>
      </c>
      <c r="S1584" s="11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8323</v>
      </c>
      <c r="R1585" t="s">
        <v>8341</v>
      </c>
      <c r="S1585" s="11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8323</v>
      </c>
      <c r="R1586" t="s">
        <v>8341</v>
      </c>
      <c r="S1586" s="11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132</v>
      </c>
      <c r="Q1587" t="s">
        <v>8323</v>
      </c>
      <c r="R1587" t="s">
        <v>8341</v>
      </c>
      <c r="S1587" s="11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8323</v>
      </c>
      <c r="R1588" t="s">
        <v>8341</v>
      </c>
      <c r="S1588" s="11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8323</v>
      </c>
      <c r="R1589" t="s">
        <v>8341</v>
      </c>
      <c r="S1589" s="11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8323</v>
      </c>
      <c r="R1590" t="s">
        <v>8341</v>
      </c>
      <c r="S1590" s="11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8323</v>
      </c>
      <c r="R1591" t="s">
        <v>8341</v>
      </c>
      <c r="S1591" s="11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8323</v>
      </c>
      <c r="R1592" t="s">
        <v>8341</v>
      </c>
      <c r="S1592" s="11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</v>
      </c>
      <c r="Q1593" t="s">
        <v>8323</v>
      </c>
      <c r="R1593" t="s">
        <v>8341</v>
      </c>
      <c r="S1593" s="11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8323</v>
      </c>
      <c r="R1594" t="s">
        <v>8341</v>
      </c>
      <c r="S1594" s="11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8323</v>
      </c>
      <c r="R1595" t="s">
        <v>8341</v>
      </c>
      <c r="S1595" s="11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21</v>
      </c>
      <c r="Q1596" t="s">
        <v>8323</v>
      </c>
      <c r="R1596" t="s">
        <v>8341</v>
      </c>
      <c r="S1596" s="11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8323</v>
      </c>
      <c r="R1597" t="s">
        <v>8341</v>
      </c>
      <c r="S1597" s="11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8323</v>
      </c>
      <c r="R1598" t="s">
        <v>8341</v>
      </c>
      <c r="S1598" s="11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8323</v>
      </c>
      <c r="R1599" t="s">
        <v>8341</v>
      </c>
      <c r="S1599" s="11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8323</v>
      </c>
      <c r="R1600" t="s">
        <v>8341</v>
      </c>
      <c r="S1600" s="11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8323</v>
      </c>
      <c r="R1601" t="s">
        <v>8341</v>
      </c>
      <c r="S1601" s="11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</f>
        <v>7.3400000000000007E-2</v>
      </c>
      <c r="P1602" s="8">
        <f t="shared" ref="P1602:P1665" si="101">ROUND((E1602/L1602),0)</f>
        <v>41</v>
      </c>
      <c r="Q1602" t="s">
        <v>8323</v>
      </c>
      <c r="R1602" t="s">
        <v>8341</v>
      </c>
      <c r="S1602" s="11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8">
        <f t="shared" si="101"/>
        <v>48</v>
      </c>
      <c r="Q1603" t="s">
        <v>8312</v>
      </c>
      <c r="R1603" t="s">
        <v>8313</v>
      </c>
      <c r="S1603" s="11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47</v>
      </c>
      <c r="Q1604" t="s">
        <v>8312</v>
      </c>
      <c r="R1604" t="s">
        <v>8313</v>
      </c>
      <c r="S1604" s="11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67</v>
      </c>
      <c r="Q1605" t="s">
        <v>8312</v>
      </c>
      <c r="R1605" t="s">
        <v>8313</v>
      </c>
      <c r="S1605" s="11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49</v>
      </c>
      <c r="Q1606" t="s">
        <v>8312</v>
      </c>
      <c r="R1606" t="s">
        <v>8313</v>
      </c>
      <c r="S1606" s="11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</v>
      </c>
      <c r="Q1607" t="s">
        <v>8312</v>
      </c>
      <c r="R1607" t="s">
        <v>8313</v>
      </c>
      <c r="S1607" s="11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88</v>
      </c>
      <c r="Q1608" t="s">
        <v>8312</v>
      </c>
      <c r="R1608" t="s">
        <v>8313</v>
      </c>
      <c r="S1608" s="11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71</v>
      </c>
      <c r="Q1609" t="s">
        <v>8312</v>
      </c>
      <c r="R1609" t="s">
        <v>8313</v>
      </c>
      <c r="S1609" s="11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53</v>
      </c>
      <c r="Q1610" t="s">
        <v>8312</v>
      </c>
      <c r="R1610" t="s">
        <v>8313</v>
      </c>
      <c r="S1610" s="11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444</v>
      </c>
      <c r="Q1611" t="s">
        <v>8312</v>
      </c>
      <c r="R1611" t="s">
        <v>8313</v>
      </c>
      <c r="S1611" s="11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49</v>
      </c>
      <c r="Q1612" t="s">
        <v>8312</v>
      </c>
      <c r="R1612" t="s">
        <v>8313</v>
      </c>
      <c r="S1612" s="11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</v>
      </c>
      <c r="Q1613" t="s">
        <v>8312</v>
      </c>
      <c r="R1613" t="s">
        <v>8313</v>
      </c>
      <c r="S1613" s="11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8312</v>
      </c>
      <c r="R1614" t="s">
        <v>8313</v>
      </c>
      <c r="S1614" s="11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</v>
      </c>
      <c r="Q1615" t="s">
        <v>8312</v>
      </c>
      <c r="R1615" t="s">
        <v>8313</v>
      </c>
      <c r="S1615" s="11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67</v>
      </c>
      <c r="Q1616" t="s">
        <v>8312</v>
      </c>
      <c r="R1616" t="s">
        <v>8313</v>
      </c>
      <c r="S1616" s="11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</v>
      </c>
      <c r="Q1617" t="s">
        <v>8312</v>
      </c>
      <c r="R1617" t="s">
        <v>8313</v>
      </c>
      <c r="S1617" s="11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</v>
      </c>
      <c r="Q1618" t="s">
        <v>8312</v>
      </c>
      <c r="R1618" t="s">
        <v>8313</v>
      </c>
      <c r="S1618" s="11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65</v>
      </c>
      <c r="Q1619" t="s">
        <v>8312</v>
      </c>
      <c r="R1619" t="s">
        <v>8313</v>
      </c>
      <c r="S1619" s="11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</v>
      </c>
      <c r="Q1620" t="s">
        <v>8312</v>
      </c>
      <c r="R1620" t="s">
        <v>8313</v>
      </c>
      <c r="S1620" s="11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87</v>
      </c>
      <c r="Q1621" t="s">
        <v>8312</v>
      </c>
      <c r="R1621" t="s">
        <v>8313</v>
      </c>
      <c r="S1621" s="11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</v>
      </c>
      <c r="Q1622" t="s">
        <v>8312</v>
      </c>
      <c r="R1622" t="s">
        <v>8313</v>
      </c>
      <c r="S1622" s="11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164</v>
      </c>
      <c r="Q1623" t="s">
        <v>8312</v>
      </c>
      <c r="R1623" t="s">
        <v>8313</v>
      </c>
      <c r="S1623" s="11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108</v>
      </c>
      <c r="Q1624" t="s">
        <v>8312</v>
      </c>
      <c r="R1624" t="s">
        <v>8313</v>
      </c>
      <c r="S1624" s="11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</v>
      </c>
      <c r="Q1625" t="s">
        <v>8312</v>
      </c>
      <c r="R1625" t="s">
        <v>8313</v>
      </c>
      <c r="S1625" s="11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</v>
      </c>
      <c r="Q1626" t="s">
        <v>8312</v>
      </c>
      <c r="R1626" t="s">
        <v>8313</v>
      </c>
      <c r="S1626" s="11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</v>
      </c>
      <c r="Q1627" t="s">
        <v>8312</v>
      </c>
      <c r="R1627" t="s">
        <v>8313</v>
      </c>
      <c r="S1627" s="11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75</v>
      </c>
      <c r="Q1628" t="s">
        <v>8312</v>
      </c>
      <c r="R1628" t="s">
        <v>8313</v>
      </c>
      <c r="S1628" s="11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62</v>
      </c>
      <c r="Q1629" t="s">
        <v>8312</v>
      </c>
      <c r="R1629" t="s">
        <v>8313</v>
      </c>
      <c r="S1629" s="11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46</v>
      </c>
      <c r="Q1630" t="s">
        <v>8312</v>
      </c>
      <c r="R1630" t="s">
        <v>8313</v>
      </c>
      <c r="S1630" s="11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76</v>
      </c>
      <c r="Q1631" t="s">
        <v>8312</v>
      </c>
      <c r="R1631" t="s">
        <v>8313</v>
      </c>
      <c r="S1631" s="11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</v>
      </c>
      <c r="Q1632" t="s">
        <v>8312</v>
      </c>
      <c r="R1632" t="s">
        <v>8313</v>
      </c>
      <c r="S1632" s="11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</v>
      </c>
      <c r="Q1633" t="s">
        <v>8312</v>
      </c>
      <c r="R1633" t="s">
        <v>8313</v>
      </c>
      <c r="S1633" s="11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</v>
      </c>
      <c r="Q1634" t="s">
        <v>8312</v>
      </c>
      <c r="R1634" t="s">
        <v>8313</v>
      </c>
      <c r="S1634" s="11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</v>
      </c>
      <c r="Q1635" t="s">
        <v>8312</v>
      </c>
      <c r="R1635" t="s">
        <v>8313</v>
      </c>
      <c r="S1635" s="11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63</v>
      </c>
      <c r="Q1636" t="s">
        <v>8312</v>
      </c>
      <c r="R1636" t="s">
        <v>8313</v>
      </c>
      <c r="S1636" s="11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68</v>
      </c>
      <c r="Q1637" t="s">
        <v>8312</v>
      </c>
      <c r="R1637" t="s">
        <v>8313</v>
      </c>
      <c r="S1637" s="11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54</v>
      </c>
      <c r="Q1638" t="s">
        <v>8312</v>
      </c>
      <c r="R1638" t="s">
        <v>8313</v>
      </c>
      <c r="S1638" s="11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35</v>
      </c>
      <c r="Q1639" t="s">
        <v>8312</v>
      </c>
      <c r="R1639" t="s">
        <v>8313</v>
      </c>
      <c r="S1639" s="11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39</v>
      </c>
      <c r="Q1640" t="s">
        <v>8312</v>
      </c>
      <c r="R1640" t="s">
        <v>8313</v>
      </c>
      <c r="S1640" s="11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95</v>
      </c>
      <c r="Q1641" t="s">
        <v>8312</v>
      </c>
      <c r="R1641" t="s">
        <v>8313</v>
      </c>
      <c r="S1641" s="11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40</v>
      </c>
      <c r="Q1642" t="s">
        <v>8312</v>
      </c>
      <c r="R1642" t="s">
        <v>8313</v>
      </c>
      <c r="S1642" s="11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98</v>
      </c>
      <c r="Q1643" t="s">
        <v>8312</v>
      </c>
      <c r="R1643" t="s">
        <v>8320</v>
      </c>
      <c r="S1643" s="11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43</v>
      </c>
      <c r="Q1644" t="s">
        <v>8312</v>
      </c>
      <c r="R1644" t="s">
        <v>8320</v>
      </c>
      <c r="S1644" s="11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169</v>
      </c>
      <c r="Q1645" t="s">
        <v>8312</v>
      </c>
      <c r="R1645" t="s">
        <v>8320</v>
      </c>
      <c r="S1645" s="11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86</v>
      </c>
      <c r="Q1646" t="s">
        <v>8312</v>
      </c>
      <c r="R1646" t="s">
        <v>8320</v>
      </c>
      <c r="S1646" s="11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8312</v>
      </c>
      <c r="R1647" t="s">
        <v>8320</v>
      </c>
      <c r="S1647" s="11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27</v>
      </c>
      <c r="Q1648" t="s">
        <v>8312</v>
      </c>
      <c r="R1648" t="s">
        <v>8320</v>
      </c>
      <c r="S1648" s="11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114</v>
      </c>
      <c r="Q1649" t="s">
        <v>8312</v>
      </c>
      <c r="R1649" t="s">
        <v>8320</v>
      </c>
      <c r="S1649" s="11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</v>
      </c>
      <c r="Q1650" t="s">
        <v>8312</v>
      </c>
      <c r="R1650" t="s">
        <v>8320</v>
      </c>
      <c r="S1650" s="11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</v>
      </c>
      <c r="Q1651" t="s">
        <v>8312</v>
      </c>
      <c r="R1651" t="s">
        <v>8320</v>
      </c>
      <c r="S1651" s="11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</v>
      </c>
      <c r="Q1652" t="s">
        <v>8312</v>
      </c>
      <c r="R1652" t="s">
        <v>8320</v>
      </c>
      <c r="S1652" s="11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101</v>
      </c>
      <c r="Q1653" t="s">
        <v>8312</v>
      </c>
      <c r="R1653" t="s">
        <v>8320</v>
      </c>
      <c r="S1653" s="11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65</v>
      </c>
      <c r="Q1654" t="s">
        <v>8312</v>
      </c>
      <c r="R1654" t="s">
        <v>8320</v>
      </c>
      <c r="S1654" s="11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52</v>
      </c>
      <c r="Q1655" t="s">
        <v>8312</v>
      </c>
      <c r="R1655" t="s">
        <v>8320</v>
      </c>
      <c r="S1655" s="11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39</v>
      </c>
      <c r="Q1656" t="s">
        <v>8312</v>
      </c>
      <c r="R1656" t="s">
        <v>8320</v>
      </c>
      <c r="S1656" s="11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45</v>
      </c>
      <c r="Q1657" t="s">
        <v>8312</v>
      </c>
      <c r="R1657" t="s">
        <v>8320</v>
      </c>
      <c r="S1657" s="11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157</v>
      </c>
      <c r="Q1658" t="s">
        <v>8312</v>
      </c>
      <c r="R1658" t="s">
        <v>8320</v>
      </c>
      <c r="S1658" s="11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119</v>
      </c>
      <c r="Q1659" t="s">
        <v>8312</v>
      </c>
      <c r="R1659" t="s">
        <v>8320</v>
      </c>
      <c r="S1659" s="11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</v>
      </c>
      <c r="Q1660" t="s">
        <v>8312</v>
      </c>
      <c r="R1660" t="s">
        <v>8320</v>
      </c>
      <c r="S1660" s="11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13</v>
      </c>
      <c r="Q1661" t="s">
        <v>8312</v>
      </c>
      <c r="R1661" t="s">
        <v>8320</v>
      </c>
      <c r="S1661" s="11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28</v>
      </c>
      <c r="Q1662" t="s">
        <v>8312</v>
      </c>
      <c r="R1662" t="s">
        <v>8320</v>
      </c>
      <c r="S1662" s="11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</v>
      </c>
      <c r="Q1663" t="s">
        <v>8312</v>
      </c>
      <c r="R1663" t="s">
        <v>8320</v>
      </c>
      <c r="S1663" s="11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</v>
      </c>
      <c r="Q1664" t="s">
        <v>8312</v>
      </c>
      <c r="R1664" t="s">
        <v>8320</v>
      </c>
      <c r="S1664" s="11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34</v>
      </c>
      <c r="Q1665" t="s">
        <v>8312</v>
      </c>
      <c r="R1665" t="s">
        <v>8320</v>
      </c>
      <c r="S1665" s="11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</f>
        <v>1.2240879999999998</v>
      </c>
      <c r="P1666" s="8">
        <f t="shared" ref="P1666:P1729" si="105">ROUND((E1666/L1666),0)</f>
        <v>34</v>
      </c>
      <c r="Q1666" t="s">
        <v>8312</v>
      </c>
      <c r="R1666" t="s">
        <v>8320</v>
      </c>
      <c r="S1666" s="11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8">
        <f t="shared" si="105"/>
        <v>45</v>
      </c>
      <c r="Q1667" t="s">
        <v>8312</v>
      </c>
      <c r="R1667" t="s">
        <v>8320</v>
      </c>
      <c r="S1667" s="11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</v>
      </c>
      <c r="Q1668" t="s">
        <v>8312</v>
      </c>
      <c r="R1668" t="s">
        <v>8320</v>
      </c>
      <c r="S1668" s="11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53</v>
      </c>
      <c r="Q1669" t="s">
        <v>8312</v>
      </c>
      <c r="R1669" t="s">
        <v>8320</v>
      </c>
      <c r="S1669" s="11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71</v>
      </c>
      <c r="Q1670" t="s">
        <v>8312</v>
      </c>
      <c r="R1670" t="s">
        <v>8320</v>
      </c>
      <c r="S1670" s="11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54</v>
      </c>
      <c r="Q1671" t="s">
        <v>8312</v>
      </c>
      <c r="R1671" t="s">
        <v>8320</v>
      </c>
      <c r="S1671" s="11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45</v>
      </c>
      <c r="Q1672" t="s">
        <v>8312</v>
      </c>
      <c r="R1672" t="s">
        <v>8320</v>
      </c>
      <c r="S1672" s="11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</v>
      </c>
      <c r="Q1673" t="s">
        <v>8312</v>
      </c>
      <c r="R1673" t="s">
        <v>8320</v>
      </c>
      <c r="S1673" s="11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</v>
      </c>
      <c r="Q1674" t="s">
        <v>8312</v>
      </c>
      <c r="R1674" t="s">
        <v>8320</v>
      </c>
      <c r="S1674" s="11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46</v>
      </c>
      <c r="Q1675" t="s">
        <v>8312</v>
      </c>
      <c r="R1675" t="s">
        <v>8320</v>
      </c>
      <c r="S1675" s="11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</v>
      </c>
      <c r="Q1676" t="s">
        <v>8312</v>
      </c>
      <c r="R1676" t="s">
        <v>8320</v>
      </c>
      <c r="S1676" s="11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</v>
      </c>
      <c r="Q1677" t="s">
        <v>8312</v>
      </c>
      <c r="R1677" t="s">
        <v>8320</v>
      </c>
      <c r="S1677" s="11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</v>
      </c>
      <c r="Q1678" t="s">
        <v>8312</v>
      </c>
      <c r="R1678" t="s">
        <v>8320</v>
      </c>
      <c r="S1678" s="11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160</v>
      </c>
      <c r="Q1679" t="s">
        <v>8312</v>
      </c>
      <c r="R1679" t="s">
        <v>8320</v>
      </c>
      <c r="S1679" s="11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</v>
      </c>
      <c r="Q1680" t="s">
        <v>8312</v>
      </c>
      <c r="R1680" t="s">
        <v>8320</v>
      </c>
      <c r="S1680" s="11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63</v>
      </c>
      <c r="Q1681" t="s">
        <v>8312</v>
      </c>
      <c r="R1681" t="s">
        <v>8320</v>
      </c>
      <c r="S1681" s="11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8312</v>
      </c>
      <c r="R1682" t="s">
        <v>8320</v>
      </c>
      <c r="S1682" s="11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75</v>
      </c>
      <c r="Q1683" t="s">
        <v>8312</v>
      </c>
      <c r="R1683" t="s">
        <v>8337</v>
      </c>
      <c r="S1683" s="11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8312</v>
      </c>
      <c r="R1684" t="s">
        <v>8337</v>
      </c>
      <c r="S1684" s="11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8312</v>
      </c>
      <c r="R1685" t="s">
        <v>8337</v>
      </c>
      <c r="S1685" s="11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</v>
      </c>
      <c r="Q1686" t="s">
        <v>8312</v>
      </c>
      <c r="R1686" t="s">
        <v>8337</v>
      </c>
      <c r="S1686" s="11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8312</v>
      </c>
      <c r="R1687" t="s">
        <v>8337</v>
      </c>
      <c r="S1687" s="11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8312</v>
      </c>
      <c r="R1688" t="s">
        <v>8337</v>
      </c>
      <c r="S1688" s="11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</v>
      </c>
      <c r="Q1689" t="s">
        <v>8312</v>
      </c>
      <c r="R1689" t="s">
        <v>8337</v>
      </c>
      <c r="S1689" s="11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</v>
      </c>
      <c r="Q1690" t="s">
        <v>8312</v>
      </c>
      <c r="R1690" t="s">
        <v>8337</v>
      </c>
      <c r="S1690" s="11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</v>
      </c>
      <c r="Q1691" t="s">
        <v>8312</v>
      </c>
      <c r="R1691" t="s">
        <v>8337</v>
      </c>
      <c r="S1691" s="11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58</v>
      </c>
      <c r="Q1692" t="s">
        <v>8312</v>
      </c>
      <c r="R1692" t="s">
        <v>8337</v>
      </c>
      <c r="S1692" s="11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</v>
      </c>
      <c r="Q1693" t="s">
        <v>8312</v>
      </c>
      <c r="R1693" t="s">
        <v>8337</v>
      </c>
      <c r="S1693" s="11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</v>
      </c>
      <c r="Q1694" t="s">
        <v>8312</v>
      </c>
      <c r="R1694" t="s">
        <v>8337</v>
      </c>
      <c r="S1694" s="11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8312</v>
      </c>
      <c r="R1695" t="s">
        <v>8337</v>
      </c>
      <c r="S1695" s="11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8312</v>
      </c>
      <c r="R1696" t="s">
        <v>8337</v>
      </c>
      <c r="S1696" s="11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</v>
      </c>
      <c r="Q1697" t="s">
        <v>8312</v>
      </c>
      <c r="R1697" t="s">
        <v>8337</v>
      </c>
      <c r="S1697" s="11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8312</v>
      </c>
      <c r="R1698" t="s">
        <v>8337</v>
      </c>
      <c r="S1698" s="11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115</v>
      </c>
      <c r="Q1699" t="s">
        <v>8312</v>
      </c>
      <c r="R1699" t="s">
        <v>8337</v>
      </c>
      <c r="S1699" s="11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8312</v>
      </c>
      <c r="R1700" t="s">
        <v>8337</v>
      </c>
      <c r="S1700" s="11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8312</v>
      </c>
      <c r="R1701" t="s">
        <v>8337</v>
      </c>
      <c r="S1701" s="11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66</v>
      </c>
      <c r="Q1702" t="s">
        <v>8312</v>
      </c>
      <c r="R1702" t="s">
        <v>8337</v>
      </c>
      <c r="S1702" s="11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8312</v>
      </c>
      <c r="R1703" t="s">
        <v>8337</v>
      </c>
      <c r="S1703" s="11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8312</v>
      </c>
      <c r="R1704" t="s">
        <v>8337</v>
      </c>
      <c r="S1704" s="11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26</v>
      </c>
      <c r="Q1705" t="s">
        <v>8312</v>
      </c>
      <c r="R1705" t="s">
        <v>8337</v>
      </c>
      <c r="S1705" s="11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</v>
      </c>
      <c r="Q1706" t="s">
        <v>8312</v>
      </c>
      <c r="R1706" t="s">
        <v>8337</v>
      </c>
      <c r="S1706" s="11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8312</v>
      </c>
      <c r="R1707" t="s">
        <v>8337</v>
      </c>
      <c r="S1707" s="11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8312</v>
      </c>
      <c r="R1708" t="s">
        <v>8337</v>
      </c>
      <c r="S1708" s="11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</v>
      </c>
      <c r="Q1709" t="s">
        <v>8312</v>
      </c>
      <c r="R1709" t="s">
        <v>8337</v>
      </c>
      <c r="S1709" s="11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8312</v>
      </c>
      <c r="R1710" t="s">
        <v>8337</v>
      </c>
      <c r="S1710" s="11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</v>
      </c>
      <c r="Q1711" t="s">
        <v>8312</v>
      </c>
      <c r="R1711" t="s">
        <v>8337</v>
      </c>
      <c r="S1711" s="11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8312</v>
      </c>
      <c r="R1712" t="s">
        <v>8337</v>
      </c>
      <c r="S1712" s="11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8312</v>
      </c>
      <c r="R1713" t="s">
        <v>8337</v>
      </c>
      <c r="S1713" s="11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8312</v>
      </c>
      <c r="R1714" t="s">
        <v>8337</v>
      </c>
      <c r="S1714" s="11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8312</v>
      </c>
      <c r="R1715" t="s">
        <v>8337</v>
      </c>
      <c r="S1715" s="11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116</v>
      </c>
      <c r="Q1716" t="s">
        <v>8312</v>
      </c>
      <c r="R1716" t="s">
        <v>8337</v>
      </c>
      <c r="S1716" s="11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6</v>
      </c>
      <c r="Q1717" t="s">
        <v>8312</v>
      </c>
      <c r="R1717" t="s">
        <v>8337</v>
      </c>
      <c r="S1717" s="11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8312</v>
      </c>
      <c r="R1718" t="s">
        <v>8337</v>
      </c>
      <c r="S1718" s="11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</v>
      </c>
      <c r="Q1719" t="s">
        <v>8312</v>
      </c>
      <c r="R1719" t="s">
        <v>8337</v>
      </c>
      <c r="S1719" s="11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38</v>
      </c>
      <c r="Q1720" t="s">
        <v>8312</v>
      </c>
      <c r="R1720" t="s">
        <v>8337</v>
      </c>
      <c r="S1720" s="11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12</v>
      </c>
      <c r="Q1721" t="s">
        <v>8312</v>
      </c>
      <c r="R1721" t="s">
        <v>8337</v>
      </c>
      <c r="S1721" s="11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</v>
      </c>
      <c r="Q1722" t="s">
        <v>8312</v>
      </c>
      <c r="R1722" t="s">
        <v>8337</v>
      </c>
      <c r="S1722" s="11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8312</v>
      </c>
      <c r="R1723" t="s">
        <v>8337</v>
      </c>
      <c r="S1723" s="11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8312</v>
      </c>
      <c r="R1724" t="s">
        <v>8337</v>
      </c>
      <c r="S1724" s="11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217</v>
      </c>
      <c r="Q1725" t="s">
        <v>8312</v>
      </c>
      <c r="R1725" t="s">
        <v>8337</v>
      </c>
      <c r="S1725" s="11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9</v>
      </c>
      <c r="Q1726" t="s">
        <v>8312</v>
      </c>
      <c r="R1726" t="s">
        <v>8337</v>
      </c>
      <c r="S1726" s="11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</v>
      </c>
      <c r="Q1727" t="s">
        <v>8312</v>
      </c>
      <c r="R1727" t="s">
        <v>8337</v>
      </c>
      <c r="S1727" s="11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</v>
      </c>
      <c r="Q1728" t="s">
        <v>8312</v>
      </c>
      <c r="R1728" t="s">
        <v>8337</v>
      </c>
      <c r="S1728" s="11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8312</v>
      </c>
      <c r="R1729" t="s">
        <v>8337</v>
      </c>
      <c r="S1729" s="11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</f>
        <v>0.68400000000000005</v>
      </c>
      <c r="P1730" s="8">
        <f t="shared" ref="P1730:P1793" si="109">ROUND((E1730/L1730),0)</f>
        <v>122</v>
      </c>
      <c r="Q1730" t="s">
        <v>8312</v>
      </c>
      <c r="R1730" t="s">
        <v>8337</v>
      </c>
      <c r="S1730" s="11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8" t="e">
        <f t="shared" si="109"/>
        <v>#DIV/0!</v>
      </c>
      <c r="Q1731" t="s">
        <v>8312</v>
      </c>
      <c r="R1731" t="s">
        <v>8337</v>
      </c>
      <c r="S1731" s="11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8312</v>
      </c>
      <c r="R1732" t="s">
        <v>8337</v>
      </c>
      <c r="S1732" s="11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8312</v>
      </c>
      <c r="R1733" t="s">
        <v>8337</v>
      </c>
      <c r="S1733" s="11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8312</v>
      </c>
      <c r="R1734" t="s">
        <v>8337</v>
      </c>
      <c r="S1734" s="11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8312</v>
      </c>
      <c r="R1735" t="s">
        <v>8337</v>
      </c>
      <c r="S1735" s="11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8312</v>
      </c>
      <c r="R1736" t="s">
        <v>8337</v>
      </c>
      <c r="S1736" s="11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8312</v>
      </c>
      <c r="R1737" t="s">
        <v>8337</v>
      </c>
      <c r="S1737" s="11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8312</v>
      </c>
      <c r="R1738" t="s">
        <v>8337</v>
      </c>
      <c r="S1738" s="11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57</v>
      </c>
      <c r="Q1739" t="s">
        <v>8312</v>
      </c>
      <c r="R1739" t="s">
        <v>8337</v>
      </c>
      <c r="S1739" s="11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8312</v>
      </c>
      <c r="R1740" t="s">
        <v>8337</v>
      </c>
      <c r="S1740" s="11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8312</v>
      </c>
      <c r="R1741" t="s">
        <v>8337</v>
      </c>
      <c r="S1741" s="11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8312</v>
      </c>
      <c r="R1742" t="s">
        <v>8337</v>
      </c>
      <c r="S1742" s="11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26</v>
      </c>
      <c r="Q1743" t="s">
        <v>8323</v>
      </c>
      <c r="R1743" t="s">
        <v>8324</v>
      </c>
      <c r="S1743" s="11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64</v>
      </c>
      <c r="Q1744" t="s">
        <v>8323</v>
      </c>
      <c r="R1744" t="s">
        <v>8324</v>
      </c>
      <c r="S1744" s="11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90</v>
      </c>
      <c r="Q1745" t="s">
        <v>8323</v>
      </c>
      <c r="R1745" t="s">
        <v>8324</v>
      </c>
      <c r="S1745" s="11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</v>
      </c>
      <c r="Q1746" t="s">
        <v>8323</v>
      </c>
      <c r="R1746" t="s">
        <v>8324</v>
      </c>
      <c r="S1746" s="11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90</v>
      </c>
      <c r="Q1747" t="s">
        <v>8323</v>
      </c>
      <c r="R1747" t="s">
        <v>8324</v>
      </c>
      <c r="S1747" s="11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208</v>
      </c>
      <c r="Q1748" t="s">
        <v>8323</v>
      </c>
      <c r="R1748" t="s">
        <v>8324</v>
      </c>
      <c r="S1748" s="11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</v>
      </c>
      <c r="Q1749" t="s">
        <v>8323</v>
      </c>
      <c r="R1749" t="s">
        <v>8324</v>
      </c>
      <c r="S1749" s="11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359</v>
      </c>
      <c r="Q1750" t="s">
        <v>8323</v>
      </c>
      <c r="R1750" t="s">
        <v>8324</v>
      </c>
      <c r="S1750" s="11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95</v>
      </c>
      <c r="Q1751" t="s">
        <v>8323</v>
      </c>
      <c r="R1751" t="s">
        <v>8324</v>
      </c>
      <c r="S1751" s="11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81</v>
      </c>
      <c r="Q1752" t="s">
        <v>8323</v>
      </c>
      <c r="R1752" t="s">
        <v>8324</v>
      </c>
      <c r="S1752" s="11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169</v>
      </c>
      <c r="Q1753" t="s">
        <v>8323</v>
      </c>
      <c r="R1753" t="s">
        <v>8324</v>
      </c>
      <c r="S1753" s="11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35</v>
      </c>
      <c r="Q1754" t="s">
        <v>8323</v>
      </c>
      <c r="R1754" t="s">
        <v>8324</v>
      </c>
      <c r="S1754" s="11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463</v>
      </c>
      <c r="Q1755" t="s">
        <v>8323</v>
      </c>
      <c r="R1755" t="s">
        <v>8324</v>
      </c>
      <c r="S1755" s="11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</v>
      </c>
      <c r="Q1756" t="s">
        <v>8323</v>
      </c>
      <c r="R1756" t="s">
        <v>8324</v>
      </c>
      <c r="S1756" s="11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8</v>
      </c>
      <c r="Q1757" t="s">
        <v>8323</v>
      </c>
      <c r="R1757" t="s">
        <v>8324</v>
      </c>
      <c r="S1757" s="11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</v>
      </c>
      <c r="Q1758" t="s">
        <v>8323</v>
      </c>
      <c r="R1758" t="s">
        <v>8324</v>
      </c>
      <c r="S1758" s="11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</v>
      </c>
      <c r="Q1759" t="s">
        <v>8323</v>
      </c>
      <c r="R1759" t="s">
        <v>8324</v>
      </c>
      <c r="S1759" s="11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</v>
      </c>
      <c r="Q1760" t="s">
        <v>8323</v>
      </c>
      <c r="R1760" t="s">
        <v>8324</v>
      </c>
      <c r="S1760" s="11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109</v>
      </c>
      <c r="Q1761" t="s">
        <v>8323</v>
      </c>
      <c r="R1761" t="s">
        <v>8324</v>
      </c>
      <c r="S1761" s="11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</v>
      </c>
      <c r="Q1762" t="s">
        <v>8323</v>
      </c>
      <c r="R1762" t="s">
        <v>8324</v>
      </c>
      <c r="S1762" s="11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52</v>
      </c>
      <c r="Q1763" t="s">
        <v>8323</v>
      </c>
      <c r="R1763" t="s">
        <v>8324</v>
      </c>
      <c r="S1763" s="11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</v>
      </c>
      <c r="Q1764" t="s">
        <v>8323</v>
      </c>
      <c r="R1764" t="s">
        <v>8324</v>
      </c>
      <c r="S1764" s="11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104</v>
      </c>
      <c r="Q1765" t="s">
        <v>8323</v>
      </c>
      <c r="R1765" t="s">
        <v>8324</v>
      </c>
      <c r="S1765" s="11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</v>
      </c>
      <c r="Q1766" t="s">
        <v>8323</v>
      </c>
      <c r="R1766" t="s">
        <v>8324</v>
      </c>
      <c r="S1766" s="11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</v>
      </c>
      <c r="Q1767" t="s">
        <v>8323</v>
      </c>
      <c r="R1767" t="s">
        <v>8324</v>
      </c>
      <c r="S1767" s="11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8323</v>
      </c>
      <c r="R1768" t="s">
        <v>8324</v>
      </c>
      <c r="S1768" s="11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59</v>
      </c>
      <c r="Q1769" t="s">
        <v>8323</v>
      </c>
      <c r="R1769" t="s">
        <v>8324</v>
      </c>
      <c r="S1769" s="11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</v>
      </c>
      <c r="Q1770" t="s">
        <v>8323</v>
      </c>
      <c r="R1770" t="s">
        <v>8324</v>
      </c>
      <c r="S1770" s="11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</v>
      </c>
      <c r="Q1771" t="s">
        <v>8323</v>
      </c>
      <c r="R1771" t="s">
        <v>8324</v>
      </c>
      <c r="S1771" s="11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151</v>
      </c>
      <c r="Q1772" t="s">
        <v>8323</v>
      </c>
      <c r="R1772" t="s">
        <v>8324</v>
      </c>
      <c r="S1772" s="11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36</v>
      </c>
      <c r="Q1773" t="s">
        <v>8323</v>
      </c>
      <c r="R1773" t="s">
        <v>8324</v>
      </c>
      <c r="S1773" s="11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</v>
      </c>
      <c r="Q1774" t="s">
        <v>8323</v>
      </c>
      <c r="R1774" t="s">
        <v>8324</v>
      </c>
      <c r="S1774" s="11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99</v>
      </c>
      <c r="Q1775" t="s">
        <v>8323</v>
      </c>
      <c r="R1775" t="s">
        <v>8324</v>
      </c>
      <c r="S1775" s="11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</v>
      </c>
      <c r="Q1776" t="s">
        <v>8323</v>
      </c>
      <c r="R1776" t="s">
        <v>8324</v>
      </c>
      <c r="S1776" s="11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171</v>
      </c>
      <c r="Q1777" t="s">
        <v>8323</v>
      </c>
      <c r="R1777" t="s">
        <v>8324</v>
      </c>
      <c r="S1777" s="11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84</v>
      </c>
      <c r="Q1778" t="s">
        <v>8323</v>
      </c>
      <c r="R1778" t="s">
        <v>8324</v>
      </c>
      <c r="S1778" s="11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</v>
      </c>
      <c r="Q1779" t="s">
        <v>8323</v>
      </c>
      <c r="R1779" t="s">
        <v>8324</v>
      </c>
      <c r="S1779" s="11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</v>
      </c>
      <c r="Q1780" t="s">
        <v>8323</v>
      </c>
      <c r="R1780" t="s">
        <v>8324</v>
      </c>
      <c r="S1780" s="11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105</v>
      </c>
      <c r="Q1781" t="s">
        <v>8323</v>
      </c>
      <c r="R1781" t="s">
        <v>8324</v>
      </c>
      <c r="S1781" s="11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</v>
      </c>
      <c r="Q1782" t="s">
        <v>8323</v>
      </c>
      <c r="R1782" t="s">
        <v>8324</v>
      </c>
      <c r="S1782" s="11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</v>
      </c>
      <c r="Q1783" t="s">
        <v>8323</v>
      </c>
      <c r="R1783" t="s">
        <v>8324</v>
      </c>
      <c r="S1783" s="11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</v>
      </c>
      <c r="Q1784" t="s">
        <v>8323</v>
      </c>
      <c r="R1784" t="s">
        <v>8324</v>
      </c>
      <c r="S1784" s="11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</v>
      </c>
      <c r="Q1785" t="s">
        <v>8323</v>
      </c>
      <c r="R1785" t="s">
        <v>8324</v>
      </c>
      <c r="S1785" s="11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</v>
      </c>
      <c r="Q1786" t="s">
        <v>8323</v>
      </c>
      <c r="R1786" t="s">
        <v>8324</v>
      </c>
      <c r="S1786" s="11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45</v>
      </c>
      <c r="Q1787" t="s">
        <v>8323</v>
      </c>
      <c r="R1787" t="s">
        <v>8324</v>
      </c>
      <c r="S1787" s="11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</v>
      </c>
      <c r="Q1788" t="s">
        <v>8323</v>
      </c>
      <c r="R1788" t="s">
        <v>8324</v>
      </c>
      <c r="S1788" s="11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64</v>
      </c>
      <c r="Q1789" t="s">
        <v>8323</v>
      </c>
      <c r="R1789" t="s">
        <v>8324</v>
      </c>
      <c r="S1789" s="11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8323</v>
      </c>
      <c r="R1790" t="s">
        <v>8324</v>
      </c>
      <c r="S1790" s="11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8323</v>
      </c>
      <c r="R1791" t="s">
        <v>8324</v>
      </c>
      <c r="S1791" s="11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</v>
      </c>
      <c r="Q1792" t="s">
        <v>8323</v>
      </c>
      <c r="R1792" t="s">
        <v>8324</v>
      </c>
      <c r="S1792" s="11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27</v>
      </c>
      <c r="Q1793" t="s">
        <v>8323</v>
      </c>
      <c r="R1793" t="s">
        <v>8324</v>
      </c>
      <c r="S1793" s="11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</f>
        <v>0.61124000000000001</v>
      </c>
      <c r="P1794" s="8">
        <f t="shared" ref="P1794:P1857" si="113">ROUND((E1794/L1794),0)</f>
        <v>110</v>
      </c>
      <c r="Q1794" t="s">
        <v>8323</v>
      </c>
      <c r="R1794" t="s">
        <v>8324</v>
      </c>
      <c r="S1794" s="11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8">
        <f t="shared" si="113"/>
        <v>20</v>
      </c>
      <c r="Q1795" t="s">
        <v>8323</v>
      </c>
      <c r="R1795" t="s">
        <v>8324</v>
      </c>
      <c r="S1795" s="11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</v>
      </c>
      <c r="Q1796" t="s">
        <v>8323</v>
      </c>
      <c r="R1796" t="s">
        <v>8324</v>
      </c>
      <c r="S1796" s="11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134</v>
      </c>
      <c r="Q1797" t="s">
        <v>8323</v>
      </c>
      <c r="R1797" t="s">
        <v>8324</v>
      </c>
      <c r="S1797" s="11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49</v>
      </c>
      <c r="Q1798" t="s">
        <v>8323</v>
      </c>
      <c r="R1798" t="s">
        <v>8324</v>
      </c>
      <c r="S1798" s="11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</v>
      </c>
      <c r="Q1799" t="s">
        <v>8323</v>
      </c>
      <c r="R1799" t="s">
        <v>8324</v>
      </c>
      <c r="S1799" s="11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59</v>
      </c>
      <c r="Q1800" t="s">
        <v>8323</v>
      </c>
      <c r="R1800" t="s">
        <v>8324</v>
      </c>
      <c r="S1800" s="11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12</v>
      </c>
      <c r="Q1801" t="s">
        <v>8323</v>
      </c>
      <c r="R1801" t="s">
        <v>8324</v>
      </c>
      <c r="S1801" s="11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84</v>
      </c>
      <c r="Q1802" t="s">
        <v>8323</v>
      </c>
      <c r="R1802" t="s">
        <v>8324</v>
      </c>
      <c r="S1802" s="11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64</v>
      </c>
      <c r="Q1803" t="s">
        <v>8323</v>
      </c>
      <c r="R1803" t="s">
        <v>8324</v>
      </c>
      <c r="S1803" s="11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</v>
      </c>
      <c r="Q1804" t="s">
        <v>8323</v>
      </c>
      <c r="R1804" t="s">
        <v>8324</v>
      </c>
      <c r="S1804" s="11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72</v>
      </c>
      <c r="Q1805" t="s">
        <v>8323</v>
      </c>
      <c r="R1805" t="s">
        <v>8324</v>
      </c>
      <c r="S1805" s="11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105</v>
      </c>
      <c r="Q1806" t="s">
        <v>8323</v>
      </c>
      <c r="R1806" t="s">
        <v>8324</v>
      </c>
      <c r="S1806" s="11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</v>
      </c>
      <c r="Q1807" t="s">
        <v>8323</v>
      </c>
      <c r="R1807" t="s">
        <v>8324</v>
      </c>
      <c r="S1807" s="11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74</v>
      </c>
      <c r="Q1808" t="s">
        <v>8323</v>
      </c>
      <c r="R1808" t="s">
        <v>8324</v>
      </c>
      <c r="S1808" s="11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</v>
      </c>
      <c r="Q1809" t="s">
        <v>8323</v>
      </c>
      <c r="R1809" t="s">
        <v>8324</v>
      </c>
      <c r="S1809" s="11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121</v>
      </c>
      <c r="Q1810" t="s">
        <v>8323</v>
      </c>
      <c r="R1810" t="s">
        <v>8324</v>
      </c>
      <c r="S1810" s="11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</v>
      </c>
      <c r="Q1811" t="s">
        <v>8323</v>
      </c>
      <c r="R1811" t="s">
        <v>8324</v>
      </c>
      <c r="S1811" s="11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8</v>
      </c>
      <c r="Q1812" t="s">
        <v>8323</v>
      </c>
      <c r="R1812" t="s">
        <v>8324</v>
      </c>
      <c r="S1812" s="11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2</v>
      </c>
      <c r="Q1813" t="s">
        <v>8323</v>
      </c>
      <c r="R1813" t="s">
        <v>8324</v>
      </c>
      <c r="S1813" s="11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38</v>
      </c>
      <c r="Q1814" t="s">
        <v>8323</v>
      </c>
      <c r="R1814" t="s">
        <v>8324</v>
      </c>
      <c r="S1814" s="11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8323</v>
      </c>
      <c r="R1815" t="s">
        <v>8324</v>
      </c>
      <c r="S1815" s="11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</v>
      </c>
      <c r="Q1816" t="s">
        <v>8323</v>
      </c>
      <c r="R1816" t="s">
        <v>8324</v>
      </c>
      <c r="S1816" s="11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8323</v>
      </c>
      <c r="R1817" t="s">
        <v>8324</v>
      </c>
      <c r="S1817" s="11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85</v>
      </c>
      <c r="Q1818" t="s">
        <v>8323</v>
      </c>
      <c r="R1818" t="s">
        <v>8324</v>
      </c>
      <c r="S1818" s="11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</v>
      </c>
      <c r="Q1819" t="s">
        <v>8323</v>
      </c>
      <c r="R1819" t="s">
        <v>8324</v>
      </c>
      <c r="S1819" s="11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8323</v>
      </c>
      <c r="R1820" t="s">
        <v>8324</v>
      </c>
      <c r="S1820" s="11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</v>
      </c>
      <c r="Q1821" t="s">
        <v>8323</v>
      </c>
      <c r="R1821" t="s">
        <v>8324</v>
      </c>
      <c r="S1821" s="11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</v>
      </c>
      <c r="Q1822" t="s">
        <v>8323</v>
      </c>
      <c r="R1822" t="s">
        <v>8324</v>
      </c>
      <c r="S1822" s="11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</v>
      </c>
      <c r="Q1823" t="s">
        <v>8312</v>
      </c>
      <c r="R1823" t="s">
        <v>8313</v>
      </c>
      <c r="S1823" s="11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</v>
      </c>
      <c r="Q1824" t="s">
        <v>8312</v>
      </c>
      <c r="R1824" t="s">
        <v>8313</v>
      </c>
      <c r="S1824" s="11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25</v>
      </c>
      <c r="Q1825" t="s">
        <v>8312</v>
      </c>
      <c r="R1825" t="s">
        <v>8313</v>
      </c>
      <c r="S1825" s="11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</v>
      </c>
      <c r="Q1826" t="s">
        <v>8312</v>
      </c>
      <c r="R1826" t="s">
        <v>8313</v>
      </c>
      <c r="S1826" s="11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</v>
      </c>
      <c r="Q1827" t="s">
        <v>8312</v>
      </c>
      <c r="R1827" t="s">
        <v>8313</v>
      </c>
      <c r="S1827" s="11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</v>
      </c>
      <c r="Q1828" t="s">
        <v>8312</v>
      </c>
      <c r="R1828" t="s">
        <v>8313</v>
      </c>
      <c r="S1828" s="11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84</v>
      </c>
      <c r="Q1829" t="s">
        <v>8312</v>
      </c>
      <c r="R1829" t="s">
        <v>8313</v>
      </c>
      <c r="S1829" s="11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</v>
      </c>
      <c r="Q1830" t="s">
        <v>8312</v>
      </c>
      <c r="R1830" t="s">
        <v>8313</v>
      </c>
      <c r="S1830" s="11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76</v>
      </c>
      <c r="Q1831" t="s">
        <v>8312</v>
      </c>
      <c r="R1831" t="s">
        <v>8313</v>
      </c>
      <c r="S1831" s="11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</v>
      </c>
      <c r="Q1832" t="s">
        <v>8312</v>
      </c>
      <c r="R1832" t="s">
        <v>8313</v>
      </c>
      <c r="S1832" s="11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74</v>
      </c>
      <c r="Q1833" t="s">
        <v>8312</v>
      </c>
      <c r="R1833" t="s">
        <v>8313</v>
      </c>
      <c r="S1833" s="11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8312</v>
      </c>
      <c r="R1834" t="s">
        <v>8313</v>
      </c>
      <c r="S1834" s="11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8312</v>
      </c>
      <c r="R1835" t="s">
        <v>8313</v>
      </c>
      <c r="S1835" s="11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</v>
      </c>
      <c r="Q1836" t="s">
        <v>8312</v>
      </c>
      <c r="R1836" t="s">
        <v>8313</v>
      </c>
      <c r="S1836" s="11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</v>
      </c>
      <c r="Q1837" t="s">
        <v>8312</v>
      </c>
      <c r="R1837" t="s">
        <v>8313</v>
      </c>
      <c r="S1837" s="11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</v>
      </c>
      <c r="Q1838" t="s">
        <v>8312</v>
      </c>
      <c r="R1838" t="s">
        <v>8313</v>
      </c>
      <c r="S1838" s="11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</v>
      </c>
      <c r="Q1839" t="s">
        <v>8312</v>
      </c>
      <c r="R1839" t="s">
        <v>8313</v>
      </c>
      <c r="S1839" s="11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36</v>
      </c>
      <c r="Q1840" t="s">
        <v>8312</v>
      </c>
      <c r="R1840" t="s">
        <v>8313</v>
      </c>
      <c r="S1840" s="11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46</v>
      </c>
      <c r="Q1841" t="s">
        <v>8312</v>
      </c>
      <c r="R1841" t="s">
        <v>8313</v>
      </c>
      <c r="S1841" s="11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</v>
      </c>
      <c r="Q1842" t="s">
        <v>8312</v>
      </c>
      <c r="R1842" t="s">
        <v>8313</v>
      </c>
      <c r="S1842" s="11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51</v>
      </c>
      <c r="Q1843" t="s">
        <v>8312</v>
      </c>
      <c r="R1843" t="s">
        <v>8313</v>
      </c>
      <c r="S1843" s="11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</v>
      </c>
      <c r="Q1844" t="s">
        <v>8312</v>
      </c>
      <c r="R1844" t="s">
        <v>8313</v>
      </c>
      <c r="S1844" s="11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93</v>
      </c>
      <c r="Q1845" t="s">
        <v>8312</v>
      </c>
      <c r="R1845" t="s">
        <v>8313</v>
      </c>
      <c r="S1845" s="11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</v>
      </c>
      <c r="Q1846" t="s">
        <v>8312</v>
      </c>
      <c r="R1846" t="s">
        <v>8313</v>
      </c>
      <c r="S1846" s="11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53</v>
      </c>
      <c r="Q1847" t="s">
        <v>8312</v>
      </c>
      <c r="R1847" t="s">
        <v>8313</v>
      </c>
      <c r="S1847" s="11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99</v>
      </c>
      <c r="Q1848" t="s">
        <v>8312</v>
      </c>
      <c r="R1848" t="s">
        <v>8313</v>
      </c>
      <c r="S1848" s="11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80</v>
      </c>
      <c r="Q1849" t="s">
        <v>8312</v>
      </c>
      <c r="R1849" t="s">
        <v>8313</v>
      </c>
      <c r="S1849" s="11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</v>
      </c>
      <c r="Q1850" t="s">
        <v>8312</v>
      </c>
      <c r="R1850" t="s">
        <v>8313</v>
      </c>
      <c r="S1850" s="11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38</v>
      </c>
      <c r="Q1851" t="s">
        <v>8312</v>
      </c>
      <c r="R1851" t="s">
        <v>8313</v>
      </c>
      <c r="S1851" s="11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</v>
      </c>
      <c r="Q1852" t="s">
        <v>8312</v>
      </c>
      <c r="R1852" t="s">
        <v>8313</v>
      </c>
      <c r="S1852" s="11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</v>
      </c>
      <c r="Q1853" t="s">
        <v>8312</v>
      </c>
      <c r="R1853" t="s">
        <v>8313</v>
      </c>
      <c r="S1853" s="11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134</v>
      </c>
      <c r="Q1854" t="s">
        <v>8312</v>
      </c>
      <c r="R1854" t="s">
        <v>8313</v>
      </c>
      <c r="S1854" s="11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</v>
      </c>
      <c r="Q1855" t="s">
        <v>8312</v>
      </c>
      <c r="R1855" t="s">
        <v>8313</v>
      </c>
      <c r="S1855" s="11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</v>
      </c>
      <c r="Q1856" t="s">
        <v>8312</v>
      </c>
      <c r="R1856" t="s">
        <v>8313</v>
      </c>
      <c r="S1856" s="11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71</v>
      </c>
      <c r="Q1857" t="s">
        <v>8312</v>
      </c>
      <c r="R1857" t="s">
        <v>8313</v>
      </c>
      <c r="S1857" s="11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</f>
        <v>1.0125</v>
      </c>
      <c r="P1858" s="8">
        <f t="shared" ref="P1858:P1921" si="117">ROUND((E1858/L1858),0)</f>
        <v>53</v>
      </c>
      <c r="Q1858" t="s">
        <v>8312</v>
      </c>
      <c r="R1858" t="s">
        <v>8313</v>
      </c>
      <c r="S1858" s="11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8">
        <f t="shared" si="117"/>
        <v>136</v>
      </c>
      <c r="Q1859" t="s">
        <v>8312</v>
      </c>
      <c r="R1859" t="s">
        <v>8313</v>
      </c>
      <c r="S1859" s="11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41</v>
      </c>
      <c r="Q1860" t="s">
        <v>8312</v>
      </c>
      <c r="R1860" t="s">
        <v>8313</v>
      </c>
      <c r="S1860" s="11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71</v>
      </c>
      <c r="Q1861" t="s">
        <v>8312</v>
      </c>
      <c r="R1861" t="s">
        <v>8313</v>
      </c>
      <c r="S1861" s="11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53</v>
      </c>
      <c r="Q1862" t="s">
        <v>8312</v>
      </c>
      <c r="R1862" t="s">
        <v>8313</v>
      </c>
      <c r="S1862" s="11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8310</v>
      </c>
      <c r="R1863" t="s">
        <v>8342</v>
      </c>
      <c r="S1863" s="11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91</v>
      </c>
      <c r="Q1864" t="s">
        <v>8310</v>
      </c>
      <c r="R1864" t="s">
        <v>8342</v>
      </c>
      <c r="S1864" s="11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8310</v>
      </c>
      <c r="R1865" t="s">
        <v>8342</v>
      </c>
      <c r="S1865" s="11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</v>
      </c>
      <c r="Q1866" t="s">
        <v>8310</v>
      </c>
      <c r="R1866" t="s">
        <v>8342</v>
      </c>
      <c r="S1866" s="11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8310</v>
      </c>
      <c r="R1867" t="s">
        <v>8342</v>
      </c>
      <c r="S1867" s="11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63</v>
      </c>
      <c r="Q1868" t="s">
        <v>8310</v>
      </c>
      <c r="R1868" t="s">
        <v>8342</v>
      </c>
      <c r="S1868" s="11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8310</v>
      </c>
      <c r="R1869" t="s">
        <v>8342</v>
      </c>
      <c r="S1869" s="11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72</v>
      </c>
      <c r="Q1870" t="s">
        <v>8310</v>
      </c>
      <c r="R1870" t="s">
        <v>8342</v>
      </c>
      <c r="S1870" s="11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8310</v>
      </c>
      <c r="R1871" t="s">
        <v>8342</v>
      </c>
      <c r="S1871" s="11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33</v>
      </c>
      <c r="Q1872" t="s">
        <v>8310</v>
      </c>
      <c r="R1872" t="s">
        <v>8342</v>
      </c>
      <c r="S1872" s="11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</v>
      </c>
      <c r="Q1873" t="s">
        <v>8310</v>
      </c>
      <c r="R1873" t="s">
        <v>8342</v>
      </c>
      <c r="S1873" s="11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</v>
      </c>
      <c r="Q1874" t="s">
        <v>8310</v>
      </c>
      <c r="R1874" t="s">
        <v>8342</v>
      </c>
      <c r="S1874" s="11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8310</v>
      </c>
      <c r="R1875" t="s">
        <v>8342</v>
      </c>
      <c r="S1875" s="11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8310</v>
      </c>
      <c r="R1876" t="s">
        <v>8342</v>
      </c>
      <c r="S1876" s="11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8310</v>
      </c>
      <c r="R1877" t="s">
        <v>8342</v>
      </c>
      <c r="S1877" s="11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8310</v>
      </c>
      <c r="R1878" t="s">
        <v>8342</v>
      </c>
      <c r="S1878" s="11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8310</v>
      </c>
      <c r="R1879" t="s">
        <v>8342</v>
      </c>
      <c r="S1879" s="11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8310</v>
      </c>
      <c r="R1880" t="s">
        <v>8342</v>
      </c>
      <c r="S1880" s="11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8310</v>
      </c>
      <c r="R1881" t="s">
        <v>8342</v>
      </c>
      <c r="S1881" s="11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42</v>
      </c>
      <c r="Q1882" t="s">
        <v>8310</v>
      </c>
      <c r="R1882" t="s">
        <v>8342</v>
      </c>
      <c r="S1882" s="11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</v>
      </c>
      <c r="Q1883" t="s">
        <v>8312</v>
      </c>
      <c r="R1883" t="s">
        <v>8329</v>
      </c>
      <c r="S1883" s="11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42</v>
      </c>
      <c r="Q1884" t="s">
        <v>8312</v>
      </c>
      <c r="R1884" t="s">
        <v>8329</v>
      </c>
      <c r="S1884" s="11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33</v>
      </c>
      <c r="Q1885" t="s">
        <v>8312</v>
      </c>
      <c r="R1885" t="s">
        <v>8329</v>
      </c>
      <c r="S1885" s="11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52</v>
      </c>
      <c r="Q1886" t="s">
        <v>8312</v>
      </c>
      <c r="R1886" t="s">
        <v>8329</v>
      </c>
      <c r="S1886" s="11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51</v>
      </c>
      <c r="Q1887" t="s">
        <v>8312</v>
      </c>
      <c r="R1887" t="s">
        <v>8329</v>
      </c>
      <c r="S1887" s="11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</v>
      </c>
      <c r="Q1888" t="s">
        <v>8312</v>
      </c>
      <c r="R1888" t="s">
        <v>8329</v>
      </c>
      <c r="S1888" s="11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417</v>
      </c>
      <c r="Q1889" t="s">
        <v>8312</v>
      </c>
      <c r="R1889" t="s">
        <v>8329</v>
      </c>
      <c r="S1889" s="11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47</v>
      </c>
      <c r="Q1890" t="s">
        <v>8312</v>
      </c>
      <c r="R1890" t="s">
        <v>8329</v>
      </c>
      <c r="S1890" s="11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</v>
      </c>
      <c r="Q1891" t="s">
        <v>8312</v>
      </c>
      <c r="R1891" t="s">
        <v>8329</v>
      </c>
      <c r="S1891" s="11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71</v>
      </c>
      <c r="Q1892" t="s">
        <v>8312</v>
      </c>
      <c r="R1892" t="s">
        <v>8329</v>
      </c>
      <c r="S1892" s="11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88</v>
      </c>
      <c r="Q1893" t="s">
        <v>8312</v>
      </c>
      <c r="R1893" t="s">
        <v>8329</v>
      </c>
      <c r="S1893" s="11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</v>
      </c>
      <c r="Q1894" t="s">
        <v>8312</v>
      </c>
      <c r="R1894" t="s">
        <v>8329</v>
      </c>
      <c r="S1894" s="11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58</v>
      </c>
      <c r="Q1895" t="s">
        <v>8312</v>
      </c>
      <c r="R1895" t="s">
        <v>8329</v>
      </c>
      <c r="S1895" s="11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</v>
      </c>
      <c r="Q1896" t="s">
        <v>8312</v>
      </c>
      <c r="R1896" t="s">
        <v>8329</v>
      </c>
      <c r="S1896" s="11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</v>
      </c>
      <c r="Q1897" t="s">
        <v>8312</v>
      </c>
      <c r="R1897" t="s">
        <v>8329</v>
      </c>
      <c r="S1897" s="11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8312</v>
      </c>
      <c r="R1898" t="s">
        <v>8329</v>
      </c>
      <c r="S1898" s="11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36</v>
      </c>
      <c r="Q1899" t="s">
        <v>8312</v>
      </c>
      <c r="R1899" t="s">
        <v>8329</v>
      </c>
      <c r="S1899" s="11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69</v>
      </c>
      <c r="Q1900" t="s">
        <v>8312</v>
      </c>
      <c r="R1900" t="s">
        <v>8329</v>
      </c>
      <c r="S1900" s="11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29</v>
      </c>
      <c r="Q1901" t="s">
        <v>8312</v>
      </c>
      <c r="R1901" t="s">
        <v>8329</v>
      </c>
      <c r="S1901" s="11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51</v>
      </c>
      <c r="Q1902" t="s">
        <v>8312</v>
      </c>
      <c r="R1902" t="s">
        <v>8329</v>
      </c>
      <c r="S1902" s="11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107</v>
      </c>
      <c r="Q1903" t="s">
        <v>8308</v>
      </c>
      <c r="R1903" t="s">
        <v>8348</v>
      </c>
      <c r="S1903" s="11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8308</v>
      </c>
      <c r="R1904" t="s">
        <v>8348</v>
      </c>
      <c r="S1904" s="11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</v>
      </c>
      <c r="Q1905" t="s">
        <v>8308</v>
      </c>
      <c r="R1905" t="s">
        <v>8348</v>
      </c>
      <c r="S1905" s="11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8308</v>
      </c>
      <c r="R1906" t="s">
        <v>8348</v>
      </c>
      <c r="S1906" s="11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11</v>
      </c>
      <c r="Q1907" t="s">
        <v>8308</v>
      </c>
      <c r="R1907" t="s">
        <v>8348</v>
      </c>
      <c r="S1907" s="11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216</v>
      </c>
      <c r="Q1908" t="s">
        <v>8308</v>
      </c>
      <c r="R1908" t="s">
        <v>8348</v>
      </c>
      <c r="S1908" s="11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</v>
      </c>
      <c r="Q1909" t="s">
        <v>8308</v>
      </c>
      <c r="R1909" t="s">
        <v>8348</v>
      </c>
      <c r="S1909" s="11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</v>
      </c>
      <c r="Q1910" t="s">
        <v>8308</v>
      </c>
      <c r="R1910" t="s">
        <v>8348</v>
      </c>
      <c r="S1910" s="11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130</v>
      </c>
      <c r="Q1911" t="s">
        <v>8308</v>
      </c>
      <c r="R1911" t="s">
        <v>8348</v>
      </c>
      <c r="S1911" s="11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</v>
      </c>
      <c r="Q1912" t="s">
        <v>8308</v>
      </c>
      <c r="R1912" t="s">
        <v>8348</v>
      </c>
      <c r="S1912" s="11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8308</v>
      </c>
      <c r="R1913" t="s">
        <v>8348</v>
      </c>
      <c r="S1913" s="11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71</v>
      </c>
      <c r="Q1914" t="s">
        <v>8308</v>
      </c>
      <c r="R1914" t="s">
        <v>8348</v>
      </c>
      <c r="S1914" s="11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25</v>
      </c>
      <c r="Q1915" t="s">
        <v>8308</v>
      </c>
      <c r="R1915" t="s">
        <v>8348</v>
      </c>
      <c r="S1915" s="11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8308</v>
      </c>
      <c r="R1916" t="s">
        <v>8348</v>
      </c>
      <c r="S1916" s="11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8308</v>
      </c>
      <c r="R1917" t="s">
        <v>8348</v>
      </c>
      <c r="S1917" s="11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8308</v>
      </c>
      <c r="R1918" t="s">
        <v>8348</v>
      </c>
      <c r="S1918" s="11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2929</v>
      </c>
      <c r="Q1919" t="s">
        <v>8308</v>
      </c>
      <c r="R1919" t="s">
        <v>8348</v>
      </c>
      <c r="S1919" s="11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29</v>
      </c>
      <c r="Q1920" t="s">
        <v>8308</v>
      </c>
      <c r="R1920" t="s">
        <v>8348</v>
      </c>
      <c r="S1920" s="11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30</v>
      </c>
      <c r="Q1921" t="s">
        <v>8308</v>
      </c>
      <c r="R1921" t="s">
        <v>8348</v>
      </c>
      <c r="S1921" s="11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</f>
        <v>0.43030000000000002</v>
      </c>
      <c r="P1922" s="8">
        <f t="shared" ref="P1922:P1985" si="121">ROUND((E1922/L1922),0)</f>
        <v>41</v>
      </c>
      <c r="Q1922" t="s">
        <v>8308</v>
      </c>
      <c r="R1922" t="s">
        <v>8348</v>
      </c>
      <c r="S1922" s="11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8">
        <f t="shared" si="121"/>
        <v>54</v>
      </c>
      <c r="Q1923" t="s">
        <v>8312</v>
      </c>
      <c r="R1923" t="s">
        <v>8329</v>
      </c>
      <c r="S1923" s="11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</v>
      </c>
      <c r="Q1924" t="s">
        <v>8312</v>
      </c>
      <c r="R1924" t="s">
        <v>8329</v>
      </c>
      <c r="S1924" s="11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</v>
      </c>
      <c r="Q1925" t="s">
        <v>8312</v>
      </c>
      <c r="R1925" t="s">
        <v>8329</v>
      </c>
      <c r="S1925" s="11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8312</v>
      </c>
      <c r="R1926" t="s">
        <v>8329</v>
      </c>
      <c r="S1926" s="11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32</v>
      </c>
      <c r="Q1927" t="s">
        <v>8312</v>
      </c>
      <c r="R1927" t="s">
        <v>8329</v>
      </c>
      <c r="S1927" s="11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</v>
      </c>
      <c r="Q1928" t="s">
        <v>8312</v>
      </c>
      <c r="R1928" t="s">
        <v>8329</v>
      </c>
      <c r="S1928" s="11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</v>
      </c>
      <c r="Q1929" t="s">
        <v>8312</v>
      </c>
      <c r="R1929" t="s">
        <v>8329</v>
      </c>
      <c r="S1929" s="11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</v>
      </c>
      <c r="Q1930" t="s">
        <v>8312</v>
      </c>
      <c r="R1930" t="s">
        <v>8329</v>
      </c>
      <c r="S1930" s="11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43</v>
      </c>
      <c r="Q1931" t="s">
        <v>8312</v>
      </c>
      <c r="R1931" t="s">
        <v>8329</v>
      </c>
      <c r="S1931" s="11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49</v>
      </c>
      <c r="Q1932" t="s">
        <v>8312</v>
      </c>
      <c r="R1932" t="s">
        <v>8329</v>
      </c>
      <c r="S1932" s="11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</v>
      </c>
      <c r="Q1933" t="s">
        <v>8312</v>
      </c>
      <c r="R1933" t="s">
        <v>8329</v>
      </c>
      <c r="S1933" s="11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</v>
      </c>
      <c r="Q1934" t="s">
        <v>8312</v>
      </c>
      <c r="R1934" t="s">
        <v>8329</v>
      </c>
      <c r="S1934" s="11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</v>
      </c>
      <c r="Q1935" t="s">
        <v>8312</v>
      </c>
      <c r="R1935" t="s">
        <v>8329</v>
      </c>
      <c r="S1935" s="11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</v>
      </c>
      <c r="Q1936" t="s">
        <v>8312</v>
      </c>
      <c r="R1936" t="s">
        <v>8329</v>
      </c>
      <c r="S1936" s="11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</v>
      </c>
      <c r="Q1937" t="s">
        <v>8312</v>
      </c>
      <c r="R1937" t="s">
        <v>8329</v>
      </c>
      <c r="S1937" s="11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</v>
      </c>
      <c r="Q1938" t="s">
        <v>8312</v>
      </c>
      <c r="R1938" t="s">
        <v>8329</v>
      </c>
      <c r="S1938" s="11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39</v>
      </c>
      <c r="Q1939" t="s">
        <v>8312</v>
      </c>
      <c r="R1939" t="s">
        <v>8329</v>
      </c>
      <c r="S1939" s="11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153</v>
      </c>
      <c r="Q1940" t="s">
        <v>8312</v>
      </c>
      <c r="R1940" t="s">
        <v>8329</v>
      </c>
      <c r="S1940" s="11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</v>
      </c>
      <c r="Q1941" t="s">
        <v>8312</v>
      </c>
      <c r="R1941" t="s">
        <v>8329</v>
      </c>
      <c r="S1941" s="11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36</v>
      </c>
      <c r="Q1942" t="s">
        <v>8312</v>
      </c>
      <c r="R1942" t="s">
        <v>8329</v>
      </c>
      <c r="S1942" s="11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65</v>
      </c>
      <c r="Q1943" t="s">
        <v>8308</v>
      </c>
      <c r="R1943" t="s">
        <v>8309</v>
      </c>
      <c r="S1943" s="11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</v>
      </c>
      <c r="Q1944" t="s">
        <v>8308</v>
      </c>
      <c r="R1944" t="s">
        <v>8309</v>
      </c>
      <c r="S1944" s="11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69</v>
      </c>
      <c r="Q1945" t="s">
        <v>8308</v>
      </c>
      <c r="R1945" t="s">
        <v>8309</v>
      </c>
      <c r="S1945" s="11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</v>
      </c>
      <c r="Q1946" t="s">
        <v>8308</v>
      </c>
      <c r="R1946" t="s">
        <v>8309</v>
      </c>
      <c r="S1946" s="11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512</v>
      </c>
      <c r="Q1947" t="s">
        <v>8308</v>
      </c>
      <c r="R1947" t="s">
        <v>8309</v>
      </c>
      <c r="S1947" s="11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</v>
      </c>
      <c r="Q1948" t="s">
        <v>8308</v>
      </c>
      <c r="R1948" t="s">
        <v>8309</v>
      </c>
      <c r="S1948" s="11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</v>
      </c>
      <c r="Q1949" t="s">
        <v>8308</v>
      </c>
      <c r="R1949" t="s">
        <v>8309</v>
      </c>
      <c r="S1949" s="11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189</v>
      </c>
      <c r="Q1950" t="s">
        <v>8308</v>
      </c>
      <c r="R1950" t="s">
        <v>8309</v>
      </c>
      <c r="S1950" s="11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</v>
      </c>
      <c r="Q1951" t="s">
        <v>8308</v>
      </c>
      <c r="R1951" t="s">
        <v>8309</v>
      </c>
      <c r="S1951" s="11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</v>
      </c>
      <c r="Q1952" t="s">
        <v>8308</v>
      </c>
      <c r="R1952" t="s">
        <v>8309</v>
      </c>
      <c r="S1952" s="11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</v>
      </c>
      <c r="Q1953" t="s">
        <v>8308</v>
      </c>
      <c r="R1953" t="s">
        <v>8309</v>
      </c>
      <c r="S1953" s="11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102</v>
      </c>
      <c r="Q1954" t="s">
        <v>8308</v>
      </c>
      <c r="R1954" t="s">
        <v>8309</v>
      </c>
      <c r="S1954" s="11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231</v>
      </c>
      <c r="Q1955" t="s">
        <v>8308</v>
      </c>
      <c r="R1955" t="s">
        <v>8309</v>
      </c>
      <c r="S1955" s="11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</v>
      </c>
      <c r="Q1956" t="s">
        <v>8308</v>
      </c>
      <c r="R1956" t="s">
        <v>8309</v>
      </c>
      <c r="S1956" s="11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</v>
      </c>
      <c r="Q1957" t="s">
        <v>8308</v>
      </c>
      <c r="R1957" t="s">
        <v>8309</v>
      </c>
      <c r="S1957" s="11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</v>
      </c>
      <c r="Q1958" t="s">
        <v>8308</v>
      </c>
      <c r="R1958" t="s">
        <v>8309</v>
      </c>
      <c r="S1958" s="11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</v>
      </c>
      <c r="Q1959" t="s">
        <v>8308</v>
      </c>
      <c r="R1959" t="s">
        <v>8309</v>
      </c>
      <c r="S1959" s="11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</v>
      </c>
      <c r="Q1960" t="s">
        <v>8308</v>
      </c>
      <c r="R1960" t="s">
        <v>8309</v>
      </c>
      <c r="S1960" s="11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37</v>
      </c>
      <c r="Q1961" t="s">
        <v>8308</v>
      </c>
      <c r="R1961" t="s">
        <v>8309</v>
      </c>
      <c r="S1961" s="11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2501</v>
      </c>
      <c r="Q1962" t="s">
        <v>8308</v>
      </c>
      <c r="R1962" t="s">
        <v>8309</v>
      </c>
      <c r="S1962" s="11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68</v>
      </c>
      <c r="Q1963" t="s">
        <v>8308</v>
      </c>
      <c r="R1963" t="s">
        <v>8309</v>
      </c>
      <c r="S1963" s="11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</v>
      </c>
      <c r="Q1964" t="s">
        <v>8308</v>
      </c>
      <c r="R1964" t="s">
        <v>8309</v>
      </c>
      <c r="S1964" s="11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118</v>
      </c>
      <c r="Q1965" t="s">
        <v>8308</v>
      </c>
      <c r="R1965" t="s">
        <v>8309</v>
      </c>
      <c r="S1965" s="11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181</v>
      </c>
      <c r="Q1966" t="s">
        <v>8308</v>
      </c>
      <c r="R1966" t="s">
        <v>8309</v>
      </c>
      <c r="S1966" s="11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</v>
      </c>
      <c r="Q1967" t="s">
        <v>8308</v>
      </c>
      <c r="R1967" t="s">
        <v>8309</v>
      </c>
      <c r="S1967" s="11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137</v>
      </c>
      <c r="Q1968" t="s">
        <v>8308</v>
      </c>
      <c r="R1968" t="s">
        <v>8309</v>
      </c>
      <c r="S1968" s="11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183</v>
      </c>
      <c r="Q1969" t="s">
        <v>8308</v>
      </c>
      <c r="R1969" t="s">
        <v>8309</v>
      </c>
      <c r="S1969" s="11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</v>
      </c>
      <c r="Q1970" t="s">
        <v>8308</v>
      </c>
      <c r="R1970" t="s">
        <v>8309</v>
      </c>
      <c r="S1970" s="11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</v>
      </c>
      <c r="Q1971" t="s">
        <v>8308</v>
      </c>
      <c r="R1971" t="s">
        <v>8309</v>
      </c>
      <c r="S1971" s="11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81</v>
      </c>
      <c r="Q1972" t="s">
        <v>8308</v>
      </c>
      <c r="R1972" t="s">
        <v>8309</v>
      </c>
      <c r="S1972" s="11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</v>
      </c>
      <c r="Q1973" t="s">
        <v>8308</v>
      </c>
      <c r="R1973" t="s">
        <v>8309</v>
      </c>
      <c r="S1973" s="11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71</v>
      </c>
      <c r="Q1974" t="s">
        <v>8308</v>
      </c>
      <c r="R1974" t="s">
        <v>8309</v>
      </c>
      <c r="S1974" s="11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248</v>
      </c>
      <c r="Q1975" t="s">
        <v>8308</v>
      </c>
      <c r="R1975" t="s">
        <v>8309</v>
      </c>
      <c r="S1975" s="11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187</v>
      </c>
      <c r="Q1976" t="s">
        <v>8308</v>
      </c>
      <c r="R1976" t="s">
        <v>8309</v>
      </c>
      <c r="S1976" s="11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132</v>
      </c>
      <c r="Q1977" t="s">
        <v>8308</v>
      </c>
      <c r="R1977" t="s">
        <v>8309</v>
      </c>
      <c r="S1977" s="11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</v>
      </c>
      <c r="Q1978" t="s">
        <v>8308</v>
      </c>
      <c r="R1978" t="s">
        <v>8309</v>
      </c>
      <c r="S1978" s="11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</v>
      </c>
      <c r="Q1979" t="s">
        <v>8308</v>
      </c>
      <c r="R1979" t="s">
        <v>8309</v>
      </c>
      <c r="S1979" s="11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</v>
      </c>
      <c r="Q1980" t="s">
        <v>8308</v>
      </c>
      <c r="R1980" t="s">
        <v>8309</v>
      </c>
      <c r="S1980" s="11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283</v>
      </c>
      <c r="Q1981" t="s">
        <v>8308</v>
      </c>
      <c r="R1981" t="s">
        <v>8309</v>
      </c>
      <c r="S1981" s="11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</v>
      </c>
      <c r="Q1982" t="s">
        <v>8308</v>
      </c>
      <c r="R1982" t="s">
        <v>8309</v>
      </c>
      <c r="S1982" s="11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32</v>
      </c>
      <c r="Q1983" t="s">
        <v>8323</v>
      </c>
      <c r="R1983" t="s">
        <v>8352</v>
      </c>
      <c r="S1983" s="11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8323</v>
      </c>
      <c r="R1984" t="s">
        <v>8352</v>
      </c>
      <c r="S1984" s="11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89</v>
      </c>
      <c r="Q1985" t="s">
        <v>8323</v>
      </c>
      <c r="R1985" t="s">
        <v>8352</v>
      </c>
      <c r="S1985" s="11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</f>
        <v>0.21146666666666666</v>
      </c>
      <c r="P1986" s="8">
        <f t="shared" ref="P1986:P2049" si="125">ROUND((E1986/L1986),0)</f>
        <v>453</v>
      </c>
      <c r="Q1986" t="s">
        <v>8323</v>
      </c>
      <c r="R1986" t="s">
        <v>8352</v>
      </c>
      <c r="S1986" s="11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8">
        <f t="shared" si="125"/>
        <v>13</v>
      </c>
      <c r="Q1987" t="s">
        <v>8323</v>
      </c>
      <c r="R1987" t="s">
        <v>8352</v>
      </c>
      <c r="S1987" s="11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8323</v>
      </c>
      <c r="R1988" t="s">
        <v>8352</v>
      </c>
      <c r="S1988" s="11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</v>
      </c>
      <c r="Q1989" t="s">
        <v>8323</v>
      </c>
      <c r="R1989" t="s">
        <v>8352</v>
      </c>
      <c r="S1989" s="11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8323</v>
      </c>
      <c r="R1990" t="s">
        <v>8352</v>
      </c>
      <c r="S1990" s="11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8323</v>
      </c>
      <c r="R1991" t="s">
        <v>8352</v>
      </c>
      <c r="S1991" s="11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102</v>
      </c>
      <c r="Q1992" t="s">
        <v>8323</v>
      </c>
      <c r="R1992" t="s">
        <v>8352</v>
      </c>
      <c r="S1992" s="11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47</v>
      </c>
      <c r="Q1993" t="s">
        <v>8323</v>
      </c>
      <c r="R1993" t="s">
        <v>8352</v>
      </c>
      <c r="S1993" s="11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8323</v>
      </c>
      <c r="R1994" t="s">
        <v>8352</v>
      </c>
      <c r="S1994" s="11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8323</v>
      </c>
      <c r="R1995" t="s">
        <v>8352</v>
      </c>
      <c r="S1995" s="11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8323</v>
      </c>
      <c r="R1996" t="s">
        <v>8352</v>
      </c>
      <c r="S1996" s="11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8323</v>
      </c>
      <c r="R1997" t="s">
        <v>8352</v>
      </c>
      <c r="S1997" s="11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8323</v>
      </c>
      <c r="R1998" t="s">
        <v>8352</v>
      </c>
      <c r="S1998" s="11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8323</v>
      </c>
      <c r="R1999" t="s">
        <v>8352</v>
      </c>
      <c r="S1999" s="11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</v>
      </c>
      <c r="Q2000" t="s">
        <v>8323</v>
      </c>
      <c r="R2000" t="s">
        <v>8352</v>
      </c>
      <c r="S2000" s="11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34</v>
      </c>
      <c r="Q2001" t="s">
        <v>8323</v>
      </c>
      <c r="R2001" t="s">
        <v>8352</v>
      </c>
      <c r="S2001" s="11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8323</v>
      </c>
      <c r="R2002" t="s">
        <v>8352</v>
      </c>
      <c r="S2002" s="11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</v>
      </c>
      <c r="Q2003" t="s">
        <v>8308</v>
      </c>
      <c r="R2003" t="s">
        <v>8309</v>
      </c>
      <c r="S2003" s="11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79</v>
      </c>
      <c r="Q2004" t="s">
        <v>8308</v>
      </c>
      <c r="R2004" t="s">
        <v>8309</v>
      </c>
      <c r="S2004" s="11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92</v>
      </c>
      <c r="Q2005" t="s">
        <v>8308</v>
      </c>
      <c r="R2005" t="s">
        <v>8309</v>
      </c>
      <c r="S2005" s="11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</v>
      </c>
      <c r="Q2006" t="s">
        <v>8308</v>
      </c>
      <c r="R2006" t="s">
        <v>8309</v>
      </c>
      <c r="S2006" s="11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</v>
      </c>
      <c r="Q2007" t="s">
        <v>8308</v>
      </c>
      <c r="R2007" t="s">
        <v>8309</v>
      </c>
      <c r="S2007" s="11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409</v>
      </c>
      <c r="Q2008" t="s">
        <v>8308</v>
      </c>
      <c r="R2008" t="s">
        <v>8309</v>
      </c>
      <c r="S2008" s="11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</v>
      </c>
      <c r="Q2009" t="s">
        <v>8308</v>
      </c>
      <c r="R2009" t="s">
        <v>8309</v>
      </c>
      <c r="S2009" s="11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45</v>
      </c>
      <c r="Q2010" t="s">
        <v>8308</v>
      </c>
      <c r="R2010" t="s">
        <v>8309</v>
      </c>
      <c r="S2010" s="11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</v>
      </c>
      <c r="Q2011" t="s">
        <v>8308</v>
      </c>
      <c r="R2011" t="s">
        <v>8309</v>
      </c>
      <c r="S2011" s="11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</v>
      </c>
      <c r="Q2012" t="s">
        <v>8308</v>
      </c>
      <c r="R2012" t="s">
        <v>8309</v>
      </c>
      <c r="S2012" s="11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</v>
      </c>
      <c r="Q2013" t="s">
        <v>8308</v>
      </c>
      <c r="R2013" t="s">
        <v>8309</v>
      </c>
      <c r="S2013" s="11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</v>
      </c>
      <c r="Q2014" t="s">
        <v>8308</v>
      </c>
      <c r="R2014" t="s">
        <v>8309</v>
      </c>
      <c r="S2014" s="11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174</v>
      </c>
      <c r="Q2015" t="s">
        <v>8308</v>
      </c>
      <c r="R2015" t="s">
        <v>8309</v>
      </c>
      <c r="S2015" s="11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89</v>
      </c>
      <c r="Q2016" t="s">
        <v>8308</v>
      </c>
      <c r="R2016" t="s">
        <v>8309</v>
      </c>
      <c r="S2016" s="11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</v>
      </c>
      <c r="Q2017" t="s">
        <v>8308</v>
      </c>
      <c r="R2017" t="s">
        <v>8309</v>
      </c>
      <c r="S2017" s="11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</v>
      </c>
      <c r="Q2018" t="s">
        <v>8308</v>
      </c>
      <c r="R2018" t="s">
        <v>8309</v>
      </c>
      <c r="S2018" s="11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</v>
      </c>
      <c r="Q2019" t="s">
        <v>8308</v>
      </c>
      <c r="R2019" t="s">
        <v>8309</v>
      </c>
      <c r="S2019" s="11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148</v>
      </c>
      <c r="Q2020" t="s">
        <v>8308</v>
      </c>
      <c r="R2020" t="s">
        <v>8309</v>
      </c>
      <c r="S2020" s="11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109</v>
      </c>
      <c r="Q2021" t="s">
        <v>8308</v>
      </c>
      <c r="R2021" t="s">
        <v>8309</v>
      </c>
      <c r="S2021" s="11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24</v>
      </c>
      <c r="Q2022" t="s">
        <v>8308</v>
      </c>
      <c r="R2022" t="s">
        <v>8309</v>
      </c>
      <c r="S2022" s="11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148</v>
      </c>
      <c r="Q2023" t="s">
        <v>8308</v>
      </c>
      <c r="R2023" t="s">
        <v>8309</v>
      </c>
      <c r="S2023" s="11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</v>
      </c>
      <c r="Q2024" t="s">
        <v>8308</v>
      </c>
      <c r="R2024" t="s">
        <v>8309</v>
      </c>
      <c r="S2024" s="11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</v>
      </c>
      <c r="Q2025" t="s">
        <v>8308</v>
      </c>
      <c r="R2025" t="s">
        <v>8309</v>
      </c>
      <c r="S2025" s="11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223</v>
      </c>
      <c r="Q2026" t="s">
        <v>8308</v>
      </c>
      <c r="R2026" t="s">
        <v>8309</v>
      </c>
      <c r="S2026" s="11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221</v>
      </c>
      <c r="Q2027" t="s">
        <v>8308</v>
      </c>
      <c r="R2027" t="s">
        <v>8309</v>
      </c>
      <c r="S2027" s="11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74</v>
      </c>
      <c r="Q2028" t="s">
        <v>8308</v>
      </c>
      <c r="R2028" t="s">
        <v>8309</v>
      </c>
      <c r="S2028" s="11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</v>
      </c>
      <c r="Q2029" t="s">
        <v>8308</v>
      </c>
      <c r="R2029" t="s">
        <v>8309</v>
      </c>
      <c r="S2029" s="11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48</v>
      </c>
      <c r="Q2030" t="s">
        <v>8308</v>
      </c>
      <c r="R2030" t="s">
        <v>8309</v>
      </c>
      <c r="S2030" s="11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</v>
      </c>
      <c r="Q2031" t="s">
        <v>8308</v>
      </c>
      <c r="R2031" t="s">
        <v>8309</v>
      </c>
      <c r="S2031" s="11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119</v>
      </c>
      <c r="Q2032" t="s">
        <v>8308</v>
      </c>
      <c r="R2032" t="s">
        <v>8309</v>
      </c>
      <c r="S2032" s="11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</v>
      </c>
      <c r="Q2033" t="s">
        <v>8308</v>
      </c>
      <c r="R2033" t="s">
        <v>8309</v>
      </c>
      <c r="S2033" s="11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</v>
      </c>
      <c r="Q2034" t="s">
        <v>8308</v>
      </c>
      <c r="R2034" t="s">
        <v>8309</v>
      </c>
      <c r="S2034" s="11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283</v>
      </c>
      <c r="Q2035" t="s">
        <v>8308</v>
      </c>
      <c r="R2035" t="s">
        <v>8309</v>
      </c>
      <c r="S2035" s="11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594</v>
      </c>
      <c r="Q2036" t="s">
        <v>8308</v>
      </c>
      <c r="R2036" t="s">
        <v>8309</v>
      </c>
      <c r="S2036" s="11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</v>
      </c>
      <c r="Q2037" t="s">
        <v>8308</v>
      </c>
      <c r="R2037" t="s">
        <v>8309</v>
      </c>
      <c r="S2037" s="11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47</v>
      </c>
      <c r="Q2038" t="s">
        <v>8308</v>
      </c>
      <c r="R2038" t="s">
        <v>8309</v>
      </c>
      <c r="S2038" s="11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</v>
      </c>
      <c r="Q2039" t="s">
        <v>8308</v>
      </c>
      <c r="R2039" t="s">
        <v>8309</v>
      </c>
      <c r="S2039" s="11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165</v>
      </c>
      <c r="Q2040" t="s">
        <v>8308</v>
      </c>
      <c r="R2040" t="s">
        <v>8309</v>
      </c>
      <c r="S2040" s="11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</v>
      </c>
      <c r="Q2041" t="s">
        <v>8308</v>
      </c>
      <c r="R2041" t="s">
        <v>8309</v>
      </c>
      <c r="S2041" s="11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</v>
      </c>
      <c r="Q2042" t="s">
        <v>8308</v>
      </c>
      <c r="R2042" t="s">
        <v>8309</v>
      </c>
      <c r="S2042" s="11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144</v>
      </c>
      <c r="Q2043" t="s">
        <v>8308</v>
      </c>
      <c r="R2043" t="s">
        <v>8309</v>
      </c>
      <c r="S2043" s="11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</v>
      </c>
      <c r="Q2044" t="s">
        <v>8308</v>
      </c>
      <c r="R2044" t="s">
        <v>8309</v>
      </c>
      <c r="S2044" s="11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</v>
      </c>
      <c r="Q2045" t="s">
        <v>8308</v>
      </c>
      <c r="R2045" t="s">
        <v>8309</v>
      </c>
      <c r="S2045" s="11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</v>
      </c>
      <c r="Q2046" t="s">
        <v>8308</v>
      </c>
      <c r="R2046" t="s">
        <v>8309</v>
      </c>
      <c r="S2046" s="11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153</v>
      </c>
      <c r="Q2047" t="s">
        <v>8308</v>
      </c>
      <c r="R2047" t="s">
        <v>8309</v>
      </c>
      <c r="S2047" s="11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56</v>
      </c>
      <c r="Q2048" t="s">
        <v>8308</v>
      </c>
      <c r="R2048" t="s">
        <v>8309</v>
      </c>
      <c r="S2048" s="11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228</v>
      </c>
      <c r="Q2049" t="s">
        <v>8308</v>
      </c>
      <c r="R2049" t="s">
        <v>8309</v>
      </c>
      <c r="S2049" s="11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</f>
        <v>1.4833229411764706</v>
      </c>
      <c r="P2050" s="8">
        <f t="shared" ref="P2050:P2113" si="129">ROUND((E2050/L2050),0)</f>
        <v>92</v>
      </c>
      <c r="Q2050" t="s">
        <v>8308</v>
      </c>
      <c r="R2050" t="s">
        <v>8309</v>
      </c>
      <c r="S2050" s="11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8">
        <f t="shared" si="129"/>
        <v>81</v>
      </c>
      <c r="Q2051" t="s">
        <v>8308</v>
      </c>
      <c r="R2051" t="s">
        <v>8309</v>
      </c>
      <c r="S2051" s="11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</v>
      </c>
      <c r="Q2052" t="s">
        <v>8308</v>
      </c>
      <c r="R2052" t="s">
        <v>8309</v>
      </c>
      <c r="S2052" s="11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</v>
      </c>
      <c r="Q2053" t="s">
        <v>8308</v>
      </c>
      <c r="R2053" t="s">
        <v>8309</v>
      </c>
      <c r="S2053" s="11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</v>
      </c>
      <c r="Q2054" t="s">
        <v>8308</v>
      </c>
      <c r="R2054" t="s">
        <v>8309</v>
      </c>
      <c r="S2054" s="11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42</v>
      </c>
      <c r="Q2055" t="s">
        <v>8308</v>
      </c>
      <c r="R2055" t="s">
        <v>8309</v>
      </c>
      <c r="S2055" s="11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</v>
      </c>
      <c r="Q2056" t="s">
        <v>8308</v>
      </c>
      <c r="R2056" t="s">
        <v>8309</v>
      </c>
      <c r="S2056" s="11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</v>
      </c>
      <c r="Q2057" t="s">
        <v>8308</v>
      </c>
      <c r="R2057" t="s">
        <v>8309</v>
      </c>
      <c r="S2057" s="11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</v>
      </c>
      <c r="Q2058" t="s">
        <v>8308</v>
      </c>
      <c r="R2058" t="s">
        <v>8309</v>
      </c>
      <c r="S2058" s="11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46</v>
      </c>
      <c r="Q2059" t="s">
        <v>8308</v>
      </c>
      <c r="R2059" t="s">
        <v>8309</v>
      </c>
      <c r="S2059" s="11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11</v>
      </c>
      <c r="Q2060" t="s">
        <v>8308</v>
      </c>
      <c r="R2060" t="s">
        <v>8309</v>
      </c>
      <c r="S2060" s="11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115</v>
      </c>
      <c r="Q2061" t="s">
        <v>8308</v>
      </c>
      <c r="R2061" t="s">
        <v>8309</v>
      </c>
      <c r="S2061" s="11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36</v>
      </c>
      <c r="Q2062" t="s">
        <v>8308</v>
      </c>
      <c r="R2062" t="s">
        <v>8309</v>
      </c>
      <c r="S2062" s="11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</v>
      </c>
      <c r="Q2063" t="s">
        <v>8308</v>
      </c>
      <c r="R2063" t="s">
        <v>8309</v>
      </c>
      <c r="S2063" s="11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</v>
      </c>
      <c r="Q2064" t="s">
        <v>8308</v>
      </c>
      <c r="R2064" t="s">
        <v>8309</v>
      </c>
      <c r="S2064" s="11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121</v>
      </c>
      <c r="Q2065" t="s">
        <v>8308</v>
      </c>
      <c r="R2065" t="s">
        <v>8309</v>
      </c>
      <c r="S2065" s="11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</v>
      </c>
      <c r="Q2066" t="s">
        <v>8308</v>
      </c>
      <c r="R2066" t="s">
        <v>8309</v>
      </c>
      <c r="S2066" s="11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</v>
      </c>
      <c r="Q2067" t="s">
        <v>8308</v>
      </c>
      <c r="R2067" t="s">
        <v>8309</v>
      </c>
      <c r="S2067" s="11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</v>
      </c>
      <c r="Q2068" t="s">
        <v>8308</v>
      </c>
      <c r="R2068" t="s">
        <v>8309</v>
      </c>
      <c r="S2068" s="11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63</v>
      </c>
      <c r="Q2069" t="s">
        <v>8308</v>
      </c>
      <c r="R2069" t="s">
        <v>8309</v>
      </c>
      <c r="S2069" s="11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</v>
      </c>
      <c r="Q2070" t="s">
        <v>8308</v>
      </c>
      <c r="R2070" t="s">
        <v>8309</v>
      </c>
      <c r="S2070" s="11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</v>
      </c>
      <c r="Q2071" t="s">
        <v>8308</v>
      </c>
      <c r="R2071" t="s">
        <v>8309</v>
      </c>
      <c r="S2071" s="11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</v>
      </c>
      <c r="Q2072" t="s">
        <v>8308</v>
      </c>
      <c r="R2072" t="s">
        <v>8309</v>
      </c>
      <c r="S2072" s="11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202</v>
      </c>
      <c r="Q2073" t="s">
        <v>8308</v>
      </c>
      <c r="R2073" t="s">
        <v>8309</v>
      </c>
      <c r="S2073" s="11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</v>
      </c>
      <c r="Q2074" t="s">
        <v>8308</v>
      </c>
      <c r="R2074" t="s">
        <v>8309</v>
      </c>
      <c r="S2074" s="11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325</v>
      </c>
      <c r="Q2075" t="s">
        <v>8308</v>
      </c>
      <c r="R2075" t="s">
        <v>8309</v>
      </c>
      <c r="S2075" s="11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8308</v>
      </c>
      <c r="R2076" t="s">
        <v>8309</v>
      </c>
      <c r="S2076" s="11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</v>
      </c>
      <c r="Q2077" t="s">
        <v>8308</v>
      </c>
      <c r="R2077" t="s">
        <v>8309</v>
      </c>
      <c r="S2077" s="11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</v>
      </c>
      <c r="Q2078" t="s">
        <v>8308</v>
      </c>
      <c r="R2078" t="s">
        <v>8309</v>
      </c>
      <c r="S2078" s="11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</v>
      </c>
      <c r="Q2079" t="s">
        <v>8308</v>
      </c>
      <c r="R2079" t="s">
        <v>8309</v>
      </c>
      <c r="S2079" s="11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547</v>
      </c>
      <c r="Q2080" t="s">
        <v>8308</v>
      </c>
      <c r="R2080" t="s">
        <v>8309</v>
      </c>
      <c r="S2080" s="11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</v>
      </c>
      <c r="Q2081" t="s">
        <v>8308</v>
      </c>
      <c r="R2081" t="s">
        <v>8309</v>
      </c>
      <c r="S2081" s="11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102</v>
      </c>
      <c r="Q2082" t="s">
        <v>8308</v>
      </c>
      <c r="R2082" t="s">
        <v>8309</v>
      </c>
      <c r="S2082" s="11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73</v>
      </c>
      <c r="Q2083" t="s">
        <v>8312</v>
      </c>
      <c r="R2083" t="s">
        <v>8329</v>
      </c>
      <c r="S2083" s="11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44</v>
      </c>
      <c r="Q2084" t="s">
        <v>8312</v>
      </c>
      <c r="R2084" t="s">
        <v>8329</v>
      </c>
      <c r="S2084" s="11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8312</v>
      </c>
      <c r="R2085" t="s">
        <v>8329</v>
      </c>
      <c r="S2085" s="11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71</v>
      </c>
      <c r="Q2086" t="s">
        <v>8312</v>
      </c>
      <c r="R2086" t="s">
        <v>8329</v>
      </c>
      <c r="S2086" s="11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</v>
      </c>
      <c r="Q2087" t="s">
        <v>8312</v>
      </c>
      <c r="R2087" t="s">
        <v>8329</v>
      </c>
      <c r="S2087" s="11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</v>
      </c>
      <c r="Q2088" t="s">
        <v>8312</v>
      </c>
      <c r="R2088" t="s">
        <v>8329</v>
      </c>
      <c r="S2088" s="11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</v>
      </c>
      <c r="Q2089" t="s">
        <v>8312</v>
      </c>
      <c r="R2089" t="s">
        <v>8329</v>
      </c>
      <c r="S2089" s="11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</v>
      </c>
      <c r="Q2090" t="s">
        <v>8312</v>
      </c>
      <c r="R2090" t="s">
        <v>8329</v>
      </c>
      <c r="S2090" s="11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49</v>
      </c>
      <c r="Q2091" t="s">
        <v>8312</v>
      </c>
      <c r="R2091" t="s">
        <v>8329</v>
      </c>
      <c r="S2091" s="11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58</v>
      </c>
      <c r="Q2092" t="s">
        <v>8312</v>
      </c>
      <c r="R2092" t="s">
        <v>8329</v>
      </c>
      <c r="S2092" s="11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</v>
      </c>
      <c r="Q2093" t="s">
        <v>8312</v>
      </c>
      <c r="R2093" t="s">
        <v>8329</v>
      </c>
      <c r="S2093" s="11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</v>
      </c>
      <c r="Q2094" t="s">
        <v>8312</v>
      </c>
      <c r="R2094" t="s">
        <v>8329</v>
      </c>
      <c r="S2094" s="11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67</v>
      </c>
      <c r="Q2095" t="s">
        <v>8312</v>
      </c>
      <c r="R2095" t="s">
        <v>8329</v>
      </c>
      <c r="S2095" s="11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59</v>
      </c>
      <c r="Q2096" t="s">
        <v>8312</v>
      </c>
      <c r="R2096" t="s">
        <v>8329</v>
      </c>
      <c r="S2096" s="11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114</v>
      </c>
      <c r="Q2097" t="s">
        <v>8312</v>
      </c>
      <c r="R2097" t="s">
        <v>8329</v>
      </c>
      <c r="S2097" s="11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44</v>
      </c>
      <c r="Q2098" t="s">
        <v>8312</v>
      </c>
      <c r="R2098" t="s">
        <v>8329</v>
      </c>
      <c r="S2098" s="11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79</v>
      </c>
      <c r="Q2099" t="s">
        <v>8312</v>
      </c>
      <c r="R2099" t="s">
        <v>8329</v>
      </c>
      <c r="S2099" s="11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</v>
      </c>
      <c r="Q2100" t="s">
        <v>8312</v>
      </c>
      <c r="R2100" t="s">
        <v>8329</v>
      </c>
      <c r="S2100" s="11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</v>
      </c>
      <c r="Q2101" t="s">
        <v>8312</v>
      </c>
      <c r="R2101" t="s">
        <v>8329</v>
      </c>
      <c r="S2101" s="11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</v>
      </c>
      <c r="Q2102" t="s">
        <v>8312</v>
      </c>
      <c r="R2102" t="s">
        <v>8329</v>
      </c>
      <c r="S2102" s="11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</v>
      </c>
      <c r="Q2103" t="s">
        <v>8312</v>
      </c>
      <c r="R2103" t="s">
        <v>8329</v>
      </c>
      <c r="S2103" s="11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36</v>
      </c>
      <c r="Q2104" t="s">
        <v>8312</v>
      </c>
      <c r="R2104" t="s">
        <v>8329</v>
      </c>
      <c r="S2104" s="11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99</v>
      </c>
      <c r="Q2105" t="s">
        <v>8312</v>
      </c>
      <c r="R2105" t="s">
        <v>8329</v>
      </c>
      <c r="S2105" s="11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8312</v>
      </c>
      <c r="R2106" t="s">
        <v>8329</v>
      </c>
      <c r="S2106" s="11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</v>
      </c>
      <c r="Q2107" t="s">
        <v>8312</v>
      </c>
      <c r="R2107" t="s">
        <v>8329</v>
      </c>
      <c r="S2107" s="11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54</v>
      </c>
      <c r="Q2108" t="s">
        <v>8312</v>
      </c>
      <c r="R2108" t="s">
        <v>8329</v>
      </c>
      <c r="S2108" s="11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</v>
      </c>
      <c r="Q2109" t="s">
        <v>8312</v>
      </c>
      <c r="R2109" t="s">
        <v>8329</v>
      </c>
      <c r="S2109" s="11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90</v>
      </c>
      <c r="Q2110" t="s">
        <v>8312</v>
      </c>
      <c r="R2110" t="s">
        <v>8329</v>
      </c>
      <c r="S2110" s="11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107</v>
      </c>
      <c r="Q2111" t="s">
        <v>8312</v>
      </c>
      <c r="R2111" t="s">
        <v>8329</v>
      </c>
      <c r="S2111" s="11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53</v>
      </c>
      <c r="Q2112" t="s">
        <v>8312</v>
      </c>
      <c r="R2112" t="s">
        <v>8329</v>
      </c>
      <c r="S2112" s="11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55</v>
      </c>
      <c r="Q2113" t="s">
        <v>8312</v>
      </c>
      <c r="R2113" t="s">
        <v>8329</v>
      </c>
      <c r="S2113" s="11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</f>
        <v>1</v>
      </c>
      <c r="P2114" s="8">
        <f t="shared" ref="P2114:P2177" si="133">ROUND((E2114/L2114),0)</f>
        <v>27</v>
      </c>
      <c r="Q2114" t="s">
        <v>8312</v>
      </c>
      <c r="R2114" t="s">
        <v>8329</v>
      </c>
      <c r="S2114" s="11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8">
        <f t="shared" si="133"/>
        <v>69</v>
      </c>
      <c r="Q2115" t="s">
        <v>8312</v>
      </c>
      <c r="R2115" t="s">
        <v>8329</v>
      </c>
      <c r="S2115" s="11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36</v>
      </c>
      <c r="Q2116" t="s">
        <v>8312</v>
      </c>
      <c r="R2116" t="s">
        <v>8329</v>
      </c>
      <c r="S2116" s="11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</v>
      </c>
      <c r="Q2117" t="s">
        <v>8312</v>
      </c>
      <c r="R2117" t="s">
        <v>8329</v>
      </c>
      <c r="S2117" s="11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</v>
      </c>
      <c r="Q2118" t="s">
        <v>8312</v>
      </c>
      <c r="R2118" t="s">
        <v>8329</v>
      </c>
      <c r="S2118" s="11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51</v>
      </c>
      <c r="Q2119" t="s">
        <v>8312</v>
      </c>
      <c r="R2119" t="s">
        <v>8329</v>
      </c>
      <c r="S2119" s="11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</v>
      </c>
      <c r="Q2120" t="s">
        <v>8312</v>
      </c>
      <c r="R2120" t="s">
        <v>8329</v>
      </c>
      <c r="S2120" s="11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92</v>
      </c>
      <c r="Q2121" t="s">
        <v>8312</v>
      </c>
      <c r="R2121" t="s">
        <v>8329</v>
      </c>
      <c r="S2121" s="11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117</v>
      </c>
      <c r="Q2122" t="s">
        <v>8312</v>
      </c>
      <c r="R2122" t="s">
        <v>8329</v>
      </c>
      <c r="S2122" s="11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</v>
      </c>
      <c r="Q2123" t="s">
        <v>8310</v>
      </c>
      <c r="R2123" t="s">
        <v>8346</v>
      </c>
      <c r="S2123" s="11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</v>
      </c>
      <c r="Q2124" t="s">
        <v>8310</v>
      </c>
      <c r="R2124" t="s">
        <v>8346</v>
      </c>
      <c r="S2124" s="11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8310</v>
      </c>
      <c r="R2125" t="s">
        <v>8346</v>
      </c>
      <c r="S2125" s="11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8310</v>
      </c>
      <c r="R2126" t="s">
        <v>8346</v>
      </c>
      <c r="S2126" s="11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32</v>
      </c>
      <c r="Q2127" t="s">
        <v>8310</v>
      </c>
      <c r="R2127" t="s">
        <v>8346</v>
      </c>
      <c r="S2127" s="11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8310</v>
      </c>
      <c r="R2128" t="s">
        <v>8346</v>
      </c>
      <c r="S2128" s="11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</v>
      </c>
      <c r="Q2129" t="s">
        <v>8310</v>
      </c>
      <c r="R2129" t="s">
        <v>8346</v>
      </c>
      <c r="S2129" s="11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8310</v>
      </c>
      <c r="R2130" t="s">
        <v>8346</v>
      </c>
      <c r="S2130" s="11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20</v>
      </c>
      <c r="Q2131" t="s">
        <v>8310</v>
      </c>
      <c r="R2131" t="s">
        <v>8346</v>
      </c>
      <c r="S2131" s="11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</v>
      </c>
      <c r="Q2132" t="s">
        <v>8310</v>
      </c>
      <c r="R2132" t="s">
        <v>8346</v>
      </c>
      <c r="S2132" s="11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</v>
      </c>
      <c r="Q2133" t="s">
        <v>8310</v>
      </c>
      <c r="R2133" t="s">
        <v>8346</v>
      </c>
      <c r="S2133" s="11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</v>
      </c>
      <c r="Q2134" t="s">
        <v>8310</v>
      </c>
      <c r="R2134" t="s">
        <v>8346</v>
      </c>
      <c r="S2134" s="11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</v>
      </c>
      <c r="Q2135" t="s">
        <v>8310</v>
      </c>
      <c r="R2135" t="s">
        <v>8346</v>
      </c>
      <c r="S2135" s="11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35</v>
      </c>
      <c r="Q2136" t="s">
        <v>8310</v>
      </c>
      <c r="R2136" t="s">
        <v>8346</v>
      </c>
      <c r="S2136" s="11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22</v>
      </c>
      <c r="Q2137" t="s">
        <v>8310</v>
      </c>
      <c r="R2137" t="s">
        <v>8346</v>
      </c>
      <c r="S2137" s="11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12</v>
      </c>
      <c r="Q2138" t="s">
        <v>8310</v>
      </c>
      <c r="R2138" t="s">
        <v>8346</v>
      </c>
      <c r="S2138" s="11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27</v>
      </c>
      <c r="Q2139" t="s">
        <v>8310</v>
      </c>
      <c r="R2139" t="s">
        <v>8346</v>
      </c>
      <c r="S2139" s="11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11</v>
      </c>
      <c r="Q2140" t="s">
        <v>8310</v>
      </c>
      <c r="R2140" t="s">
        <v>8346</v>
      </c>
      <c r="S2140" s="11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</v>
      </c>
      <c r="Q2141" t="s">
        <v>8310</v>
      </c>
      <c r="R2141" t="s">
        <v>8346</v>
      </c>
      <c r="S2141" s="11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51</v>
      </c>
      <c r="Q2142" t="s">
        <v>8310</v>
      </c>
      <c r="R2142" t="s">
        <v>8346</v>
      </c>
      <c r="S2142" s="11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8310</v>
      </c>
      <c r="R2143" t="s">
        <v>8346</v>
      </c>
      <c r="S2143" s="11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</v>
      </c>
      <c r="Q2144" t="s">
        <v>8310</v>
      </c>
      <c r="R2144" t="s">
        <v>8346</v>
      </c>
      <c r="S2144" s="11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8310</v>
      </c>
      <c r="R2145" t="s">
        <v>8346</v>
      </c>
      <c r="S2145" s="11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</v>
      </c>
      <c r="Q2146" t="s">
        <v>8310</v>
      </c>
      <c r="R2146" t="s">
        <v>8346</v>
      </c>
      <c r="S2146" s="11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</v>
      </c>
      <c r="Q2147" t="s">
        <v>8310</v>
      </c>
      <c r="R2147" t="s">
        <v>8346</v>
      </c>
      <c r="S2147" s="11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8310</v>
      </c>
      <c r="R2148" t="s">
        <v>8346</v>
      </c>
      <c r="S2148" s="11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</v>
      </c>
      <c r="Q2149" t="s">
        <v>8310</v>
      </c>
      <c r="R2149" t="s">
        <v>8346</v>
      </c>
      <c r="S2149" s="11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8310</v>
      </c>
      <c r="R2150" t="s">
        <v>8346</v>
      </c>
      <c r="S2150" s="11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8310</v>
      </c>
      <c r="R2151" t="s">
        <v>8346</v>
      </c>
      <c r="S2151" s="11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</v>
      </c>
      <c r="Q2152" t="s">
        <v>8310</v>
      </c>
      <c r="R2152" t="s">
        <v>8346</v>
      </c>
      <c r="S2152" s="11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20</v>
      </c>
      <c r="Q2153" t="s">
        <v>8310</v>
      </c>
      <c r="R2153" t="s">
        <v>8346</v>
      </c>
      <c r="S2153" s="11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13</v>
      </c>
      <c r="Q2154" t="s">
        <v>8310</v>
      </c>
      <c r="R2154" t="s">
        <v>8346</v>
      </c>
      <c r="S2154" s="11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9</v>
      </c>
      <c r="Q2155" t="s">
        <v>8310</v>
      </c>
      <c r="R2155" t="s">
        <v>8346</v>
      </c>
      <c r="S2155" s="11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8310</v>
      </c>
      <c r="R2156" t="s">
        <v>8346</v>
      </c>
      <c r="S2156" s="11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8310</v>
      </c>
      <c r="R2157" t="s">
        <v>8346</v>
      </c>
      <c r="S2157" s="11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18</v>
      </c>
      <c r="Q2158" t="s">
        <v>8310</v>
      </c>
      <c r="R2158" t="s">
        <v>8346</v>
      </c>
      <c r="S2158" s="11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371</v>
      </c>
      <c r="Q2159" t="s">
        <v>8310</v>
      </c>
      <c r="R2159" t="s">
        <v>8346</v>
      </c>
      <c r="S2159" s="11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64</v>
      </c>
      <c r="Q2160" t="s">
        <v>8310</v>
      </c>
      <c r="R2160" t="s">
        <v>8346</v>
      </c>
      <c r="S2160" s="11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8310</v>
      </c>
      <c r="R2161" t="s">
        <v>8346</v>
      </c>
      <c r="S2161" s="11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</v>
      </c>
      <c r="Q2162" t="s">
        <v>8310</v>
      </c>
      <c r="R2162" t="s">
        <v>8346</v>
      </c>
      <c r="S2162" s="11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36</v>
      </c>
      <c r="Q2163" t="s">
        <v>8312</v>
      </c>
      <c r="R2163" t="s">
        <v>8313</v>
      </c>
      <c r="S2163" s="11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</v>
      </c>
      <c r="Q2164" t="s">
        <v>8312</v>
      </c>
      <c r="R2164" t="s">
        <v>8313</v>
      </c>
      <c r="S2164" s="11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</v>
      </c>
      <c r="Q2165" t="s">
        <v>8312</v>
      </c>
      <c r="R2165" t="s">
        <v>8313</v>
      </c>
      <c r="S2165" s="11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</v>
      </c>
      <c r="Q2166" t="s">
        <v>8312</v>
      </c>
      <c r="R2166" t="s">
        <v>8313</v>
      </c>
      <c r="S2166" s="11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30</v>
      </c>
      <c r="Q2167" t="s">
        <v>8312</v>
      </c>
      <c r="R2167" t="s">
        <v>8313</v>
      </c>
      <c r="S2167" s="11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92</v>
      </c>
      <c r="Q2168" t="s">
        <v>8312</v>
      </c>
      <c r="R2168" t="s">
        <v>8313</v>
      </c>
      <c r="S2168" s="11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23</v>
      </c>
      <c r="Q2169" t="s">
        <v>8312</v>
      </c>
      <c r="R2169" t="s">
        <v>8313</v>
      </c>
      <c r="S2169" s="11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</v>
      </c>
      <c r="Q2170" t="s">
        <v>8312</v>
      </c>
      <c r="R2170" t="s">
        <v>8313</v>
      </c>
      <c r="S2170" s="11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22</v>
      </c>
      <c r="Q2171" t="s">
        <v>8312</v>
      </c>
      <c r="R2171" t="s">
        <v>8313</v>
      </c>
      <c r="S2171" s="11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</v>
      </c>
      <c r="Q2172" t="s">
        <v>8312</v>
      </c>
      <c r="R2172" t="s">
        <v>8313</v>
      </c>
      <c r="S2172" s="11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</v>
      </c>
      <c r="Q2173" t="s">
        <v>8312</v>
      </c>
      <c r="R2173" t="s">
        <v>8313</v>
      </c>
      <c r="S2173" s="11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77</v>
      </c>
      <c r="Q2174" t="s">
        <v>8312</v>
      </c>
      <c r="R2174" t="s">
        <v>8313</v>
      </c>
      <c r="S2174" s="11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</v>
      </c>
      <c r="Q2175" t="s">
        <v>8312</v>
      </c>
      <c r="R2175" t="s">
        <v>8313</v>
      </c>
      <c r="S2175" s="11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</v>
      </c>
      <c r="Q2176" t="s">
        <v>8312</v>
      </c>
      <c r="R2176" t="s">
        <v>8313</v>
      </c>
      <c r="S2176" s="11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</v>
      </c>
      <c r="Q2177" t="s">
        <v>8312</v>
      </c>
      <c r="R2177" t="s">
        <v>8313</v>
      </c>
      <c r="S2177" s="11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</f>
        <v>1.2602</v>
      </c>
      <c r="P2178" s="8">
        <f t="shared" ref="P2178:P2241" si="137">ROUND((E2178/L2178),0)</f>
        <v>89</v>
      </c>
      <c r="Q2178" t="s">
        <v>8312</v>
      </c>
      <c r="R2178" t="s">
        <v>8313</v>
      </c>
      <c r="S2178" s="11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8">
        <f t="shared" si="137"/>
        <v>66</v>
      </c>
      <c r="Q2179" t="s">
        <v>8312</v>
      </c>
      <c r="R2179" t="s">
        <v>8313</v>
      </c>
      <c r="S2179" s="11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</v>
      </c>
      <c r="Q2180" t="s">
        <v>8312</v>
      </c>
      <c r="R2180" t="s">
        <v>8313</v>
      </c>
      <c r="S2180" s="11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77</v>
      </c>
      <c r="Q2181" t="s">
        <v>8312</v>
      </c>
      <c r="R2181" t="s">
        <v>8313</v>
      </c>
      <c r="S2181" s="11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69</v>
      </c>
      <c r="Q2182" t="s">
        <v>8312</v>
      </c>
      <c r="R2182" t="s">
        <v>8313</v>
      </c>
      <c r="S2182" s="11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58</v>
      </c>
      <c r="Q2183" t="s">
        <v>8310</v>
      </c>
      <c r="R2183" t="s">
        <v>8311</v>
      </c>
      <c r="S2183" s="11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</v>
      </c>
      <c r="Q2184" t="s">
        <v>8310</v>
      </c>
      <c r="R2184" t="s">
        <v>8311</v>
      </c>
      <c r="S2184" s="11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32</v>
      </c>
      <c r="Q2185" t="s">
        <v>8310</v>
      </c>
      <c r="R2185" t="s">
        <v>8311</v>
      </c>
      <c r="S2185" s="11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</v>
      </c>
      <c r="Q2186" t="s">
        <v>8310</v>
      </c>
      <c r="R2186" t="s">
        <v>8311</v>
      </c>
      <c r="S2186" s="11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</v>
      </c>
      <c r="Q2187" t="s">
        <v>8310</v>
      </c>
      <c r="R2187" t="s">
        <v>8311</v>
      </c>
      <c r="S2187" s="11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56</v>
      </c>
      <c r="Q2188" t="s">
        <v>8310</v>
      </c>
      <c r="R2188" t="s">
        <v>8311</v>
      </c>
      <c r="S2188" s="11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57</v>
      </c>
      <c r="Q2189" t="s">
        <v>8310</v>
      </c>
      <c r="R2189" t="s">
        <v>8311</v>
      </c>
      <c r="S2189" s="11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</v>
      </c>
      <c r="Q2190" t="s">
        <v>8310</v>
      </c>
      <c r="R2190" t="s">
        <v>8311</v>
      </c>
      <c r="S2190" s="11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69</v>
      </c>
      <c r="Q2191" t="s">
        <v>8310</v>
      </c>
      <c r="R2191" t="s">
        <v>8311</v>
      </c>
      <c r="S2191" s="11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</v>
      </c>
      <c r="Q2192" t="s">
        <v>8310</v>
      </c>
      <c r="R2192" t="s">
        <v>8311</v>
      </c>
      <c r="S2192" s="11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36</v>
      </c>
      <c r="Q2193" t="s">
        <v>8310</v>
      </c>
      <c r="R2193" t="s">
        <v>8311</v>
      </c>
      <c r="S2193" s="11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</v>
      </c>
      <c r="Q2194" t="s">
        <v>8310</v>
      </c>
      <c r="R2194" t="s">
        <v>8311</v>
      </c>
      <c r="S2194" s="11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76</v>
      </c>
      <c r="Q2195" t="s">
        <v>8310</v>
      </c>
      <c r="R2195" t="s">
        <v>8311</v>
      </c>
      <c r="S2195" s="11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</v>
      </c>
      <c r="Q2196" t="s">
        <v>8310</v>
      </c>
      <c r="R2196" t="s">
        <v>8311</v>
      </c>
      <c r="S2196" s="11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</v>
      </c>
      <c r="Q2197" t="s">
        <v>8310</v>
      </c>
      <c r="R2197" t="s">
        <v>8311</v>
      </c>
      <c r="S2197" s="11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</v>
      </c>
      <c r="Q2198" t="s">
        <v>8310</v>
      </c>
      <c r="R2198" t="s">
        <v>8311</v>
      </c>
      <c r="S2198" s="11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66</v>
      </c>
      <c r="Q2199" t="s">
        <v>8310</v>
      </c>
      <c r="R2199" t="s">
        <v>8311</v>
      </c>
      <c r="S2199" s="11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82</v>
      </c>
      <c r="Q2200" t="s">
        <v>8310</v>
      </c>
      <c r="R2200" t="s">
        <v>8311</v>
      </c>
      <c r="S2200" s="11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53</v>
      </c>
      <c r="Q2201" t="s">
        <v>8310</v>
      </c>
      <c r="R2201" t="s">
        <v>8311</v>
      </c>
      <c r="S2201" s="11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</v>
      </c>
      <c r="Q2202" t="s">
        <v>8310</v>
      </c>
      <c r="R2202" t="s">
        <v>8311</v>
      </c>
      <c r="S2202" s="11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</v>
      </c>
      <c r="Q2203" t="s">
        <v>8312</v>
      </c>
      <c r="R2203" t="s">
        <v>8325</v>
      </c>
      <c r="S2203" s="11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</v>
      </c>
      <c r="Q2204" t="s">
        <v>8312</v>
      </c>
      <c r="R2204" t="s">
        <v>8325</v>
      </c>
      <c r="S2204" s="11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44</v>
      </c>
      <c r="Q2205" t="s">
        <v>8312</v>
      </c>
      <c r="R2205" t="s">
        <v>8325</v>
      </c>
      <c r="S2205" s="11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</v>
      </c>
      <c r="Q2206" t="s">
        <v>8312</v>
      </c>
      <c r="R2206" t="s">
        <v>8325</v>
      </c>
      <c r="S2206" s="11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</v>
      </c>
      <c r="Q2207" t="s">
        <v>8312</v>
      </c>
      <c r="R2207" t="s">
        <v>8325</v>
      </c>
      <c r="S2207" s="11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</v>
      </c>
      <c r="Q2208" t="s">
        <v>8312</v>
      </c>
      <c r="R2208" t="s">
        <v>8325</v>
      </c>
      <c r="S2208" s="11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286</v>
      </c>
      <c r="Q2209" t="s">
        <v>8312</v>
      </c>
      <c r="R2209" t="s">
        <v>8325</v>
      </c>
      <c r="S2209" s="11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</v>
      </c>
      <c r="Q2210" t="s">
        <v>8312</v>
      </c>
      <c r="R2210" t="s">
        <v>8325</v>
      </c>
      <c r="S2210" s="11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</v>
      </c>
      <c r="Q2211" t="s">
        <v>8312</v>
      </c>
      <c r="R2211" t="s">
        <v>8325</v>
      </c>
      <c r="S2211" s="11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62</v>
      </c>
      <c r="Q2212" t="s">
        <v>8312</v>
      </c>
      <c r="R2212" t="s">
        <v>8325</v>
      </c>
      <c r="S2212" s="11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41</v>
      </c>
      <c r="Q2213" t="s">
        <v>8312</v>
      </c>
      <c r="R2213" t="s">
        <v>8325</v>
      </c>
      <c r="S2213" s="11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56</v>
      </c>
      <c r="Q2214" t="s">
        <v>8312</v>
      </c>
      <c r="R2214" t="s">
        <v>8325</v>
      </c>
      <c r="S2214" s="11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8312</v>
      </c>
      <c r="R2215" t="s">
        <v>8325</v>
      </c>
      <c r="S2215" s="11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</v>
      </c>
      <c r="Q2216" t="s">
        <v>8312</v>
      </c>
      <c r="R2216" t="s">
        <v>8325</v>
      </c>
      <c r="S2216" s="11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</v>
      </c>
      <c r="Q2217" t="s">
        <v>8312</v>
      </c>
      <c r="R2217" t="s">
        <v>8325</v>
      </c>
      <c r="S2217" s="11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23</v>
      </c>
      <c r="Q2218" t="s">
        <v>8312</v>
      </c>
      <c r="R2218" t="s">
        <v>8325</v>
      </c>
      <c r="S2218" s="11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</v>
      </c>
      <c r="Q2219" t="s">
        <v>8312</v>
      </c>
      <c r="R2219" t="s">
        <v>8325</v>
      </c>
      <c r="S2219" s="11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</v>
      </c>
      <c r="Q2220" t="s">
        <v>8312</v>
      </c>
      <c r="R2220" t="s">
        <v>8325</v>
      </c>
      <c r="S2220" s="11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</v>
      </c>
      <c r="Q2221" t="s">
        <v>8312</v>
      </c>
      <c r="R2221" t="s">
        <v>8325</v>
      </c>
      <c r="S2221" s="11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</v>
      </c>
      <c r="Q2222" t="s">
        <v>8312</v>
      </c>
      <c r="R2222" t="s">
        <v>8325</v>
      </c>
      <c r="S2222" s="11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</v>
      </c>
      <c r="Q2223" t="s">
        <v>8310</v>
      </c>
      <c r="R2223" t="s">
        <v>8311</v>
      </c>
      <c r="S2223" s="11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</v>
      </c>
      <c r="Q2224" t="s">
        <v>8310</v>
      </c>
      <c r="R2224" t="s">
        <v>8311</v>
      </c>
      <c r="S2224" s="11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</v>
      </c>
      <c r="Q2225" t="s">
        <v>8310</v>
      </c>
      <c r="R2225" t="s">
        <v>8311</v>
      </c>
      <c r="S2225" s="11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</v>
      </c>
      <c r="Q2226" t="s">
        <v>8310</v>
      </c>
      <c r="R2226" t="s">
        <v>8311</v>
      </c>
      <c r="S2226" s="11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165</v>
      </c>
      <c r="Q2227" t="s">
        <v>8310</v>
      </c>
      <c r="R2227" t="s">
        <v>8311</v>
      </c>
      <c r="S2227" s="11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61</v>
      </c>
      <c r="Q2228" t="s">
        <v>8310</v>
      </c>
      <c r="R2228" t="s">
        <v>8311</v>
      </c>
      <c r="S2228" s="11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68</v>
      </c>
      <c r="Q2229" t="s">
        <v>8310</v>
      </c>
      <c r="R2229" t="s">
        <v>8311</v>
      </c>
      <c r="S2229" s="11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82</v>
      </c>
      <c r="Q2230" t="s">
        <v>8310</v>
      </c>
      <c r="R2230" t="s">
        <v>8311</v>
      </c>
      <c r="S2230" s="11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</v>
      </c>
      <c r="Q2231" t="s">
        <v>8310</v>
      </c>
      <c r="R2231" t="s">
        <v>8311</v>
      </c>
      <c r="S2231" s="11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</v>
      </c>
      <c r="Q2232" t="s">
        <v>8310</v>
      </c>
      <c r="R2232" t="s">
        <v>8311</v>
      </c>
      <c r="S2232" s="11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</v>
      </c>
      <c r="Q2233" t="s">
        <v>8310</v>
      </c>
      <c r="R2233" t="s">
        <v>8311</v>
      </c>
      <c r="S2233" s="11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</v>
      </c>
      <c r="Q2234" t="s">
        <v>8310</v>
      </c>
      <c r="R2234" t="s">
        <v>8311</v>
      </c>
      <c r="S2234" s="11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</v>
      </c>
      <c r="Q2235" t="s">
        <v>8310</v>
      </c>
      <c r="R2235" t="s">
        <v>8311</v>
      </c>
      <c r="S2235" s="11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42</v>
      </c>
      <c r="Q2236" t="s">
        <v>8310</v>
      </c>
      <c r="R2236" t="s">
        <v>8311</v>
      </c>
      <c r="S2236" s="11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136</v>
      </c>
      <c r="Q2237" t="s">
        <v>8310</v>
      </c>
      <c r="R2237" t="s">
        <v>8311</v>
      </c>
      <c r="S2237" s="11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</v>
      </c>
      <c r="Q2238" t="s">
        <v>8310</v>
      </c>
      <c r="R2238" t="s">
        <v>8311</v>
      </c>
      <c r="S2238" s="11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65</v>
      </c>
      <c r="Q2239" t="s">
        <v>8310</v>
      </c>
      <c r="R2239" t="s">
        <v>8311</v>
      </c>
      <c r="S2239" s="11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70</v>
      </c>
      <c r="Q2240" t="s">
        <v>8310</v>
      </c>
      <c r="R2240" t="s">
        <v>8311</v>
      </c>
      <c r="S2240" s="11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</v>
      </c>
      <c r="Q2241" t="s">
        <v>8310</v>
      </c>
      <c r="R2241" t="s">
        <v>8311</v>
      </c>
      <c r="S2241" s="11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</f>
        <v>2.7067999999999999</v>
      </c>
      <c r="P2242" s="8">
        <f t="shared" ref="P2242:P2305" si="141">ROUND((E2242/L2242),0)</f>
        <v>141</v>
      </c>
      <c r="Q2242" t="s">
        <v>8310</v>
      </c>
      <c r="R2242" t="s">
        <v>8311</v>
      </c>
      <c r="S2242" s="11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8">
        <f t="shared" si="141"/>
        <v>49</v>
      </c>
      <c r="Q2243" t="s">
        <v>8310</v>
      </c>
      <c r="R2243" t="s">
        <v>8311</v>
      </c>
      <c r="S2243" s="11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54</v>
      </c>
      <c r="Q2244" t="s">
        <v>8310</v>
      </c>
      <c r="R2244" t="s">
        <v>8311</v>
      </c>
      <c r="S2244" s="11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5</v>
      </c>
      <c r="Q2245" t="s">
        <v>8310</v>
      </c>
      <c r="R2245" t="s">
        <v>8311</v>
      </c>
      <c r="S2245" s="11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</v>
      </c>
      <c r="Q2246" t="s">
        <v>8310</v>
      </c>
      <c r="R2246" t="s">
        <v>8311</v>
      </c>
      <c r="S2246" s="11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</v>
      </c>
      <c r="Q2247" t="s">
        <v>8310</v>
      </c>
      <c r="R2247" t="s">
        <v>8311</v>
      </c>
      <c r="S2247" s="11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44</v>
      </c>
      <c r="Q2248" t="s">
        <v>8310</v>
      </c>
      <c r="R2248" t="s">
        <v>8311</v>
      </c>
      <c r="S2248" s="11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51</v>
      </c>
      <c r="Q2249" t="s">
        <v>8310</v>
      </c>
      <c r="R2249" t="s">
        <v>8311</v>
      </c>
      <c r="S2249" s="11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59</v>
      </c>
      <c r="Q2250" t="s">
        <v>8310</v>
      </c>
      <c r="R2250" t="s">
        <v>8311</v>
      </c>
      <c r="S2250" s="11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33</v>
      </c>
      <c r="Q2251" t="s">
        <v>8310</v>
      </c>
      <c r="R2251" t="s">
        <v>8311</v>
      </c>
      <c r="S2251" s="11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427</v>
      </c>
      <c r="Q2252" t="s">
        <v>8310</v>
      </c>
      <c r="R2252" t="s">
        <v>8311</v>
      </c>
      <c r="S2252" s="11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24</v>
      </c>
      <c r="Q2253" t="s">
        <v>8310</v>
      </c>
      <c r="R2253" t="s">
        <v>8311</v>
      </c>
      <c r="S2253" s="11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</v>
      </c>
      <c r="Q2254" t="s">
        <v>8310</v>
      </c>
      <c r="R2254" t="s">
        <v>8311</v>
      </c>
      <c r="S2254" s="11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</v>
      </c>
      <c r="Q2255" t="s">
        <v>8310</v>
      </c>
      <c r="R2255" t="s">
        <v>8311</v>
      </c>
      <c r="S2255" s="11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12</v>
      </c>
      <c r="Q2256" t="s">
        <v>8310</v>
      </c>
      <c r="R2256" t="s">
        <v>8311</v>
      </c>
      <c r="S2256" s="11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42</v>
      </c>
      <c r="Q2257" t="s">
        <v>8310</v>
      </c>
      <c r="R2257" t="s">
        <v>8311</v>
      </c>
      <c r="S2257" s="11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</v>
      </c>
      <c r="Q2258" t="s">
        <v>8310</v>
      </c>
      <c r="R2258" t="s">
        <v>8311</v>
      </c>
      <c r="S2258" s="11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</v>
      </c>
      <c r="Q2259" t="s">
        <v>8310</v>
      </c>
      <c r="R2259" t="s">
        <v>8311</v>
      </c>
      <c r="S2259" s="11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16</v>
      </c>
      <c r="Q2260" t="s">
        <v>8310</v>
      </c>
      <c r="R2260" t="s">
        <v>8311</v>
      </c>
      <c r="S2260" s="11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91</v>
      </c>
      <c r="Q2261" t="s">
        <v>8310</v>
      </c>
      <c r="R2261" t="s">
        <v>8311</v>
      </c>
      <c r="S2261" s="11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</v>
      </c>
      <c r="Q2262" t="s">
        <v>8310</v>
      </c>
      <c r="R2262" t="s">
        <v>8311</v>
      </c>
      <c r="S2262" s="11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</v>
      </c>
      <c r="Q2263" t="s">
        <v>8310</v>
      </c>
      <c r="R2263" t="s">
        <v>8311</v>
      </c>
      <c r="S2263" s="11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</v>
      </c>
      <c r="Q2264" t="s">
        <v>8310</v>
      </c>
      <c r="R2264" t="s">
        <v>8311</v>
      </c>
      <c r="S2264" s="11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</v>
      </c>
      <c r="Q2265" t="s">
        <v>8310</v>
      </c>
      <c r="R2265" t="s">
        <v>8311</v>
      </c>
      <c r="S2265" s="11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</v>
      </c>
      <c r="Q2266" t="s">
        <v>8310</v>
      </c>
      <c r="R2266" t="s">
        <v>8311</v>
      </c>
      <c r="S2266" s="11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</v>
      </c>
      <c r="Q2267" t="s">
        <v>8310</v>
      </c>
      <c r="R2267" t="s">
        <v>8311</v>
      </c>
      <c r="S2267" s="11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25</v>
      </c>
      <c r="Q2268" t="s">
        <v>8310</v>
      </c>
      <c r="R2268" t="s">
        <v>8311</v>
      </c>
      <c r="S2268" s="11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</v>
      </c>
      <c r="Q2269" t="s">
        <v>8310</v>
      </c>
      <c r="R2269" t="s">
        <v>8311</v>
      </c>
      <c r="S2269" s="11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</v>
      </c>
      <c r="Q2270" t="s">
        <v>8310</v>
      </c>
      <c r="R2270" t="s">
        <v>8311</v>
      </c>
      <c r="S2270" s="11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50</v>
      </c>
      <c r="Q2271" t="s">
        <v>8310</v>
      </c>
      <c r="R2271" t="s">
        <v>8311</v>
      </c>
      <c r="S2271" s="11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108</v>
      </c>
      <c r="Q2272" t="s">
        <v>8310</v>
      </c>
      <c r="R2272" t="s">
        <v>8311</v>
      </c>
      <c r="S2272" s="11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43</v>
      </c>
      <c r="Q2273" t="s">
        <v>8310</v>
      </c>
      <c r="R2273" t="s">
        <v>8311</v>
      </c>
      <c r="S2273" s="11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</v>
      </c>
      <c r="Q2274" t="s">
        <v>8310</v>
      </c>
      <c r="R2274" t="s">
        <v>8311</v>
      </c>
      <c r="S2274" s="11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</v>
      </c>
      <c r="Q2275" t="s">
        <v>8310</v>
      </c>
      <c r="R2275" t="s">
        <v>8311</v>
      </c>
      <c r="S2275" s="11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</v>
      </c>
      <c r="Q2276" t="s">
        <v>8310</v>
      </c>
      <c r="R2276" t="s">
        <v>8311</v>
      </c>
      <c r="S2276" s="11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34</v>
      </c>
      <c r="Q2277" t="s">
        <v>8310</v>
      </c>
      <c r="R2277" t="s">
        <v>8311</v>
      </c>
      <c r="S2277" s="11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65</v>
      </c>
      <c r="Q2278" t="s">
        <v>8310</v>
      </c>
      <c r="R2278" t="s">
        <v>8311</v>
      </c>
      <c r="S2278" s="11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58</v>
      </c>
      <c r="Q2279" t="s">
        <v>8310</v>
      </c>
      <c r="R2279" t="s">
        <v>8311</v>
      </c>
      <c r="S2279" s="11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</v>
      </c>
      <c r="Q2280" t="s">
        <v>8310</v>
      </c>
      <c r="R2280" t="s">
        <v>8311</v>
      </c>
      <c r="S2280" s="11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</v>
      </c>
      <c r="Q2281" t="s">
        <v>8310</v>
      </c>
      <c r="R2281" t="s">
        <v>8311</v>
      </c>
      <c r="S2281" s="11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</v>
      </c>
      <c r="Q2282" t="s">
        <v>8310</v>
      </c>
      <c r="R2282" t="s">
        <v>8311</v>
      </c>
      <c r="S2282" s="11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</v>
      </c>
      <c r="Q2283" t="s">
        <v>8312</v>
      </c>
      <c r="R2283" t="s">
        <v>8313</v>
      </c>
      <c r="S2283" s="11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116</v>
      </c>
      <c r="Q2284" t="s">
        <v>8312</v>
      </c>
      <c r="R2284" t="s">
        <v>8313</v>
      </c>
      <c r="S2284" s="11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</v>
      </c>
      <c r="Q2285" t="s">
        <v>8312</v>
      </c>
      <c r="R2285" t="s">
        <v>8313</v>
      </c>
      <c r="S2285" s="11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</v>
      </c>
      <c r="Q2286" t="s">
        <v>8312</v>
      </c>
      <c r="R2286" t="s">
        <v>8313</v>
      </c>
      <c r="S2286" s="11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</v>
      </c>
      <c r="Q2287" t="s">
        <v>8312</v>
      </c>
      <c r="R2287" t="s">
        <v>8313</v>
      </c>
      <c r="S2287" s="11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</v>
      </c>
      <c r="Q2288" t="s">
        <v>8312</v>
      </c>
      <c r="R2288" t="s">
        <v>8313</v>
      </c>
      <c r="S2288" s="11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51</v>
      </c>
      <c r="Q2289" t="s">
        <v>8312</v>
      </c>
      <c r="R2289" t="s">
        <v>8313</v>
      </c>
      <c r="S2289" s="11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</v>
      </c>
      <c r="Q2290" t="s">
        <v>8312</v>
      </c>
      <c r="R2290" t="s">
        <v>8313</v>
      </c>
      <c r="S2290" s="11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</v>
      </c>
      <c r="Q2291" t="s">
        <v>8312</v>
      </c>
      <c r="R2291" t="s">
        <v>8313</v>
      </c>
      <c r="S2291" s="11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54</v>
      </c>
      <c r="Q2292" t="s">
        <v>8312</v>
      </c>
      <c r="R2292" t="s">
        <v>8313</v>
      </c>
      <c r="S2292" s="11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</v>
      </c>
      <c r="Q2293" t="s">
        <v>8312</v>
      </c>
      <c r="R2293" t="s">
        <v>8313</v>
      </c>
      <c r="S2293" s="11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47</v>
      </c>
      <c r="Q2294" t="s">
        <v>8312</v>
      </c>
      <c r="R2294" t="s">
        <v>8313</v>
      </c>
      <c r="S2294" s="11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</v>
      </c>
      <c r="Q2295" t="s">
        <v>8312</v>
      </c>
      <c r="R2295" t="s">
        <v>8313</v>
      </c>
      <c r="S2295" s="11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</v>
      </c>
      <c r="Q2296" t="s">
        <v>8312</v>
      </c>
      <c r="R2296" t="s">
        <v>8313</v>
      </c>
      <c r="S2296" s="11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</v>
      </c>
      <c r="Q2297" t="s">
        <v>8312</v>
      </c>
      <c r="R2297" t="s">
        <v>8313</v>
      </c>
      <c r="S2297" s="11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72</v>
      </c>
      <c r="Q2298" t="s">
        <v>8312</v>
      </c>
      <c r="R2298" t="s">
        <v>8313</v>
      </c>
      <c r="S2298" s="11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53</v>
      </c>
      <c r="Q2299" t="s">
        <v>8312</v>
      </c>
      <c r="R2299" t="s">
        <v>8313</v>
      </c>
      <c r="S2299" s="11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</v>
      </c>
      <c r="Q2300" t="s">
        <v>8312</v>
      </c>
      <c r="R2300" t="s">
        <v>8313</v>
      </c>
      <c r="S2300" s="11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</v>
      </c>
      <c r="Q2301" t="s">
        <v>8312</v>
      </c>
      <c r="R2301" t="s">
        <v>8313</v>
      </c>
      <c r="S2301" s="11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116</v>
      </c>
      <c r="Q2302" t="s">
        <v>8312</v>
      </c>
      <c r="R2302" t="s">
        <v>8313</v>
      </c>
      <c r="S2302" s="11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32</v>
      </c>
      <c r="Q2303" t="s">
        <v>8312</v>
      </c>
      <c r="R2303" t="s">
        <v>8329</v>
      </c>
      <c r="S2303" s="11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</v>
      </c>
      <c r="Q2304" t="s">
        <v>8312</v>
      </c>
      <c r="R2304" t="s">
        <v>8329</v>
      </c>
      <c r="S2304" s="11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</v>
      </c>
      <c r="Q2305" t="s">
        <v>8312</v>
      </c>
      <c r="R2305" t="s">
        <v>8329</v>
      </c>
      <c r="S2305" s="11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</f>
        <v>1.0070033333333335</v>
      </c>
      <c r="P2306" s="8">
        <f t="shared" ref="P2306:P2369" si="145">ROUND((E2306/L2306),0)</f>
        <v>53</v>
      </c>
      <c r="Q2306" t="s">
        <v>8312</v>
      </c>
      <c r="R2306" t="s">
        <v>8329</v>
      </c>
      <c r="S2306" s="11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8">
        <f t="shared" si="145"/>
        <v>109</v>
      </c>
      <c r="Q2307" t="s">
        <v>8312</v>
      </c>
      <c r="R2307" t="s">
        <v>8329</v>
      </c>
      <c r="S2307" s="11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</v>
      </c>
      <c r="Q2308" t="s">
        <v>8312</v>
      </c>
      <c r="R2308" t="s">
        <v>8329</v>
      </c>
      <c r="S2308" s="11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28</v>
      </c>
      <c r="Q2309" t="s">
        <v>8312</v>
      </c>
      <c r="R2309" t="s">
        <v>8329</v>
      </c>
      <c r="S2309" s="11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</v>
      </c>
      <c r="Q2310" t="s">
        <v>8312</v>
      </c>
      <c r="R2310" t="s">
        <v>8329</v>
      </c>
      <c r="S2310" s="11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60</v>
      </c>
      <c r="Q2311" t="s">
        <v>8312</v>
      </c>
      <c r="R2311" t="s">
        <v>8329</v>
      </c>
      <c r="S2311" s="11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65</v>
      </c>
      <c r="Q2312" t="s">
        <v>8312</v>
      </c>
      <c r="R2312" t="s">
        <v>8329</v>
      </c>
      <c r="S2312" s="11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</v>
      </c>
      <c r="Q2313" t="s">
        <v>8312</v>
      </c>
      <c r="R2313" t="s">
        <v>8329</v>
      </c>
      <c r="S2313" s="11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41</v>
      </c>
      <c r="Q2314" t="s">
        <v>8312</v>
      </c>
      <c r="R2314" t="s">
        <v>8329</v>
      </c>
      <c r="S2314" s="11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</v>
      </c>
      <c r="Q2315" t="s">
        <v>8312</v>
      </c>
      <c r="R2315" t="s">
        <v>8329</v>
      </c>
      <c r="S2315" s="11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38</v>
      </c>
      <c r="Q2316" t="s">
        <v>8312</v>
      </c>
      <c r="R2316" t="s">
        <v>8329</v>
      </c>
      <c r="S2316" s="11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</v>
      </c>
      <c r="Q2317" t="s">
        <v>8312</v>
      </c>
      <c r="R2317" t="s">
        <v>8329</v>
      </c>
      <c r="S2317" s="11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</v>
      </c>
      <c r="Q2318" t="s">
        <v>8312</v>
      </c>
      <c r="R2318" t="s">
        <v>8329</v>
      </c>
      <c r="S2318" s="11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19</v>
      </c>
      <c r="Q2319" t="s">
        <v>8312</v>
      </c>
      <c r="R2319" t="s">
        <v>8329</v>
      </c>
      <c r="S2319" s="11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</v>
      </c>
      <c r="Q2320" t="s">
        <v>8312</v>
      </c>
      <c r="R2320" t="s">
        <v>8329</v>
      </c>
      <c r="S2320" s="11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42</v>
      </c>
      <c r="Q2321" t="s">
        <v>8312</v>
      </c>
      <c r="R2321" t="s">
        <v>8329</v>
      </c>
      <c r="S2321" s="11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</v>
      </c>
      <c r="Q2322" t="s">
        <v>8312</v>
      </c>
      <c r="R2322" t="s">
        <v>8329</v>
      </c>
      <c r="S2322" s="11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65</v>
      </c>
      <c r="Q2323" t="s">
        <v>8326</v>
      </c>
      <c r="R2323" t="s">
        <v>8327</v>
      </c>
      <c r="S2323" s="11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</v>
      </c>
      <c r="Q2324" t="s">
        <v>8326</v>
      </c>
      <c r="R2324" t="s">
        <v>8327</v>
      </c>
      <c r="S2324" s="11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8326</v>
      </c>
      <c r="R2325" t="s">
        <v>8327</v>
      </c>
      <c r="S2325" s="11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</v>
      </c>
      <c r="Q2326" t="s">
        <v>8326</v>
      </c>
      <c r="R2326" t="s">
        <v>8327</v>
      </c>
      <c r="S2326" s="11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</v>
      </c>
      <c r="Q2327" t="s">
        <v>8326</v>
      </c>
      <c r="R2327" t="s">
        <v>8327</v>
      </c>
      <c r="S2327" s="11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8326</v>
      </c>
      <c r="R2328" t="s">
        <v>8327</v>
      </c>
      <c r="S2328" s="11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55</v>
      </c>
      <c r="Q2329" t="s">
        <v>8326</v>
      </c>
      <c r="R2329" t="s">
        <v>8327</v>
      </c>
      <c r="S2329" s="11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</v>
      </c>
      <c r="Q2330" t="s">
        <v>8326</v>
      </c>
      <c r="R2330" t="s">
        <v>8327</v>
      </c>
      <c r="S2330" s="11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212</v>
      </c>
      <c r="Q2331" t="s">
        <v>8326</v>
      </c>
      <c r="R2331" t="s">
        <v>8327</v>
      </c>
      <c r="S2331" s="11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220</v>
      </c>
      <c r="Q2332" t="s">
        <v>8326</v>
      </c>
      <c r="R2332" t="s">
        <v>8327</v>
      </c>
      <c r="S2332" s="11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41</v>
      </c>
      <c r="Q2333" t="s">
        <v>8326</v>
      </c>
      <c r="R2333" t="s">
        <v>8327</v>
      </c>
      <c r="S2333" s="11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76</v>
      </c>
      <c r="Q2334" t="s">
        <v>8326</v>
      </c>
      <c r="R2334" t="s">
        <v>8327</v>
      </c>
      <c r="S2334" s="11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14</v>
      </c>
      <c r="Q2335" t="s">
        <v>8326</v>
      </c>
      <c r="R2335" t="s">
        <v>8327</v>
      </c>
      <c r="S2335" s="11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61</v>
      </c>
      <c r="Q2336" t="s">
        <v>8326</v>
      </c>
      <c r="R2336" t="s">
        <v>8327</v>
      </c>
      <c r="S2336" s="11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116</v>
      </c>
      <c r="Q2337" t="s">
        <v>8326</v>
      </c>
      <c r="R2337" t="s">
        <v>8327</v>
      </c>
      <c r="S2337" s="11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</v>
      </c>
      <c r="Q2338" t="s">
        <v>8326</v>
      </c>
      <c r="R2338" t="s">
        <v>8327</v>
      </c>
      <c r="S2338" s="11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</v>
      </c>
      <c r="Q2339" t="s">
        <v>8326</v>
      </c>
      <c r="R2339" t="s">
        <v>8327</v>
      </c>
      <c r="S2339" s="11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</v>
      </c>
      <c r="Q2340" t="s">
        <v>8326</v>
      </c>
      <c r="R2340" t="s">
        <v>8327</v>
      </c>
      <c r="S2340" s="11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67</v>
      </c>
      <c r="Q2341" t="s">
        <v>8326</v>
      </c>
      <c r="R2341" t="s">
        <v>8327</v>
      </c>
      <c r="S2341" s="11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105</v>
      </c>
      <c r="Q2342" t="s">
        <v>8326</v>
      </c>
      <c r="R2342" t="s">
        <v>8327</v>
      </c>
      <c r="S2342" s="11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8308</v>
      </c>
      <c r="R2343" t="s">
        <v>8355</v>
      </c>
      <c r="S2343" s="11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8308</v>
      </c>
      <c r="R2344" t="s">
        <v>8355</v>
      </c>
      <c r="S2344" s="11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8308</v>
      </c>
      <c r="R2345" t="s">
        <v>8355</v>
      </c>
      <c r="S2345" s="11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8308</v>
      </c>
      <c r="R2346" t="s">
        <v>8355</v>
      </c>
      <c r="S2346" s="11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8308</v>
      </c>
      <c r="R2347" t="s">
        <v>8355</v>
      </c>
      <c r="S2347" s="11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8308</v>
      </c>
      <c r="R2348" t="s">
        <v>8355</v>
      </c>
      <c r="S2348" s="11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8308</v>
      </c>
      <c r="R2349" t="s">
        <v>8355</v>
      </c>
      <c r="S2349" s="11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8308</v>
      </c>
      <c r="R2350" t="s">
        <v>8355</v>
      </c>
      <c r="S2350" s="11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8308</v>
      </c>
      <c r="R2351" t="s">
        <v>8355</v>
      </c>
      <c r="S2351" s="11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8308</v>
      </c>
      <c r="R2352" t="s">
        <v>8355</v>
      </c>
      <c r="S2352" s="11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</v>
      </c>
      <c r="Q2353" t="s">
        <v>8308</v>
      </c>
      <c r="R2353" t="s">
        <v>8355</v>
      </c>
      <c r="S2353" s="11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8308</v>
      </c>
      <c r="R2354" t="s">
        <v>8355</v>
      </c>
      <c r="S2354" s="11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8308</v>
      </c>
      <c r="R2355" t="s">
        <v>8355</v>
      </c>
      <c r="S2355" s="11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8308</v>
      </c>
      <c r="R2356" t="s">
        <v>8355</v>
      </c>
      <c r="S2356" s="11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28</v>
      </c>
      <c r="Q2357" t="s">
        <v>8308</v>
      </c>
      <c r="R2357" t="s">
        <v>8355</v>
      </c>
      <c r="S2357" s="11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8308</v>
      </c>
      <c r="R2358" t="s">
        <v>8355</v>
      </c>
      <c r="S2358" s="11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8308</v>
      </c>
      <c r="R2359" t="s">
        <v>8355</v>
      </c>
      <c r="S2359" s="11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8308</v>
      </c>
      <c r="R2360" t="s">
        <v>8355</v>
      </c>
      <c r="S2360" s="11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8308</v>
      </c>
      <c r="R2361" t="s">
        <v>8355</v>
      </c>
      <c r="S2361" s="11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8308</v>
      </c>
      <c r="R2362" t="s">
        <v>8355</v>
      </c>
      <c r="S2362" s="11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8308</v>
      </c>
      <c r="R2363" t="s">
        <v>8355</v>
      </c>
      <c r="S2363" s="11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8308</v>
      </c>
      <c r="R2364" t="s">
        <v>8355</v>
      </c>
      <c r="S2364" s="11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8308</v>
      </c>
      <c r="R2365" t="s">
        <v>8355</v>
      </c>
      <c r="S2365" s="11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8308</v>
      </c>
      <c r="R2366" t="s">
        <v>8355</v>
      </c>
      <c r="S2366" s="11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8308</v>
      </c>
      <c r="R2367" t="s">
        <v>8355</v>
      </c>
      <c r="S2367" s="11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</v>
      </c>
      <c r="Q2368" t="s">
        <v>8308</v>
      </c>
      <c r="R2368" t="s">
        <v>8355</v>
      </c>
      <c r="S2368" s="11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48</v>
      </c>
      <c r="Q2369" t="s">
        <v>8308</v>
      </c>
      <c r="R2369" t="s">
        <v>8355</v>
      </c>
      <c r="S2369" s="11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</f>
        <v>2.5000000000000001E-3</v>
      </c>
      <c r="P2370" s="8">
        <f t="shared" ref="P2370:P2433" si="149">ROUND((E2370/L2370),0)</f>
        <v>50</v>
      </c>
      <c r="Q2370" t="s">
        <v>8308</v>
      </c>
      <c r="R2370" t="s">
        <v>8355</v>
      </c>
      <c r="S2370" s="11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8" t="e">
        <f t="shared" si="149"/>
        <v>#DIV/0!</v>
      </c>
      <c r="Q2371" t="s">
        <v>8308</v>
      </c>
      <c r="R2371" t="s">
        <v>8355</v>
      </c>
      <c r="S2371" s="11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21</v>
      </c>
      <c r="Q2372" t="s">
        <v>8308</v>
      </c>
      <c r="R2372" t="s">
        <v>8355</v>
      </c>
      <c r="S2372" s="11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8308</v>
      </c>
      <c r="R2373" t="s">
        <v>8355</v>
      </c>
      <c r="S2373" s="11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8308</v>
      </c>
      <c r="R2374" t="s">
        <v>8355</v>
      </c>
      <c r="S2374" s="11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8308</v>
      </c>
      <c r="R2375" t="s">
        <v>8355</v>
      </c>
      <c r="S2375" s="11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8308</v>
      </c>
      <c r="R2376" t="s">
        <v>8355</v>
      </c>
      <c r="S2376" s="11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8308</v>
      </c>
      <c r="R2377" t="s">
        <v>8355</v>
      </c>
      <c r="S2377" s="11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82</v>
      </c>
      <c r="Q2378" t="s">
        <v>8308</v>
      </c>
      <c r="R2378" t="s">
        <v>8355</v>
      </c>
      <c r="S2378" s="11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8308</v>
      </c>
      <c r="R2379" t="s">
        <v>8355</v>
      </c>
      <c r="S2379" s="11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8308</v>
      </c>
      <c r="R2380" t="s">
        <v>8355</v>
      </c>
      <c r="S2380" s="11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8308</v>
      </c>
      <c r="R2381" t="s">
        <v>8355</v>
      </c>
      <c r="S2381" s="11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</v>
      </c>
      <c r="Q2382" t="s">
        <v>8308</v>
      </c>
      <c r="R2382" t="s">
        <v>8355</v>
      </c>
      <c r="S2382" s="11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</v>
      </c>
      <c r="Q2383" t="s">
        <v>8308</v>
      </c>
      <c r="R2383" t="s">
        <v>8355</v>
      </c>
      <c r="S2383" s="11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38</v>
      </c>
      <c r="Q2384" t="s">
        <v>8308</v>
      </c>
      <c r="R2384" t="s">
        <v>8355</v>
      </c>
      <c r="S2384" s="11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8308</v>
      </c>
      <c r="R2385" t="s">
        <v>8355</v>
      </c>
      <c r="S2385" s="11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8308</v>
      </c>
      <c r="R2386" t="s">
        <v>8355</v>
      </c>
      <c r="S2386" s="11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113</v>
      </c>
      <c r="Q2387" t="s">
        <v>8308</v>
      </c>
      <c r="R2387" t="s">
        <v>8355</v>
      </c>
      <c r="S2387" s="11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8308</v>
      </c>
      <c r="R2388" t="s">
        <v>8355</v>
      </c>
      <c r="S2388" s="11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8308</v>
      </c>
      <c r="R2389" t="s">
        <v>8355</v>
      </c>
      <c r="S2389" s="11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58</v>
      </c>
      <c r="Q2390" t="s">
        <v>8308</v>
      </c>
      <c r="R2390" t="s">
        <v>8355</v>
      </c>
      <c r="S2390" s="11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8308</v>
      </c>
      <c r="R2391" t="s">
        <v>8355</v>
      </c>
      <c r="S2391" s="11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8308</v>
      </c>
      <c r="R2392" t="s">
        <v>8355</v>
      </c>
      <c r="S2392" s="11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8308</v>
      </c>
      <c r="R2393" t="s">
        <v>8355</v>
      </c>
      <c r="S2393" s="11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8308</v>
      </c>
      <c r="R2394" t="s">
        <v>8355</v>
      </c>
      <c r="S2394" s="11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8308</v>
      </c>
      <c r="R2395" t="s">
        <v>8355</v>
      </c>
      <c r="S2395" s="11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2</v>
      </c>
      <c r="Q2396" t="s">
        <v>8308</v>
      </c>
      <c r="R2396" t="s">
        <v>8355</v>
      </c>
      <c r="S2396" s="11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8308</v>
      </c>
      <c r="R2397" t="s">
        <v>8355</v>
      </c>
      <c r="S2397" s="11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8308</v>
      </c>
      <c r="R2398" t="s">
        <v>8355</v>
      </c>
      <c r="S2398" s="11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8308</v>
      </c>
      <c r="R2399" t="s">
        <v>8355</v>
      </c>
      <c r="S2399" s="11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8308</v>
      </c>
      <c r="R2400" t="s">
        <v>8355</v>
      </c>
      <c r="S2400" s="11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8308</v>
      </c>
      <c r="R2401" t="s">
        <v>8355</v>
      </c>
      <c r="S2401" s="11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8308</v>
      </c>
      <c r="R2402" t="s">
        <v>8355</v>
      </c>
      <c r="S2402" s="11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</v>
      </c>
      <c r="Q2403" t="s">
        <v>8326</v>
      </c>
      <c r="R2403" t="s">
        <v>8354</v>
      </c>
      <c r="S2403" s="11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8326</v>
      </c>
      <c r="R2404" t="s">
        <v>8354</v>
      </c>
      <c r="S2404" s="11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17</v>
      </c>
      <c r="Q2405" t="s">
        <v>8326</v>
      </c>
      <c r="R2405" t="s">
        <v>8354</v>
      </c>
      <c r="S2405" s="11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8326</v>
      </c>
      <c r="R2406" t="s">
        <v>8354</v>
      </c>
      <c r="S2406" s="11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</v>
      </c>
      <c r="Q2407" t="s">
        <v>8326</v>
      </c>
      <c r="R2407" t="s">
        <v>8354</v>
      </c>
      <c r="S2407" s="11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</v>
      </c>
      <c r="Q2408" t="s">
        <v>8326</v>
      </c>
      <c r="R2408" t="s">
        <v>8354</v>
      </c>
      <c r="S2408" s="11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</v>
      </c>
      <c r="Q2409" t="s">
        <v>8326</v>
      </c>
      <c r="R2409" t="s">
        <v>8354</v>
      </c>
      <c r="S2409" s="11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8326</v>
      </c>
      <c r="R2410" t="s">
        <v>8354</v>
      </c>
      <c r="S2410" s="11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77</v>
      </c>
      <c r="Q2411" t="s">
        <v>8326</v>
      </c>
      <c r="R2411" t="s">
        <v>8354</v>
      </c>
      <c r="S2411" s="11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8326</v>
      </c>
      <c r="R2412" t="s">
        <v>8354</v>
      </c>
      <c r="S2412" s="11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</v>
      </c>
      <c r="Q2413" t="s">
        <v>8326</v>
      </c>
      <c r="R2413" t="s">
        <v>8354</v>
      </c>
      <c r="S2413" s="11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8326</v>
      </c>
      <c r="R2414" t="s">
        <v>8354</v>
      </c>
      <c r="S2414" s="11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</v>
      </c>
      <c r="Q2415" t="s">
        <v>8326</v>
      </c>
      <c r="R2415" t="s">
        <v>8354</v>
      </c>
      <c r="S2415" s="11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</v>
      </c>
      <c r="Q2416" t="s">
        <v>8326</v>
      </c>
      <c r="R2416" t="s">
        <v>8354</v>
      </c>
      <c r="S2416" s="11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56</v>
      </c>
      <c r="Q2417" t="s">
        <v>8326</v>
      </c>
      <c r="R2417" t="s">
        <v>8354</v>
      </c>
      <c r="S2417" s="11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8326</v>
      </c>
      <c r="R2418" t="s">
        <v>8354</v>
      </c>
      <c r="S2418" s="11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8326</v>
      </c>
      <c r="R2419" t="s">
        <v>8354</v>
      </c>
      <c r="S2419" s="11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8326</v>
      </c>
      <c r="R2420" t="s">
        <v>8354</v>
      </c>
      <c r="S2420" s="11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8326</v>
      </c>
      <c r="R2421" t="s">
        <v>8354</v>
      </c>
      <c r="S2421" s="11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</v>
      </c>
      <c r="Q2422" t="s">
        <v>8326</v>
      </c>
      <c r="R2422" t="s">
        <v>8354</v>
      </c>
      <c r="S2422" s="11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8326</v>
      </c>
      <c r="R2423" t="s">
        <v>8354</v>
      </c>
      <c r="S2423" s="11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8326</v>
      </c>
      <c r="R2424" t="s">
        <v>8354</v>
      </c>
      <c r="S2424" s="11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8326</v>
      </c>
      <c r="R2425" t="s">
        <v>8354</v>
      </c>
      <c r="S2425" s="11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</v>
      </c>
      <c r="Q2426" t="s">
        <v>8326</v>
      </c>
      <c r="R2426" t="s">
        <v>8354</v>
      </c>
      <c r="S2426" s="11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8326</v>
      </c>
      <c r="R2427" t="s">
        <v>8354</v>
      </c>
      <c r="S2427" s="11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8326</v>
      </c>
      <c r="R2428" t="s">
        <v>8354</v>
      </c>
      <c r="S2428" s="11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8326</v>
      </c>
      <c r="R2429" t="s">
        <v>8354</v>
      </c>
      <c r="S2429" s="11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8326</v>
      </c>
      <c r="R2430" t="s">
        <v>8354</v>
      </c>
      <c r="S2430" s="11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</v>
      </c>
      <c r="Q2431" t="s">
        <v>8326</v>
      </c>
      <c r="R2431" t="s">
        <v>8354</v>
      </c>
      <c r="S2431" s="11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11</v>
      </c>
      <c r="Q2432" t="s">
        <v>8326</v>
      </c>
      <c r="R2432" t="s">
        <v>8354</v>
      </c>
      <c r="S2432" s="11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8326</v>
      </c>
      <c r="R2433" t="s">
        <v>8354</v>
      </c>
      <c r="S2433" s="11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</f>
        <v>1.4285714285714287E-4</v>
      </c>
      <c r="P2434" s="8">
        <f t="shared" ref="P2434:P2497" si="153">ROUND((E2434/L2434),0)</f>
        <v>1</v>
      </c>
      <c r="Q2434" t="s">
        <v>8326</v>
      </c>
      <c r="R2434" t="s">
        <v>8354</v>
      </c>
      <c r="S2434" s="11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8" t="e">
        <f t="shared" si="153"/>
        <v>#DIV/0!</v>
      </c>
      <c r="Q2435" t="s">
        <v>8326</v>
      </c>
      <c r="R2435" t="s">
        <v>8354</v>
      </c>
      <c r="S2435" s="11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8326</v>
      </c>
      <c r="R2436" t="s">
        <v>8354</v>
      </c>
      <c r="S2436" s="11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8326</v>
      </c>
      <c r="R2437" t="s">
        <v>8354</v>
      </c>
      <c r="S2437" s="11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23</v>
      </c>
      <c r="Q2438" t="s">
        <v>8326</v>
      </c>
      <c r="R2438" t="s">
        <v>8354</v>
      </c>
      <c r="S2438" s="11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8326</v>
      </c>
      <c r="R2439" t="s">
        <v>8354</v>
      </c>
      <c r="S2439" s="11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8326</v>
      </c>
      <c r="R2440" t="s">
        <v>8354</v>
      </c>
      <c r="S2440" s="11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8326</v>
      </c>
      <c r="R2441" t="s">
        <v>8354</v>
      </c>
      <c r="S2441" s="11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8326</v>
      </c>
      <c r="R2442" t="s">
        <v>8354</v>
      </c>
      <c r="S2442" s="11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</v>
      </c>
      <c r="Q2443" t="s">
        <v>8326</v>
      </c>
      <c r="R2443" t="s">
        <v>8327</v>
      </c>
      <c r="S2443" s="11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</v>
      </c>
      <c r="Q2444" t="s">
        <v>8326</v>
      </c>
      <c r="R2444" t="s">
        <v>8327</v>
      </c>
      <c r="S2444" s="11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</v>
      </c>
      <c r="Q2445" t="s">
        <v>8326</v>
      </c>
      <c r="R2445" t="s">
        <v>8327</v>
      </c>
      <c r="S2445" s="11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</v>
      </c>
      <c r="Q2446" t="s">
        <v>8326</v>
      </c>
      <c r="R2446" t="s">
        <v>8327</v>
      </c>
      <c r="S2446" s="11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</v>
      </c>
      <c r="Q2447" t="s">
        <v>8326</v>
      </c>
      <c r="R2447" t="s">
        <v>8327</v>
      </c>
      <c r="S2447" s="11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76</v>
      </c>
      <c r="Q2448" t="s">
        <v>8326</v>
      </c>
      <c r="R2448" t="s">
        <v>8327</v>
      </c>
      <c r="S2448" s="11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32</v>
      </c>
      <c r="Q2449" t="s">
        <v>8326</v>
      </c>
      <c r="R2449" t="s">
        <v>8327</v>
      </c>
      <c r="S2449" s="11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48</v>
      </c>
      <c r="Q2450" t="s">
        <v>8326</v>
      </c>
      <c r="R2450" t="s">
        <v>8327</v>
      </c>
      <c r="S2450" s="11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8326</v>
      </c>
      <c r="R2451" t="s">
        <v>8327</v>
      </c>
      <c r="S2451" s="11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</v>
      </c>
      <c r="Q2452" t="s">
        <v>8326</v>
      </c>
      <c r="R2452" t="s">
        <v>8327</v>
      </c>
      <c r="S2452" s="11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</v>
      </c>
      <c r="Q2453" t="s">
        <v>8326</v>
      </c>
      <c r="R2453" t="s">
        <v>8327</v>
      </c>
      <c r="S2453" s="11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</v>
      </c>
      <c r="Q2454" t="s">
        <v>8326</v>
      </c>
      <c r="R2454" t="s">
        <v>8327</v>
      </c>
      <c r="S2454" s="11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</v>
      </c>
      <c r="Q2455" t="s">
        <v>8326</v>
      </c>
      <c r="R2455" t="s">
        <v>8327</v>
      </c>
      <c r="S2455" s="11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272</v>
      </c>
      <c r="Q2456" t="s">
        <v>8326</v>
      </c>
      <c r="R2456" t="s">
        <v>8327</v>
      </c>
      <c r="S2456" s="11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</v>
      </c>
      <c r="Q2457" t="s">
        <v>8326</v>
      </c>
      <c r="R2457" t="s">
        <v>8327</v>
      </c>
      <c r="S2457" s="11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</v>
      </c>
      <c r="Q2458" t="s">
        <v>8326</v>
      </c>
      <c r="R2458" t="s">
        <v>8327</v>
      </c>
      <c r="S2458" s="11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190</v>
      </c>
      <c r="Q2459" t="s">
        <v>8326</v>
      </c>
      <c r="R2459" t="s">
        <v>8327</v>
      </c>
      <c r="S2459" s="11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69</v>
      </c>
      <c r="Q2460" t="s">
        <v>8326</v>
      </c>
      <c r="R2460" t="s">
        <v>8327</v>
      </c>
      <c r="S2460" s="11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109</v>
      </c>
      <c r="Q2461" t="s">
        <v>8326</v>
      </c>
      <c r="R2461" t="s">
        <v>8327</v>
      </c>
      <c r="S2461" s="11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126</v>
      </c>
      <c r="Q2462" t="s">
        <v>8326</v>
      </c>
      <c r="R2462" t="s">
        <v>8327</v>
      </c>
      <c r="S2462" s="11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91</v>
      </c>
      <c r="Q2463" t="s">
        <v>8312</v>
      </c>
      <c r="R2463" t="s">
        <v>8329</v>
      </c>
      <c r="S2463" s="11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29</v>
      </c>
      <c r="Q2464" t="s">
        <v>8312</v>
      </c>
      <c r="R2464" t="s">
        <v>8329</v>
      </c>
      <c r="S2464" s="11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8312</v>
      </c>
      <c r="R2465" t="s">
        <v>8329</v>
      </c>
      <c r="S2465" s="11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52</v>
      </c>
      <c r="Q2466" t="s">
        <v>8312</v>
      </c>
      <c r="R2466" t="s">
        <v>8329</v>
      </c>
      <c r="S2466" s="11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</v>
      </c>
      <c r="Q2467" t="s">
        <v>8312</v>
      </c>
      <c r="R2467" t="s">
        <v>8329</v>
      </c>
      <c r="S2467" s="11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</v>
      </c>
      <c r="Q2468" t="s">
        <v>8312</v>
      </c>
      <c r="R2468" t="s">
        <v>8329</v>
      </c>
      <c r="S2468" s="11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28</v>
      </c>
      <c r="Q2469" t="s">
        <v>8312</v>
      </c>
      <c r="R2469" t="s">
        <v>8329</v>
      </c>
      <c r="S2469" s="11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37</v>
      </c>
      <c r="Q2470" t="s">
        <v>8312</v>
      </c>
      <c r="R2470" t="s">
        <v>8329</v>
      </c>
      <c r="S2470" s="11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</v>
      </c>
      <c r="Q2471" t="s">
        <v>8312</v>
      </c>
      <c r="R2471" t="s">
        <v>8329</v>
      </c>
      <c r="S2471" s="11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29</v>
      </c>
      <c r="Q2472" t="s">
        <v>8312</v>
      </c>
      <c r="R2472" t="s">
        <v>8329</v>
      </c>
      <c r="S2472" s="11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38</v>
      </c>
      <c r="Q2473" t="s">
        <v>8312</v>
      </c>
      <c r="R2473" t="s">
        <v>8329</v>
      </c>
      <c r="S2473" s="11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98</v>
      </c>
      <c r="Q2474" t="s">
        <v>8312</v>
      </c>
      <c r="R2474" t="s">
        <v>8329</v>
      </c>
      <c r="S2474" s="11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43</v>
      </c>
      <c r="Q2475" t="s">
        <v>8312</v>
      </c>
      <c r="R2475" t="s">
        <v>8329</v>
      </c>
      <c r="S2475" s="11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132</v>
      </c>
      <c r="Q2476" t="s">
        <v>8312</v>
      </c>
      <c r="R2476" t="s">
        <v>8329</v>
      </c>
      <c r="S2476" s="11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</v>
      </c>
      <c r="Q2477" t="s">
        <v>8312</v>
      </c>
      <c r="R2477" t="s">
        <v>8329</v>
      </c>
      <c r="S2477" s="11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</v>
      </c>
      <c r="Q2478" t="s">
        <v>8312</v>
      </c>
      <c r="R2478" t="s">
        <v>8329</v>
      </c>
      <c r="S2478" s="11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</v>
      </c>
      <c r="Q2479" t="s">
        <v>8312</v>
      </c>
      <c r="R2479" t="s">
        <v>8329</v>
      </c>
      <c r="S2479" s="11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</v>
      </c>
      <c r="Q2480" t="s">
        <v>8312</v>
      </c>
      <c r="R2480" t="s">
        <v>8329</v>
      </c>
      <c r="S2480" s="11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</v>
      </c>
      <c r="Q2481" t="s">
        <v>8312</v>
      </c>
      <c r="R2481" t="s">
        <v>8329</v>
      </c>
      <c r="S2481" s="11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8312</v>
      </c>
      <c r="R2482" t="s">
        <v>8329</v>
      </c>
      <c r="S2482" s="11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48</v>
      </c>
      <c r="Q2483" t="s">
        <v>8312</v>
      </c>
      <c r="R2483" t="s">
        <v>8329</v>
      </c>
      <c r="S2483" s="11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</v>
      </c>
      <c r="Q2484" t="s">
        <v>8312</v>
      </c>
      <c r="R2484" t="s">
        <v>8329</v>
      </c>
      <c r="S2484" s="11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66</v>
      </c>
      <c r="Q2485" t="s">
        <v>8312</v>
      </c>
      <c r="R2485" t="s">
        <v>8329</v>
      </c>
      <c r="S2485" s="11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</v>
      </c>
      <c r="Q2486" t="s">
        <v>8312</v>
      </c>
      <c r="R2486" t="s">
        <v>8329</v>
      </c>
      <c r="S2486" s="11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</v>
      </c>
      <c r="Q2487" t="s">
        <v>8312</v>
      </c>
      <c r="R2487" t="s">
        <v>8329</v>
      </c>
      <c r="S2487" s="11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27</v>
      </c>
      <c r="Q2488" t="s">
        <v>8312</v>
      </c>
      <c r="R2488" t="s">
        <v>8329</v>
      </c>
      <c r="S2488" s="11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</v>
      </c>
      <c r="Q2489" t="s">
        <v>8312</v>
      </c>
      <c r="R2489" t="s">
        <v>8329</v>
      </c>
      <c r="S2489" s="11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</v>
      </c>
      <c r="Q2490" t="s">
        <v>8312</v>
      </c>
      <c r="R2490" t="s">
        <v>8329</v>
      </c>
      <c r="S2490" s="11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</v>
      </c>
      <c r="Q2491" t="s">
        <v>8312</v>
      </c>
      <c r="R2491" t="s">
        <v>8329</v>
      </c>
      <c r="S2491" s="11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38</v>
      </c>
      <c r="Q2492" t="s">
        <v>8312</v>
      </c>
      <c r="R2492" t="s">
        <v>8329</v>
      </c>
      <c r="S2492" s="11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52</v>
      </c>
      <c r="Q2493" t="s">
        <v>8312</v>
      </c>
      <c r="R2493" t="s">
        <v>8329</v>
      </c>
      <c r="S2493" s="11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28</v>
      </c>
      <c r="Q2494" t="s">
        <v>8312</v>
      </c>
      <c r="R2494" t="s">
        <v>8329</v>
      </c>
      <c r="S2494" s="11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</v>
      </c>
      <c r="Q2495" t="s">
        <v>8312</v>
      </c>
      <c r="R2495" t="s">
        <v>8329</v>
      </c>
      <c r="S2495" s="11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39</v>
      </c>
      <c r="Q2496" t="s">
        <v>8312</v>
      </c>
      <c r="R2496" t="s">
        <v>8329</v>
      </c>
      <c r="S2496" s="11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46</v>
      </c>
      <c r="Q2497" t="s">
        <v>8312</v>
      </c>
      <c r="R2497" t="s">
        <v>8329</v>
      </c>
      <c r="S2497" s="11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</f>
        <v>1</v>
      </c>
      <c r="P2498" s="8">
        <f t="shared" ref="P2498:P2561" si="157">ROUND((E2498/L2498),0)</f>
        <v>600</v>
      </c>
      <c r="Q2498" t="s">
        <v>8312</v>
      </c>
      <c r="R2498" t="s">
        <v>8329</v>
      </c>
      <c r="S2498" s="11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8">
        <f t="shared" si="157"/>
        <v>81</v>
      </c>
      <c r="Q2499" t="s">
        <v>8312</v>
      </c>
      <c r="R2499" t="s">
        <v>8329</v>
      </c>
      <c r="S2499" s="11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53</v>
      </c>
      <c r="Q2500" t="s">
        <v>8312</v>
      </c>
      <c r="R2500" t="s">
        <v>8329</v>
      </c>
      <c r="S2500" s="11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48</v>
      </c>
      <c r="Q2501" t="s">
        <v>8312</v>
      </c>
      <c r="R2501" t="s">
        <v>8329</v>
      </c>
      <c r="S2501" s="11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</v>
      </c>
      <c r="Q2502" t="s">
        <v>8312</v>
      </c>
      <c r="R2502" t="s">
        <v>8329</v>
      </c>
      <c r="S2502" s="11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</v>
      </c>
      <c r="Q2503" t="s">
        <v>8326</v>
      </c>
      <c r="R2503" t="s">
        <v>8357</v>
      </c>
      <c r="S2503" s="11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</v>
      </c>
      <c r="Q2504" t="s">
        <v>8326</v>
      </c>
      <c r="R2504" t="s">
        <v>8357</v>
      </c>
      <c r="S2504" s="11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8326</v>
      </c>
      <c r="R2505" t="s">
        <v>8357</v>
      </c>
      <c r="S2505" s="11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8326</v>
      </c>
      <c r="R2506" t="s">
        <v>8357</v>
      </c>
      <c r="S2506" s="11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8326</v>
      </c>
      <c r="R2507" t="s">
        <v>8357</v>
      </c>
      <c r="S2507" s="11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8326</v>
      </c>
      <c r="R2508" t="s">
        <v>8357</v>
      </c>
      <c r="S2508" s="11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8326</v>
      </c>
      <c r="R2509" t="s">
        <v>8357</v>
      </c>
      <c r="S2509" s="11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8326</v>
      </c>
      <c r="R2510" t="s">
        <v>8357</v>
      </c>
      <c r="S2510" s="11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36</v>
      </c>
      <c r="Q2511" t="s">
        <v>8326</v>
      </c>
      <c r="R2511" t="s">
        <v>8357</v>
      </c>
      <c r="S2511" s="11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38</v>
      </c>
      <c r="Q2512" t="s">
        <v>8326</v>
      </c>
      <c r="R2512" t="s">
        <v>8357</v>
      </c>
      <c r="S2512" s="11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8326</v>
      </c>
      <c r="R2513" t="s">
        <v>8357</v>
      </c>
      <c r="S2513" s="11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8326</v>
      </c>
      <c r="R2514" t="s">
        <v>8357</v>
      </c>
      <c r="S2514" s="11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8326</v>
      </c>
      <c r="R2515" t="s">
        <v>8357</v>
      </c>
      <c r="S2515" s="11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53</v>
      </c>
      <c r="Q2516" t="s">
        <v>8326</v>
      </c>
      <c r="R2516" t="s">
        <v>8357</v>
      </c>
      <c r="S2516" s="11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78</v>
      </c>
      <c r="Q2517" t="s">
        <v>8326</v>
      </c>
      <c r="R2517" t="s">
        <v>8357</v>
      </c>
      <c r="S2517" s="11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8326</v>
      </c>
      <c r="R2518" t="s">
        <v>8357</v>
      </c>
      <c r="S2518" s="11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54</v>
      </c>
      <c r="Q2519" t="s">
        <v>8326</v>
      </c>
      <c r="R2519" t="s">
        <v>8357</v>
      </c>
      <c r="S2519" s="11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8326</v>
      </c>
      <c r="R2520" t="s">
        <v>8357</v>
      </c>
      <c r="S2520" s="11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</v>
      </c>
      <c r="Q2521" t="s">
        <v>8326</v>
      </c>
      <c r="R2521" t="s">
        <v>8357</v>
      </c>
      <c r="S2521" s="11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8326</v>
      </c>
      <c r="R2522" t="s">
        <v>8357</v>
      </c>
      <c r="S2522" s="11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104</v>
      </c>
      <c r="Q2523" t="s">
        <v>8312</v>
      </c>
      <c r="R2523" t="s">
        <v>8334</v>
      </c>
      <c r="S2523" s="11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</v>
      </c>
      <c r="Q2524" t="s">
        <v>8312</v>
      </c>
      <c r="R2524" t="s">
        <v>8334</v>
      </c>
      <c r="S2524" s="11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</v>
      </c>
      <c r="Q2525" t="s">
        <v>8312</v>
      </c>
      <c r="R2525" t="s">
        <v>8334</v>
      </c>
      <c r="S2525" s="11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</v>
      </c>
      <c r="Q2526" t="s">
        <v>8312</v>
      </c>
      <c r="R2526" t="s">
        <v>8334</v>
      </c>
      <c r="S2526" s="11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</v>
      </c>
      <c r="Q2527" t="s">
        <v>8312</v>
      </c>
      <c r="R2527" t="s">
        <v>8334</v>
      </c>
      <c r="S2527" s="11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137</v>
      </c>
      <c r="Q2528" t="s">
        <v>8312</v>
      </c>
      <c r="R2528" t="s">
        <v>8334</v>
      </c>
      <c r="S2528" s="11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58</v>
      </c>
      <c r="Q2529" t="s">
        <v>8312</v>
      </c>
      <c r="R2529" t="s">
        <v>8334</v>
      </c>
      <c r="S2529" s="11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53</v>
      </c>
      <c r="Q2530" t="s">
        <v>8312</v>
      </c>
      <c r="R2530" t="s">
        <v>8334</v>
      </c>
      <c r="S2530" s="11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</v>
      </c>
      <c r="Q2531" t="s">
        <v>8312</v>
      </c>
      <c r="R2531" t="s">
        <v>8334</v>
      </c>
      <c r="S2531" s="11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</v>
      </c>
      <c r="Q2532" t="s">
        <v>8312</v>
      </c>
      <c r="R2532" t="s">
        <v>8334</v>
      </c>
      <c r="S2532" s="11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</v>
      </c>
      <c r="Q2533" t="s">
        <v>8312</v>
      </c>
      <c r="R2533" t="s">
        <v>8334</v>
      </c>
      <c r="S2533" s="11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</v>
      </c>
      <c r="Q2534" t="s">
        <v>8312</v>
      </c>
      <c r="R2534" t="s">
        <v>8334</v>
      </c>
      <c r="S2534" s="11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</v>
      </c>
      <c r="Q2535" t="s">
        <v>8312</v>
      </c>
      <c r="R2535" t="s">
        <v>8334</v>
      </c>
      <c r="S2535" s="11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8312</v>
      </c>
      <c r="R2536" t="s">
        <v>8334</v>
      </c>
      <c r="S2536" s="11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</v>
      </c>
      <c r="Q2537" t="s">
        <v>8312</v>
      </c>
      <c r="R2537" t="s">
        <v>8334</v>
      </c>
      <c r="S2537" s="11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</v>
      </c>
      <c r="Q2538" t="s">
        <v>8312</v>
      </c>
      <c r="R2538" t="s">
        <v>8334</v>
      </c>
      <c r="S2538" s="11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8312</v>
      </c>
      <c r="R2539" t="s">
        <v>8334</v>
      </c>
      <c r="S2539" s="11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110</v>
      </c>
      <c r="Q2540" t="s">
        <v>8312</v>
      </c>
      <c r="R2540" t="s">
        <v>8334</v>
      </c>
      <c r="S2540" s="11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170</v>
      </c>
      <c r="Q2541" t="s">
        <v>8312</v>
      </c>
      <c r="R2541" t="s">
        <v>8334</v>
      </c>
      <c r="S2541" s="11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96</v>
      </c>
      <c r="Q2542" t="s">
        <v>8312</v>
      </c>
      <c r="R2542" t="s">
        <v>8334</v>
      </c>
      <c r="S2542" s="11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</v>
      </c>
      <c r="Q2543" t="s">
        <v>8312</v>
      </c>
      <c r="R2543" t="s">
        <v>8334</v>
      </c>
      <c r="S2543" s="11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56</v>
      </c>
      <c r="Q2544" t="s">
        <v>8312</v>
      </c>
      <c r="R2544" t="s">
        <v>8334</v>
      </c>
      <c r="S2544" s="11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</v>
      </c>
      <c r="Q2545" t="s">
        <v>8312</v>
      </c>
      <c r="R2545" t="s">
        <v>8334</v>
      </c>
      <c r="S2545" s="11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</v>
      </c>
      <c r="Q2546" t="s">
        <v>8312</v>
      </c>
      <c r="R2546" t="s">
        <v>8334</v>
      </c>
      <c r="S2546" s="11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</v>
      </c>
      <c r="Q2547" t="s">
        <v>8312</v>
      </c>
      <c r="R2547" t="s">
        <v>8334</v>
      </c>
      <c r="S2547" s="11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</v>
      </c>
      <c r="Q2548" t="s">
        <v>8312</v>
      </c>
      <c r="R2548" t="s">
        <v>8334</v>
      </c>
      <c r="S2548" s="11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</v>
      </c>
      <c r="Q2549" t="s">
        <v>8312</v>
      </c>
      <c r="R2549" t="s">
        <v>8334</v>
      </c>
      <c r="S2549" s="11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</v>
      </c>
      <c r="Q2550" t="s">
        <v>8312</v>
      </c>
      <c r="R2550" t="s">
        <v>8334</v>
      </c>
      <c r="S2550" s="11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44</v>
      </c>
      <c r="Q2551" t="s">
        <v>8312</v>
      </c>
      <c r="R2551" t="s">
        <v>8334</v>
      </c>
      <c r="S2551" s="11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44</v>
      </c>
      <c r="Q2552" t="s">
        <v>8312</v>
      </c>
      <c r="R2552" t="s">
        <v>8334</v>
      </c>
      <c r="S2552" s="11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</v>
      </c>
      <c r="Q2553" t="s">
        <v>8312</v>
      </c>
      <c r="R2553" t="s">
        <v>8334</v>
      </c>
      <c r="S2553" s="11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178</v>
      </c>
      <c r="Q2554" t="s">
        <v>8312</v>
      </c>
      <c r="R2554" t="s">
        <v>8334</v>
      </c>
      <c r="S2554" s="11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39</v>
      </c>
      <c r="Q2555" t="s">
        <v>8312</v>
      </c>
      <c r="R2555" t="s">
        <v>8334</v>
      </c>
      <c r="S2555" s="11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55</v>
      </c>
      <c r="Q2556" t="s">
        <v>8312</v>
      </c>
      <c r="R2556" t="s">
        <v>8334</v>
      </c>
      <c r="S2556" s="11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</v>
      </c>
      <c r="Q2557" t="s">
        <v>8312</v>
      </c>
      <c r="R2557" t="s">
        <v>8334</v>
      </c>
      <c r="S2557" s="11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</v>
      </c>
      <c r="Q2558" t="s">
        <v>8312</v>
      </c>
      <c r="R2558" t="s">
        <v>8334</v>
      </c>
      <c r="S2558" s="11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30</v>
      </c>
      <c r="Q2559" t="s">
        <v>8312</v>
      </c>
      <c r="R2559" t="s">
        <v>8334</v>
      </c>
      <c r="S2559" s="11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76</v>
      </c>
      <c r="Q2560" t="s">
        <v>8312</v>
      </c>
      <c r="R2560" t="s">
        <v>8334</v>
      </c>
      <c r="S2560" s="11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36</v>
      </c>
      <c r="Q2561" t="s">
        <v>8312</v>
      </c>
      <c r="R2561" t="s">
        <v>8334</v>
      </c>
      <c r="S2561" s="11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</f>
        <v>1.0009999999999999</v>
      </c>
      <c r="P2562" s="8">
        <f t="shared" ref="P2562:P2625" si="161">ROUND((E2562/L2562),0)</f>
        <v>143</v>
      </c>
      <c r="Q2562" t="s">
        <v>8312</v>
      </c>
      <c r="R2562" t="s">
        <v>8334</v>
      </c>
      <c r="S2562" s="11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8" t="e">
        <f t="shared" si="161"/>
        <v>#DIV/0!</v>
      </c>
      <c r="Q2563" t="s">
        <v>8326</v>
      </c>
      <c r="R2563" t="s">
        <v>8354</v>
      </c>
      <c r="S2563" s="11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8326</v>
      </c>
      <c r="R2564" t="s">
        <v>8354</v>
      </c>
      <c r="S2564" s="11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8326</v>
      </c>
      <c r="R2565" t="s">
        <v>8354</v>
      </c>
      <c r="S2565" s="11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8326</v>
      </c>
      <c r="R2566" t="s">
        <v>8354</v>
      </c>
      <c r="S2566" s="11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8326</v>
      </c>
      <c r="R2567" t="s">
        <v>8354</v>
      </c>
      <c r="S2567" s="11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8326</v>
      </c>
      <c r="R2568" t="s">
        <v>8354</v>
      </c>
      <c r="S2568" s="11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8326</v>
      </c>
      <c r="R2569" t="s">
        <v>8354</v>
      </c>
      <c r="S2569" s="11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8326</v>
      </c>
      <c r="R2570" t="s">
        <v>8354</v>
      </c>
      <c r="S2570" s="11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73</v>
      </c>
      <c r="Q2571" t="s">
        <v>8326</v>
      </c>
      <c r="R2571" t="s">
        <v>8354</v>
      </c>
      <c r="S2571" s="11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30</v>
      </c>
      <c r="Q2572" t="s">
        <v>8326</v>
      </c>
      <c r="R2572" t="s">
        <v>8354</v>
      </c>
      <c r="S2572" s="11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63</v>
      </c>
      <c r="Q2573" t="s">
        <v>8326</v>
      </c>
      <c r="R2573" t="s">
        <v>8354</v>
      </c>
      <c r="S2573" s="11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8326</v>
      </c>
      <c r="R2574" t="s">
        <v>8354</v>
      </c>
      <c r="S2574" s="11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8326</v>
      </c>
      <c r="R2575" t="s">
        <v>8354</v>
      </c>
      <c r="S2575" s="11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8326</v>
      </c>
      <c r="R2576" t="s">
        <v>8354</v>
      </c>
      <c r="S2576" s="11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8326</v>
      </c>
      <c r="R2577" t="s">
        <v>8354</v>
      </c>
      <c r="S2577" s="11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8326</v>
      </c>
      <c r="R2578" t="s">
        <v>8354</v>
      </c>
      <c r="S2578" s="11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8326</v>
      </c>
      <c r="R2579" t="s">
        <v>8354</v>
      </c>
      <c r="S2579" s="11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8326</v>
      </c>
      <c r="R2580" t="s">
        <v>8354</v>
      </c>
      <c r="S2580" s="11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</v>
      </c>
      <c r="Q2581" t="s">
        <v>8326</v>
      </c>
      <c r="R2581" t="s">
        <v>8354</v>
      </c>
      <c r="S2581" s="11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26</v>
      </c>
      <c r="Q2582" t="s">
        <v>8326</v>
      </c>
      <c r="R2582" t="s">
        <v>8354</v>
      </c>
      <c r="S2582" s="11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</v>
      </c>
      <c r="Q2583" t="s">
        <v>8326</v>
      </c>
      <c r="R2583" t="s">
        <v>8354</v>
      </c>
      <c r="S2583" s="11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8326</v>
      </c>
      <c r="R2584" t="s">
        <v>8354</v>
      </c>
      <c r="S2584" s="11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8326</v>
      </c>
      <c r="R2585" t="s">
        <v>8354</v>
      </c>
      <c r="S2585" s="11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8326</v>
      </c>
      <c r="R2586" t="s">
        <v>8354</v>
      </c>
      <c r="S2586" s="11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8326</v>
      </c>
      <c r="R2587" t="s">
        <v>8354</v>
      </c>
      <c r="S2587" s="11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8326</v>
      </c>
      <c r="R2588" t="s">
        <v>8354</v>
      </c>
      <c r="S2588" s="11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203</v>
      </c>
      <c r="Q2589" t="s">
        <v>8326</v>
      </c>
      <c r="R2589" t="s">
        <v>8354</v>
      </c>
      <c r="S2589" s="11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</v>
      </c>
      <c r="Q2590" t="s">
        <v>8326</v>
      </c>
      <c r="R2590" t="s">
        <v>8354</v>
      </c>
      <c r="S2590" s="11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8326</v>
      </c>
      <c r="R2591" t="s">
        <v>8354</v>
      </c>
      <c r="S2591" s="11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8326</v>
      </c>
      <c r="R2592" t="s">
        <v>8354</v>
      </c>
      <c r="S2592" s="11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8326</v>
      </c>
      <c r="R2593" t="s">
        <v>8354</v>
      </c>
      <c r="S2593" s="11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8326</v>
      </c>
      <c r="R2594" t="s">
        <v>8354</v>
      </c>
      <c r="S2594" s="11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8326</v>
      </c>
      <c r="R2595" t="s">
        <v>8354</v>
      </c>
      <c r="S2595" s="11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8326</v>
      </c>
      <c r="R2596" t="s">
        <v>8354</v>
      </c>
      <c r="S2596" s="11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</v>
      </c>
      <c r="Q2597" t="s">
        <v>8326</v>
      </c>
      <c r="R2597" t="s">
        <v>8354</v>
      </c>
      <c r="S2597" s="11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306</v>
      </c>
      <c r="Q2598" t="s">
        <v>8326</v>
      </c>
      <c r="R2598" t="s">
        <v>8354</v>
      </c>
      <c r="S2598" s="11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</v>
      </c>
      <c r="Q2599" t="s">
        <v>8326</v>
      </c>
      <c r="R2599" t="s">
        <v>8354</v>
      </c>
      <c r="S2599" s="11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84</v>
      </c>
      <c r="Q2600" t="s">
        <v>8326</v>
      </c>
      <c r="R2600" t="s">
        <v>8354</v>
      </c>
      <c r="S2600" s="11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8326</v>
      </c>
      <c r="R2601" t="s">
        <v>8354</v>
      </c>
      <c r="S2601" s="11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116</v>
      </c>
      <c r="Q2602" t="s">
        <v>8326</v>
      </c>
      <c r="R2602" t="s">
        <v>8354</v>
      </c>
      <c r="S2602" s="11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22</v>
      </c>
      <c r="Q2603" t="s">
        <v>8308</v>
      </c>
      <c r="R2603" t="s">
        <v>8317</v>
      </c>
      <c r="S2603" s="11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</v>
      </c>
      <c r="Q2604" t="s">
        <v>8308</v>
      </c>
      <c r="R2604" t="s">
        <v>8317</v>
      </c>
      <c r="S2604" s="11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36</v>
      </c>
      <c r="Q2605" t="s">
        <v>8308</v>
      </c>
      <c r="R2605" t="s">
        <v>8317</v>
      </c>
      <c r="S2605" s="11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65</v>
      </c>
      <c r="Q2606" t="s">
        <v>8308</v>
      </c>
      <c r="R2606" t="s">
        <v>8317</v>
      </c>
      <c r="S2606" s="11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61</v>
      </c>
      <c r="Q2607" t="s">
        <v>8308</v>
      </c>
      <c r="R2607" t="s">
        <v>8317</v>
      </c>
      <c r="S2607" s="11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</v>
      </c>
      <c r="Q2608" t="s">
        <v>8308</v>
      </c>
      <c r="R2608" t="s">
        <v>8317</v>
      </c>
      <c r="S2608" s="11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82</v>
      </c>
      <c r="Q2609" t="s">
        <v>8308</v>
      </c>
      <c r="R2609" t="s">
        <v>8317</v>
      </c>
      <c r="S2609" s="11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59</v>
      </c>
      <c r="Q2610" t="s">
        <v>8308</v>
      </c>
      <c r="R2610" t="s">
        <v>8317</v>
      </c>
      <c r="S2610" s="11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</v>
      </c>
      <c r="Q2611" t="s">
        <v>8308</v>
      </c>
      <c r="R2611" t="s">
        <v>8317</v>
      </c>
      <c r="S2611" s="11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56</v>
      </c>
      <c r="Q2612" t="s">
        <v>8308</v>
      </c>
      <c r="R2612" t="s">
        <v>8317</v>
      </c>
      <c r="S2612" s="11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84</v>
      </c>
      <c r="Q2613" t="s">
        <v>8308</v>
      </c>
      <c r="R2613" t="s">
        <v>8317</v>
      </c>
      <c r="S2613" s="11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</v>
      </c>
      <c r="Q2614" t="s">
        <v>8308</v>
      </c>
      <c r="R2614" t="s">
        <v>8317</v>
      </c>
      <c r="S2614" s="11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271</v>
      </c>
      <c r="Q2615" t="s">
        <v>8308</v>
      </c>
      <c r="R2615" t="s">
        <v>8317</v>
      </c>
      <c r="S2615" s="11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</v>
      </c>
      <c r="Q2616" t="s">
        <v>8308</v>
      </c>
      <c r="R2616" t="s">
        <v>8317</v>
      </c>
      <c r="S2616" s="11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</v>
      </c>
      <c r="Q2617" t="s">
        <v>8308</v>
      </c>
      <c r="R2617" t="s">
        <v>8317</v>
      </c>
      <c r="S2617" s="11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</v>
      </c>
      <c r="Q2618" t="s">
        <v>8308</v>
      </c>
      <c r="R2618" t="s">
        <v>8317</v>
      </c>
      <c r="S2618" s="11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28</v>
      </c>
      <c r="Q2619" t="s">
        <v>8308</v>
      </c>
      <c r="R2619" t="s">
        <v>8317</v>
      </c>
      <c r="S2619" s="11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</v>
      </c>
      <c r="Q2620" t="s">
        <v>8308</v>
      </c>
      <c r="R2620" t="s">
        <v>8317</v>
      </c>
      <c r="S2620" s="11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36</v>
      </c>
      <c r="Q2621" t="s">
        <v>8308</v>
      </c>
      <c r="R2621" t="s">
        <v>8317</v>
      </c>
      <c r="S2621" s="11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75</v>
      </c>
      <c r="Q2622" t="s">
        <v>8308</v>
      </c>
      <c r="R2622" t="s">
        <v>8317</v>
      </c>
      <c r="S2622" s="11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</v>
      </c>
      <c r="Q2623" t="s">
        <v>8308</v>
      </c>
      <c r="R2623" t="s">
        <v>8317</v>
      </c>
      <c r="S2623" s="11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27</v>
      </c>
      <c r="Q2624" t="s">
        <v>8308</v>
      </c>
      <c r="R2624" t="s">
        <v>8317</v>
      </c>
      <c r="S2624" s="11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37</v>
      </c>
      <c r="Q2625" t="s">
        <v>8308</v>
      </c>
      <c r="R2625" t="s">
        <v>8317</v>
      </c>
      <c r="S2625" s="11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</f>
        <v>13.794206249999998</v>
      </c>
      <c r="P2626" s="8">
        <f t="shared" ref="P2626:P2689" si="165">ROUND((E2626/L2626),0)</f>
        <v>32</v>
      </c>
      <c r="Q2626" t="s">
        <v>8308</v>
      </c>
      <c r="R2626" t="s">
        <v>8317</v>
      </c>
      <c r="S2626" s="11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8">
        <f t="shared" si="165"/>
        <v>28</v>
      </c>
      <c r="Q2627" t="s">
        <v>8308</v>
      </c>
      <c r="R2627" t="s">
        <v>8317</v>
      </c>
      <c r="S2627" s="11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8308</v>
      </c>
      <c r="R2628" t="s">
        <v>8317</v>
      </c>
      <c r="S2628" s="11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22</v>
      </c>
      <c r="Q2629" t="s">
        <v>8308</v>
      </c>
      <c r="R2629" t="s">
        <v>8317</v>
      </c>
      <c r="S2629" s="11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</v>
      </c>
      <c r="Q2630" t="s">
        <v>8308</v>
      </c>
      <c r="R2630" t="s">
        <v>8317</v>
      </c>
      <c r="S2630" s="11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64</v>
      </c>
      <c r="Q2631" t="s">
        <v>8308</v>
      </c>
      <c r="R2631" t="s">
        <v>8317</v>
      </c>
      <c r="S2631" s="11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39</v>
      </c>
      <c r="Q2632" t="s">
        <v>8308</v>
      </c>
      <c r="R2632" t="s">
        <v>8317</v>
      </c>
      <c r="S2632" s="11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</v>
      </c>
      <c r="Q2633" t="s">
        <v>8308</v>
      </c>
      <c r="R2633" t="s">
        <v>8317</v>
      </c>
      <c r="S2633" s="11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35</v>
      </c>
      <c r="Q2634" t="s">
        <v>8308</v>
      </c>
      <c r="R2634" t="s">
        <v>8317</v>
      </c>
      <c r="S2634" s="11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</v>
      </c>
      <c r="Q2635" t="s">
        <v>8308</v>
      </c>
      <c r="R2635" t="s">
        <v>8317</v>
      </c>
      <c r="S2635" s="11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</v>
      </c>
      <c r="Q2636" t="s">
        <v>8308</v>
      </c>
      <c r="R2636" t="s">
        <v>8317</v>
      </c>
      <c r="S2636" s="11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137</v>
      </c>
      <c r="Q2637" t="s">
        <v>8308</v>
      </c>
      <c r="R2637" t="s">
        <v>8317</v>
      </c>
      <c r="S2637" s="11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</v>
      </c>
      <c r="Q2638" t="s">
        <v>8308</v>
      </c>
      <c r="R2638" t="s">
        <v>8317</v>
      </c>
      <c r="S2638" s="11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32</v>
      </c>
      <c r="Q2639" t="s">
        <v>8308</v>
      </c>
      <c r="R2639" t="s">
        <v>8317</v>
      </c>
      <c r="S2639" s="11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</v>
      </c>
      <c r="Q2640" t="s">
        <v>8308</v>
      </c>
      <c r="R2640" t="s">
        <v>8317</v>
      </c>
      <c r="S2640" s="11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</v>
      </c>
      <c r="Q2641" t="s">
        <v>8308</v>
      </c>
      <c r="R2641" t="s">
        <v>8317</v>
      </c>
      <c r="S2641" s="11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46</v>
      </c>
      <c r="Q2642" t="s">
        <v>8308</v>
      </c>
      <c r="R2642" t="s">
        <v>8317</v>
      </c>
      <c r="S2642" s="11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8308</v>
      </c>
      <c r="R2643" t="s">
        <v>8317</v>
      </c>
      <c r="S2643" s="11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8308</v>
      </c>
      <c r="R2644" t="s">
        <v>8317</v>
      </c>
      <c r="S2644" s="11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224</v>
      </c>
      <c r="Q2645" t="s">
        <v>8308</v>
      </c>
      <c r="R2645" t="s">
        <v>8317</v>
      </c>
      <c r="S2645" s="11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</v>
      </c>
      <c r="Q2646" t="s">
        <v>8308</v>
      </c>
      <c r="R2646" t="s">
        <v>8317</v>
      </c>
      <c r="S2646" s="11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</v>
      </c>
      <c r="Q2647" t="s">
        <v>8308</v>
      </c>
      <c r="R2647" t="s">
        <v>8317</v>
      </c>
      <c r="S2647" s="11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79</v>
      </c>
      <c r="Q2648" t="s">
        <v>8308</v>
      </c>
      <c r="R2648" t="s">
        <v>8317</v>
      </c>
      <c r="S2648" s="11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8308</v>
      </c>
      <c r="R2649" t="s">
        <v>8317</v>
      </c>
      <c r="S2649" s="11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18</v>
      </c>
      <c r="Q2650" t="s">
        <v>8308</v>
      </c>
      <c r="R2650" t="s">
        <v>8317</v>
      </c>
      <c r="S2650" s="11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</v>
      </c>
      <c r="Q2651" t="s">
        <v>8308</v>
      </c>
      <c r="R2651" t="s">
        <v>8317</v>
      </c>
      <c r="S2651" s="11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72</v>
      </c>
      <c r="Q2652" t="s">
        <v>8308</v>
      </c>
      <c r="R2652" t="s">
        <v>8317</v>
      </c>
      <c r="S2652" s="11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308</v>
      </c>
      <c r="Q2653" t="s">
        <v>8308</v>
      </c>
      <c r="R2653" t="s">
        <v>8317</v>
      </c>
      <c r="S2653" s="11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</v>
      </c>
      <c r="Q2654" t="s">
        <v>8308</v>
      </c>
      <c r="R2654" t="s">
        <v>8317</v>
      </c>
      <c r="S2654" s="11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84</v>
      </c>
      <c r="Q2655" t="s">
        <v>8308</v>
      </c>
      <c r="R2655" t="s">
        <v>8317</v>
      </c>
      <c r="S2655" s="11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9</v>
      </c>
      <c r="Q2656" t="s">
        <v>8308</v>
      </c>
      <c r="R2656" t="s">
        <v>8317</v>
      </c>
      <c r="S2656" s="11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</v>
      </c>
      <c r="Q2657" t="s">
        <v>8308</v>
      </c>
      <c r="R2657" t="s">
        <v>8317</v>
      </c>
      <c r="S2657" s="11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113</v>
      </c>
      <c r="Q2658" t="s">
        <v>8308</v>
      </c>
      <c r="R2658" t="s">
        <v>8317</v>
      </c>
      <c r="S2658" s="11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</v>
      </c>
      <c r="Q2659" t="s">
        <v>8308</v>
      </c>
      <c r="R2659" t="s">
        <v>8317</v>
      </c>
      <c r="S2659" s="11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23</v>
      </c>
      <c r="Q2660" t="s">
        <v>8308</v>
      </c>
      <c r="R2660" t="s">
        <v>8317</v>
      </c>
      <c r="S2660" s="11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</v>
      </c>
      <c r="Q2661" t="s">
        <v>8308</v>
      </c>
      <c r="R2661" t="s">
        <v>8317</v>
      </c>
      <c r="S2661" s="11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4</v>
      </c>
      <c r="Q2662" t="s">
        <v>8308</v>
      </c>
      <c r="R2662" t="s">
        <v>8317</v>
      </c>
      <c r="S2662" s="11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86</v>
      </c>
      <c r="Q2663" t="s">
        <v>8308</v>
      </c>
      <c r="R2663" t="s">
        <v>8335</v>
      </c>
      <c r="S2663" s="11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8308</v>
      </c>
      <c r="R2664" t="s">
        <v>8335</v>
      </c>
      <c r="S2664" s="11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374</v>
      </c>
      <c r="Q2665" t="s">
        <v>8308</v>
      </c>
      <c r="R2665" t="s">
        <v>8335</v>
      </c>
      <c r="S2665" s="11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</v>
      </c>
      <c r="Q2666" t="s">
        <v>8308</v>
      </c>
      <c r="R2666" t="s">
        <v>8335</v>
      </c>
      <c r="S2666" s="11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94</v>
      </c>
      <c r="Q2667" t="s">
        <v>8308</v>
      </c>
      <c r="R2667" t="s">
        <v>8335</v>
      </c>
      <c r="S2667" s="11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</v>
      </c>
      <c r="Q2668" t="s">
        <v>8308</v>
      </c>
      <c r="R2668" t="s">
        <v>8335</v>
      </c>
      <c r="S2668" s="11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</v>
      </c>
      <c r="Q2669" t="s">
        <v>8308</v>
      </c>
      <c r="R2669" t="s">
        <v>8335</v>
      </c>
      <c r="S2669" s="11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61</v>
      </c>
      <c r="Q2670" t="s">
        <v>8308</v>
      </c>
      <c r="R2670" t="s">
        <v>8335</v>
      </c>
      <c r="S2670" s="11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8308</v>
      </c>
      <c r="R2671" t="s">
        <v>8335</v>
      </c>
      <c r="S2671" s="11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42</v>
      </c>
      <c r="Q2672" t="s">
        <v>8308</v>
      </c>
      <c r="R2672" t="s">
        <v>8335</v>
      </c>
      <c r="S2672" s="11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34</v>
      </c>
      <c r="Q2673" t="s">
        <v>8308</v>
      </c>
      <c r="R2673" t="s">
        <v>8335</v>
      </c>
      <c r="S2673" s="11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71</v>
      </c>
      <c r="Q2674" t="s">
        <v>8308</v>
      </c>
      <c r="R2674" t="s">
        <v>8335</v>
      </c>
      <c r="S2674" s="11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</v>
      </c>
      <c r="Q2675" t="s">
        <v>8308</v>
      </c>
      <c r="R2675" t="s">
        <v>8335</v>
      </c>
      <c r="S2675" s="11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129</v>
      </c>
      <c r="Q2676" t="s">
        <v>8308</v>
      </c>
      <c r="R2676" t="s">
        <v>8335</v>
      </c>
      <c r="S2676" s="11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</v>
      </c>
      <c r="Q2677" t="s">
        <v>8308</v>
      </c>
      <c r="R2677" t="s">
        <v>8335</v>
      </c>
      <c r="S2677" s="11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118</v>
      </c>
      <c r="Q2678" t="s">
        <v>8308</v>
      </c>
      <c r="R2678" t="s">
        <v>8335</v>
      </c>
      <c r="S2678" s="11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</v>
      </c>
      <c r="Q2679" t="s">
        <v>8308</v>
      </c>
      <c r="R2679" t="s">
        <v>8335</v>
      </c>
      <c r="S2679" s="11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8308</v>
      </c>
      <c r="R2680" t="s">
        <v>8335</v>
      </c>
      <c r="S2680" s="11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8308</v>
      </c>
      <c r="R2681" t="s">
        <v>8335</v>
      </c>
      <c r="S2681" s="11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8308</v>
      </c>
      <c r="R2682" t="s">
        <v>8335</v>
      </c>
      <c r="S2682" s="11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28</v>
      </c>
      <c r="Q2683" t="s">
        <v>8326</v>
      </c>
      <c r="R2683" t="s">
        <v>8354</v>
      </c>
      <c r="S2683" s="11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85</v>
      </c>
      <c r="Q2684" t="s">
        <v>8326</v>
      </c>
      <c r="R2684" t="s">
        <v>8354</v>
      </c>
      <c r="S2684" s="11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8326</v>
      </c>
      <c r="R2685" t="s">
        <v>8354</v>
      </c>
      <c r="S2685" s="11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8326</v>
      </c>
      <c r="R2686" t="s">
        <v>8354</v>
      </c>
      <c r="S2686" s="11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8326</v>
      </c>
      <c r="R2687" t="s">
        <v>8354</v>
      </c>
      <c r="S2687" s="11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8326</v>
      </c>
      <c r="R2688" t="s">
        <v>8354</v>
      </c>
      <c r="S2688" s="11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8326</v>
      </c>
      <c r="R2689" t="s">
        <v>8354</v>
      </c>
      <c r="S2689" s="11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</f>
        <v>1.48E-3</v>
      </c>
      <c r="P2690" s="8">
        <f t="shared" ref="P2690:P2753" si="169">ROUND((E2690/L2690),0)</f>
        <v>5</v>
      </c>
      <c r="Q2690" t="s">
        <v>8326</v>
      </c>
      <c r="R2690" t="s">
        <v>8354</v>
      </c>
      <c r="S2690" s="11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8">
        <f t="shared" si="169"/>
        <v>1</v>
      </c>
      <c r="Q2691" t="s">
        <v>8326</v>
      </c>
      <c r="R2691" t="s">
        <v>8354</v>
      </c>
      <c r="S2691" s="11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73</v>
      </c>
      <c r="Q2692" t="s">
        <v>8326</v>
      </c>
      <c r="R2692" t="s">
        <v>8354</v>
      </c>
      <c r="S2692" s="11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18</v>
      </c>
      <c r="Q2693" t="s">
        <v>8326</v>
      </c>
      <c r="R2693" t="s">
        <v>8354</v>
      </c>
      <c r="S2693" s="11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8326</v>
      </c>
      <c r="R2694" t="s">
        <v>8354</v>
      </c>
      <c r="S2694" s="11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</v>
      </c>
      <c r="Q2695" t="s">
        <v>8326</v>
      </c>
      <c r="R2695" t="s">
        <v>8354</v>
      </c>
      <c r="S2695" s="11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8326</v>
      </c>
      <c r="R2696" t="s">
        <v>8354</v>
      </c>
      <c r="S2696" s="11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24</v>
      </c>
      <c r="Q2697" t="s">
        <v>8326</v>
      </c>
      <c r="R2697" t="s">
        <v>8354</v>
      </c>
      <c r="S2697" s="11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</v>
      </c>
      <c r="Q2698" t="s">
        <v>8326</v>
      </c>
      <c r="R2698" t="s">
        <v>8354</v>
      </c>
      <c r="S2698" s="11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117</v>
      </c>
      <c r="Q2699" t="s">
        <v>8326</v>
      </c>
      <c r="R2699" t="s">
        <v>8354</v>
      </c>
      <c r="S2699" s="11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</v>
      </c>
      <c r="Q2700" t="s">
        <v>8326</v>
      </c>
      <c r="R2700" t="s">
        <v>8354</v>
      </c>
      <c r="S2700" s="11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8326</v>
      </c>
      <c r="R2701" t="s">
        <v>8354</v>
      </c>
      <c r="S2701" s="11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18</v>
      </c>
      <c r="Q2702" t="s">
        <v>8326</v>
      </c>
      <c r="R2702" t="s">
        <v>8354</v>
      </c>
      <c r="S2702" s="11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</v>
      </c>
      <c r="Q2703" t="s">
        <v>8315</v>
      </c>
      <c r="R2703" t="s">
        <v>8328</v>
      </c>
      <c r="S2703" s="11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</v>
      </c>
      <c r="Q2704" t="s">
        <v>8315</v>
      </c>
      <c r="R2704" t="s">
        <v>8328</v>
      </c>
      <c r="S2704" s="11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</v>
      </c>
      <c r="Q2705" t="s">
        <v>8315</v>
      </c>
      <c r="R2705" t="s">
        <v>8328</v>
      </c>
      <c r="S2705" s="11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164</v>
      </c>
      <c r="Q2706" t="s">
        <v>8315</v>
      </c>
      <c r="R2706" t="s">
        <v>8328</v>
      </c>
      <c r="S2706" s="11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</v>
      </c>
      <c r="Q2707" t="s">
        <v>8315</v>
      </c>
      <c r="R2707" t="s">
        <v>8328</v>
      </c>
      <c r="S2707" s="11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</v>
      </c>
      <c r="Q2708" t="s">
        <v>8315</v>
      </c>
      <c r="R2708" t="s">
        <v>8328</v>
      </c>
      <c r="S2708" s="11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</v>
      </c>
      <c r="Q2709" t="s">
        <v>8315</v>
      </c>
      <c r="R2709" t="s">
        <v>8328</v>
      </c>
      <c r="S2709" s="11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</v>
      </c>
      <c r="Q2710" t="s">
        <v>8315</v>
      </c>
      <c r="R2710" t="s">
        <v>8328</v>
      </c>
      <c r="S2710" s="11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165</v>
      </c>
      <c r="Q2711" t="s">
        <v>8315</v>
      </c>
      <c r="R2711" t="s">
        <v>8328</v>
      </c>
      <c r="S2711" s="11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85</v>
      </c>
      <c r="Q2712" t="s">
        <v>8315</v>
      </c>
      <c r="R2712" t="s">
        <v>8328</v>
      </c>
      <c r="S2712" s="11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54</v>
      </c>
      <c r="Q2713" t="s">
        <v>8315</v>
      </c>
      <c r="R2713" t="s">
        <v>8328</v>
      </c>
      <c r="S2713" s="11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51</v>
      </c>
      <c r="Q2714" t="s">
        <v>8315</v>
      </c>
      <c r="R2714" t="s">
        <v>8328</v>
      </c>
      <c r="S2714" s="11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</v>
      </c>
      <c r="Q2715" t="s">
        <v>8315</v>
      </c>
      <c r="R2715" t="s">
        <v>8328</v>
      </c>
      <c r="S2715" s="11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</v>
      </c>
      <c r="Q2716" t="s">
        <v>8315</v>
      </c>
      <c r="R2716" t="s">
        <v>8328</v>
      </c>
      <c r="S2716" s="11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58</v>
      </c>
      <c r="Q2717" t="s">
        <v>8315</v>
      </c>
      <c r="R2717" t="s">
        <v>8328</v>
      </c>
      <c r="S2717" s="11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</v>
      </c>
      <c r="Q2718" t="s">
        <v>8315</v>
      </c>
      <c r="R2718" t="s">
        <v>8328</v>
      </c>
      <c r="S2718" s="11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</v>
      </c>
      <c r="Q2719" t="s">
        <v>8315</v>
      </c>
      <c r="R2719" t="s">
        <v>8328</v>
      </c>
      <c r="S2719" s="11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126</v>
      </c>
      <c r="Q2720" t="s">
        <v>8315</v>
      </c>
      <c r="R2720" t="s">
        <v>8328</v>
      </c>
      <c r="S2720" s="11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95</v>
      </c>
      <c r="Q2721" t="s">
        <v>8315</v>
      </c>
      <c r="R2721" t="s">
        <v>8328</v>
      </c>
      <c r="S2721" s="11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171</v>
      </c>
      <c r="Q2722" t="s">
        <v>8315</v>
      </c>
      <c r="R2722" t="s">
        <v>8328</v>
      </c>
      <c r="S2722" s="11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41</v>
      </c>
      <c r="Q2723" t="s">
        <v>8308</v>
      </c>
      <c r="R2723" t="s">
        <v>8309</v>
      </c>
      <c r="S2723" s="11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</v>
      </c>
      <c r="Q2724" t="s">
        <v>8308</v>
      </c>
      <c r="R2724" t="s">
        <v>8309</v>
      </c>
      <c r="S2724" s="11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</v>
      </c>
      <c r="Q2725" t="s">
        <v>8308</v>
      </c>
      <c r="R2725" t="s">
        <v>8309</v>
      </c>
      <c r="S2725" s="11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</v>
      </c>
      <c r="Q2726" t="s">
        <v>8308</v>
      </c>
      <c r="R2726" t="s">
        <v>8309</v>
      </c>
      <c r="S2726" s="11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512</v>
      </c>
      <c r="Q2727" t="s">
        <v>8308</v>
      </c>
      <c r="R2727" t="s">
        <v>8309</v>
      </c>
      <c r="S2727" s="11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262</v>
      </c>
      <c r="Q2728" t="s">
        <v>8308</v>
      </c>
      <c r="R2728" t="s">
        <v>8309</v>
      </c>
      <c r="S2728" s="11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70</v>
      </c>
      <c r="Q2729" t="s">
        <v>8308</v>
      </c>
      <c r="R2729" t="s">
        <v>8309</v>
      </c>
      <c r="S2729" s="11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</v>
      </c>
      <c r="Q2730" t="s">
        <v>8308</v>
      </c>
      <c r="R2730" t="s">
        <v>8309</v>
      </c>
      <c r="S2730" s="11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341</v>
      </c>
      <c r="Q2731" t="s">
        <v>8308</v>
      </c>
      <c r="R2731" t="s">
        <v>8309</v>
      </c>
      <c r="S2731" s="11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</v>
      </c>
      <c r="Q2732" t="s">
        <v>8308</v>
      </c>
      <c r="R2732" t="s">
        <v>8309</v>
      </c>
      <c r="S2732" s="11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846</v>
      </c>
      <c r="Q2733" t="s">
        <v>8308</v>
      </c>
      <c r="R2733" t="s">
        <v>8309</v>
      </c>
      <c r="S2733" s="11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</v>
      </c>
      <c r="Q2734" t="s">
        <v>8308</v>
      </c>
      <c r="R2734" t="s">
        <v>8309</v>
      </c>
      <c r="S2734" s="11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452</v>
      </c>
      <c r="Q2735" t="s">
        <v>8308</v>
      </c>
      <c r="R2735" t="s">
        <v>8309</v>
      </c>
      <c r="S2735" s="11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139</v>
      </c>
      <c r="Q2736" t="s">
        <v>8308</v>
      </c>
      <c r="R2736" t="s">
        <v>8309</v>
      </c>
      <c r="S2736" s="11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22</v>
      </c>
      <c r="Q2737" t="s">
        <v>8308</v>
      </c>
      <c r="R2737" t="s">
        <v>8309</v>
      </c>
      <c r="S2737" s="11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170</v>
      </c>
      <c r="Q2738" t="s">
        <v>8308</v>
      </c>
      <c r="R2738" t="s">
        <v>8309</v>
      </c>
      <c r="S2738" s="11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162</v>
      </c>
      <c r="Q2739" t="s">
        <v>8308</v>
      </c>
      <c r="R2739" t="s">
        <v>8309</v>
      </c>
      <c r="S2739" s="11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</v>
      </c>
      <c r="Q2740" t="s">
        <v>8308</v>
      </c>
      <c r="R2740" t="s">
        <v>8309</v>
      </c>
      <c r="S2740" s="11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</v>
      </c>
      <c r="Q2741" t="s">
        <v>8308</v>
      </c>
      <c r="R2741" t="s">
        <v>8309</v>
      </c>
      <c r="S2741" s="11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</v>
      </c>
      <c r="Q2742" t="s">
        <v>8308</v>
      </c>
      <c r="R2742" t="s">
        <v>8309</v>
      </c>
      <c r="S2742" s="11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9</v>
      </c>
      <c r="Q2743" t="s">
        <v>8321</v>
      </c>
      <c r="R2743" t="s">
        <v>8349</v>
      </c>
      <c r="S2743" s="11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41</v>
      </c>
      <c r="Q2744" t="s">
        <v>8321</v>
      </c>
      <c r="R2744" t="s">
        <v>8349</v>
      </c>
      <c r="S2744" s="11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8321</v>
      </c>
      <c r="R2745" t="s">
        <v>8349</v>
      </c>
      <c r="S2745" s="11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38</v>
      </c>
      <c r="Q2746" t="s">
        <v>8321</v>
      </c>
      <c r="R2746" t="s">
        <v>8349</v>
      </c>
      <c r="S2746" s="11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36</v>
      </c>
      <c r="Q2747" t="s">
        <v>8321</v>
      </c>
      <c r="R2747" t="s">
        <v>8349</v>
      </c>
      <c r="S2747" s="11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</v>
      </c>
      <c r="Q2748" t="s">
        <v>8321</v>
      </c>
      <c r="R2748" t="s">
        <v>8349</v>
      </c>
      <c r="S2748" s="11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8321</v>
      </c>
      <c r="R2749" t="s">
        <v>8349</v>
      </c>
      <c r="S2749" s="11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</v>
      </c>
      <c r="Q2750" t="s">
        <v>8321</v>
      </c>
      <c r="R2750" t="s">
        <v>8349</v>
      </c>
      <c r="S2750" s="11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8321</v>
      </c>
      <c r="R2751" t="s">
        <v>8349</v>
      </c>
      <c r="S2751" s="11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8321</v>
      </c>
      <c r="R2752" t="s">
        <v>8349</v>
      </c>
      <c r="S2752" s="11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8321</v>
      </c>
      <c r="R2753" t="s">
        <v>8349</v>
      </c>
      <c r="S2753" s="11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</f>
        <v>0.11458333333333333</v>
      </c>
      <c r="P2754" s="8">
        <f t="shared" ref="P2754:P2817" si="173">ROUND((E2754/L2754),0)</f>
        <v>39</v>
      </c>
      <c r="Q2754" t="s">
        <v>8321</v>
      </c>
      <c r="R2754" t="s">
        <v>8349</v>
      </c>
      <c r="S2754" s="11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8">
        <f t="shared" si="173"/>
        <v>48</v>
      </c>
      <c r="Q2755" t="s">
        <v>8321</v>
      </c>
      <c r="R2755" t="s">
        <v>8349</v>
      </c>
      <c r="S2755" s="11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8321</v>
      </c>
      <c r="R2756" t="s">
        <v>8349</v>
      </c>
      <c r="S2756" s="11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</v>
      </c>
      <c r="Q2757" t="s">
        <v>8321</v>
      </c>
      <c r="R2757" t="s">
        <v>8349</v>
      </c>
      <c r="S2757" s="11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32</v>
      </c>
      <c r="Q2758" t="s">
        <v>8321</v>
      </c>
      <c r="R2758" t="s">
        <v>8349</v>
      </c>
      <c r="S2758" s="11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8321</v>
      </c>
      <c r="R2759" t="s">
        <v>8349</v>
      </c>
      <c r="S2759" s="11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8321</v>
      </c>
      <c r="R2760" t="s">
        <v>8349</v>
      </c>
      <c r="S2760" s="11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53</v>
      </c>
      <c r="Q2761" t="s">
        <v>8321</v>
      </c>
      <c r="R2761" t="s">
        <v>8349</v>
      </c>
      <c r="S2761" s="11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8321</v>
      </c>
      <c r="R2762" t="s">
        <v>8349</v>
      </c>
      <c r="S2762" s="11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8321</v>
      </c>
      <c r="R2763" t="s">
        <v>8349</v>
      </c>
      <c r="S2763" s="11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8321</v>
      </c>
      <c r="R2764" t="s">
        <v>8349</v>
      </c>
      <c r="S2764" s="11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8321</v>
      </c>
      <c r="R2765" t="s">
        <v>8349</v>
      </c>
      <c r="S2765" s="11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</v>
      </c>
      <c r="Q2766" t="s">
        <v>8321</v>
      </c>
      <c r="R2766" t="s">
        <v>8349</v>
      </c>
      <c r="S2766" s="11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8321</v>
      </c>
      <c r="R2767" t="s">
        <v>8349</v>
      </c>
      <c r="S2767" s="11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8321</v>
      </c>
      <c r="R2768" t="s">
        <v>8349</v>
      </c>
      <c r="S2768" s="11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</v>
      </c>
      <c r="Q2769" t="s">
        <v>8321</v>
      </c>
      <c r="R2769" t="s">
        <v>8349</v>
      </c>
      <c r="S2769" s="11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</v>
      </c>
      <c r="Q2770" t="s">
        <v>8321</v>
      </c>
      <c r="R2770" t="s">
        <v>8349</v>
      </c>
      <c r="S2770" s="11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8321</v>
      </c>
      <c r="R2771" t="s">
        <v>8349</v>
      </c>
      <c r="S2771" s="11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</v>
      </c>
      <c r="Q2772" t="s">
        <v>8321</v>
      </c>
      <c r="R2772" t="s">
        <v>8349</v>
      </c>
      <c r="S2772" s="11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8321</v>
      </c>
      <c r="R2773" t="s">
        <v>8349</v>
      </c>
      <c r="S2773" s="11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8321</v>
      </c>
      <c r="R2774" t="s">
        <v>8349</v>
      </c>
      <c r="S2774" s="11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8321</v>
      </c>
      <c r="R2775" t="s">
        <v>8349</v>
      </c>
      <c r="S2775" s="11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44</v>
      </c>
      <c r="Q2776" t="s">
        <v>8321</v>
      </c>
      <c r="R2776" t="s">
        <v>8349</v>
      </c>
      <c r="S2776" s="11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8321</v>
      </c>
      <c r="R2777" t="s">
        <v>8349</v>
      </c>
      <c r="S2777" s="11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46</v>
      </c>
      <c r="Q2778" t="s">
        <v>8321</v>
      </c>
      <c r="R2778" t="s">
        <v>8349</v>
      </c>
      <c r="S2778" s="11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8321</v>
      </c>
      <c r="R2779" t="s">
        <v>8349</v>
      </c>
      <c r="S2779" s="11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94</v>
      </c>
      <c r="Q2780" t="s">
        <v>8321</v>
      </c>
      <c r="R2780" t="s">
        <v>8349</v>
      </c>
      <c r="S2780" s="11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8321</v>
      </c>
      <c r="R2781" t="s">
        <v>8349</v>
      </c>
      <c r="S2781" s="11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8321</v>
      </c>
      <c r="R2782" t="s">
        <v>8349</v>
      </c>
      <c r="S2782" s="11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67</v>
      </c>
      <c r="Q2784" t="s">
        <v>8315</v>
      </c>
      <c r="R2784" t="s">
        <v>8316</v>
      </c>
      <c r="S2784" s="11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19</v>
      </c>
      <c r="Q2785" t="s">
        <v>8315</v>
      </c>
      <c r="R2785" t="s">
        <v>8316</v>
      </c>
      <c r="S2785" s="11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</v>
      </c>
      <c r="Q2786" t="s">
        <v>8315</v>
      </c>
      <c r="R2786" t="s">
        <v>8316</v>
      </c>
      <c r="S2786" s="11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37</v>
      </c>
      <c r="Q2787" t="s">
        <v>8315</v>
      </c>
      <c r="R2787" t="s">
        <v>8316</v>
      </c>
      <c r="S2787" s="11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40</v>
      </c>
      <c r="Q2788" t="s">
        <v>8315</v>
      </c>
      <c r="R2788" t="s">
        <v>8316</v>
      </c>
      <c r="S2788" s="11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32</v>
      </c>
      <c r="Q2789" t="s">
        <v>8315</v>
      </c>
      <c r="R2789" t="s">
        <v>8316</v>
      </c>
      <c r="S2789" s="11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103</v>
      </c>
      <c r="Q2790" t="s">
        <v>8315</v>
      </c>
      <c r="R2790" t="s">
        <v>8316</v>
      </c>
      <c r="S2790" s="11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</v>
      </c>
      <c r="Q2791" t="s">
        <v>8315</v>
      </c>
      <c r="R2791" t="s">
        <v>8316</v>
      </c>
      <c r="S2791" s="11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48</v>
      </c>
      <c r="Q2792" t="s">
        <v>8315</v>
      </c>
      <c r="R2792" t="s">
        <v>8316</v>
      </c>
      <c r="S2792" s="11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</v>
      </c>
      <c r="Q2793" t="s">
        <v>8315</v>
      </c>
      <c r="R2793" t="s">
        <v>8316</v>
      </c>
      <c r="S2793" s="11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90</v>
      </c>
      <c r="Q2794" t="s">
        <v>8315</v>
      </c>
      <c r="R2794" t="s">
        <v>8316</v>
      </c>
      <c r="S2794" s="11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</v>
      </c>
      <c r="Q2795" t="s">
        <v>8315</v>
      </c>
      <c r="R2795" t="s">
        <v>8316</v>
      </c>
      <c r="S2795" s="11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37</v>
      </c>
      <c r="Q2797" t="s">
        <v>8315</v>
      </c>
      <c r="R2797" t="s">
        <v>8316</v>
      </c>
      <c r="S2797" s="11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</v>
      </c>
      <c r="Q2799" t="s">
        <v>8315</v>
      </c>
      <c r="R2799" t="s">
        <v>8316</v>
      </c>
      <c r="S2799" s="11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</v>
      </c>
      <c r="Q2800" t="s">
        <v>8315</v>
      </c>
      <c r="R2800" t="s">
        <v>8316</v>
      </c>
      <c r="S2800" s="11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45</v>
      </c>
      <c r="Q2801" t="s">
        <v>8315</v>
      </c>
      <c r="R2801" t="s">
        <v>8316</v>
      </c>
      <c r="S2801" s="11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43</v>
      </c>
      <c r="Q2802" t="s">
        <v>8315</v>
      </c>
      <c r="R2802" t="s">
        <v>8316</v>
      </c>
      <c r="S2802" s="11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</v>
      </c>
      <c r="Q2803" t="s">
        <v>8315</v>
      </c>
      <c r="R2803" t="s">
        <v>8316</v>
      </c>
      <c r="S2803" s="11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34</v>
      </c>
      <c r="Q2804" t="s">
        <v>8315</v>
      </c>
      <c r="R2804" t="s">
        <v>8316</v>
      </c>
      <c r="S2804" s="11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91</v>
      </c>
      <c r="Q2805" t="s">
        <v>8315</v>
      </c>
      <c r="R2805" t="s">
        <v>8316</v>
      </c>
      <c r="S2805" s="11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</v>
      </c>
      <c r="Q2807" t="s">
        <v>8315</v>
      </c>
      <c r="R2807" t="s">
        <v>8316</v>
      </c>
      <c r="S2807" s="11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</v>
      </c>
      <c r="Q2808" t="s">
        <v>8315</v>
      </c>
      <c r="R2808" t="s">
        <v>8316</v>
      </c>
      <c r="S2808" s="11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68</v>
      </c>
      <c r="Q2809" t="s">
        <v>8315</v>
      </c>
      <c r="R2809" t="s">
        <v>8316</v>
      </c>
      <c r="S2809" s="11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</v>
      </c>
      <c r="Q2810" t="s">
        <v>8315</v>
      </c>
      <c r="R2810" t="s">
        <v>8316</v>
      </c>
      <c r="S2810" s="11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122</v>
      </c>
      <c r="Q2811" t="s">
        <v>8315</v>
      </c>
      <c r="R2811" t="s">
        <v>8316</v>
      </c>
      <c r="S2811" s="11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</v>
      </c>
      <c r="Q2812" t="s">
        <v>8315</v>
      </c>
      <c r="R2812" t="s">
        <v>8316</v>
      </c>
      <c r="S2812" s="11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93</v>
      </c>
      <c r="Q2813" t="s">
        <v>8315</v>
      </c>
      <c r="R2813" t="s">
        <v>8316</v>
      </c>
      <c r="S2813" s="11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</v>
      </c>
      <c r="Q2814" t="s">
        <v>8315</v>
      </c>
      <c r="R2814" t="s">
        <v>8316</v>
      </c>
      <c r="S2814" s="11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</v>
      </c>
      <c r="Q2815" t="s">
        <v>8315</v>
      </c>
      <c r="R2815" t="s">
        <v>8316</v>
      </c>
      <c r="S2815" s="11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</v>
      </c>
      <c r="Q2816" t="s">
        <v>8315</v>
      </c>
      <c r="R2816" t="s">
        <v>8316</v>
      </c>
      <c r="S2816" s="11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</v>
      </c>
      <c r="Q2817" t="s">
        <v>8315</v>
      </c>
      <c r="R2817" t="s">
        <v>8316</v>
      </c>
      <c r="S2817" s="11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</f>
        <v>1.4156666666666666</v>
      </c>
      <c r="P2818" s="8">
        <f t="shared" ref="P2818:P2881" si="177">ROUND((E2818/L2818),0)</f>
        <v>25</v>
      </c>
      <c r="Q2818" t="s">
        <v>8315</v>
      </c>
      <c r="R2818" t="s">
        <v>8316</v>
      </c>
      <c r="S2818" s="11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8">
        <f t="shared" si="177"/>
        <v>24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104</v>
      </c>
      <c r="Q2820" t="s">
        <v>8315</v>
      </c>
      <c r="R2820" t="s">
        <v>8316</v>
      </c>
      <c r="S2820" s="11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</v>
      </c>
      <c r="Q2821" t="s">
        <v>8315</v>
      </c>
      <c r="R2821" t="s">
        <v>8316</v>
      </c>
      <c r="S2821" s="11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14</v>
      </c>
      <c r="Q2822" t="s">
        <v>8315</v>
      </c>
      <c r="R2822" t="s">
        <v>8316</v>
      </c>
      <c r="S2822" s="11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29</v>
      </c>
      <c r="Q2823" t="s">
        <v>8315</v>
      </c>
      <c r="R2823" t="s">
        <v>8316</v>
      </c>
      <c r="S2823" s="11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64</v>
      </c>
      <c r="Q2824" t="s">
        <v>8315</v>
      </c>
      <c r="R2824" t="s">
        <v>8316</v>
      </c>
      <c r="S2824" s="11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9</v>
      </c>
      <c r="Q2825" t="s">
        <v>8315</v>
      </c>
      <c r="R2825" t="s">
        <v>8316</v>
      </c>
      <c r="S2825" s="11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51</v>
      </c>
      <c r="Q2826" t="s">
        <v>8315</v>
      </c>
      <c r="R2826" t="s">
        <v>8316</v>
      </c>
      <c r="S2826" s="11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61</v>
      </c>
      <c r="Q2827" t="s">
        <v>8315</v>
      </c>
      <c r="R2827" t="s">
        <v>8316</v>
      </c>
      <c r="S2827" s="11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</v>
      </c>
      <c r="Q2828" t="s">
        <v>8315</v>
      </c>
      <c r="R2828" t="s">
        <v>8316</v>
      </c>
      <c r="S2828" s="11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105</v>
      </c>
      <c r="Q2829" t="s">
        <v>8315</v>
      </c>
      <c r="R2829" t="s">
        <v>8316</v>
      </c>
      <c r="S2829" s="11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</v>
      </c>
      <c r="Q2830" t="s">
        <v>8315</v>
      </c>
      <c r="R2830" t="s">
        <v>8316</v>
      </c>
      <c r="S2830" s="11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</v>
      </c>
      <c r="Q2831" t="s">
        <v>8315</v>
      </c>
      <c r="R2831" t="s">
        <v>8316</v>
      </c>
      <c r="S2831" s="11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273</v>
      </c>
      <c r="Q2832" t="s">
        <v>8315</v>
      </c>
      <c r="R2832" t="s">
        <v>8316</v>
      </c>
      <c r="S2832" s="11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64</v>
      </c>
      <c r="Q2833" t="s">
        <v>8315</v>
      </c>
      <c r="R2833" t="s">
        <v>8316</v>
      </c>
      <c r="S2833" s="11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</v>
      </c>
      <c r="Q2834" t="s">
        <v>8315</v>
      </c>
      <c r="R2834" t="s">
        <v>8316</v>
      </c>
      <c r="S2834" s="11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84</v>
      </c>
      <c r="Q2835" t="s">
        <v>8315</v>
      </c>
      <c r="R2835" t="s">
        <v>8316</v>
      </c>
      <c r="S2835" s="11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65</v>
      </c>
      <c r="Q2836" t="s">
        <v>8315</v>
      </c>
      <c r="R2836" t="s">
        <v>8316</v>
      </c>
      <c r="S2836" s="11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</v>
      </c>
      <c r="Q2837" t="s">
        <v>8315</v>
      </c>
      <c r="R2837" t="s">
        <v>8316</v>
      </c>
      <c r="S2837" s="11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</v>
      </c>
      <c r="Q2838" t="s">
        <v>8315</v>
      </c>
      <c r="R2838" t="s">
        <v>8316</v>
      </c>
      <c r="S2838" s="11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</v>
      </c>
      <c r="Q2839" t="s">
        <v>8315</v>
      </c>
      <c r="R2839" t="s">
        <v>8316</v>
      </c>
      <c r="S2839" s="11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45</v>
      </c>
      <c r="Q2840" t="s">
        <v>8315</v>
      </c>
      <c r="R2840" t="s">
        <v>8316</v>
      </c>
      <c r="S2840" s="11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126</v>
      </c>
      <c r="Q2841" t="s">
        <v>8315</v>
      </c>
      <c r="R2841" t="s">
        <v>8316</v>
      </c>
      <c r="S2841" s="11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20</v>
      </c>
      <c r="Q2842" t="s">
        <v>8315</v>
      </c>
      <c r="R2842" t="s">
        <v>8316</v>
      </c>
      <c r="S2842" s="11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61</v>
      </c>
      <c r="Q2847" t="s">
        <v>8315</v>
      </c>
      <c r="R2847" t="s">
        <v>8316</v>
      </c>
      <c r="S2847" s="11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</v>
      </c>
      <c r="Q2850" t="s">
        <v>8315</v>
      </c>
      <c r="R2850" t="s">
        <v>8316</v>
      </c>
      <c r="S2850" s="11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24</v>
      </c>
      <c r="Q2852" t="s">
        <v>8315</v>
      </c>
      <c r="R2852" t="s">
        <v>8316</v>
      </c>
      <c r="S2852" s="11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16</v>
      </c>
      <c r="Q2854" t="s">
        <v>8315</v>
      </c>
      <c r="R2854" t="s">
        <v>8316</v>
      </c>
      <c r="S2854" s="11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30</v>
      </c>
      <c r="Q2856" t="s">
        <v>8315</v>
      </c>
      <c r="R2856" t="s">
        <v>8316</v>
      </c>
      <c r="S2856" s="11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</v>
      </c>
      <c r="Q2858" t="s">
        <v>8315</v>
      </c>
      <c r="R2858" t="s">
        <v>8316</v>
      </c>
      <c r="S2858" s="11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30</v>
      </c>
      <c r="Q2862" t="s">
        <v>8315</v>
      </c>
      <c r="R2862" t="s">
        <v>8316</v>
      </c>
      <c r="S2862" s="11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27</v>
      </c>
      <c r="Q2863" t="s">
        <v>8315</v>
      </c>
      <c r="R2863" t="s">
        <v>8316</v>
      </c>
      <c r="S2863" s="11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</v>
      </c>
      <c r="Q2864" t="s">
        <v>8315</v>
      </c>
      <c r="R2864" t="s">
        <v>8316</v>
      </c>
      <c r="S2864" s="11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</v>
      </c>
      <c r="Q2866" t="s">
        <v>8315</v>
      </c>
      <c r="R2866" t="s">
        <v>8316</v>
      </c>
      <c r="S2866" s="11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23</v>
      </c>
      <c r="Q2868" t="s">
        <v>8315</v>
      </c>
      <c r="R2868" t="s">
        <v>8316</v>
      </c>
      <c r="S2868" s="11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</v>
      </c>
      <c r="Q2869" t="s">
        <v>8315</v>
      </c>
      <c r="R2869" t="s">
        <v>8316</v>
      </c>
      <c r="S2869" s="11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</v>
      </c>
      <c r="Q2870" t="s">
        <v>8315</v>
      </c>
      <c r="R2870" t="s">
        <v>8316</v>
      </c>
      <c r="S2870" s="11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</v>
      </c>
      <c r="Q2871" t="s">
        <v>8315</v>
      </c>
      <c r="R2871" t="s">
        <v>8316</v>
      </c>
      <c r="S2871" s="11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</v>
      </c>
      <c r="Q2872" t="s">
        <v>8315</v>
      </c>
      <c r="R2872" t="s">
        <v>8316</v>
      </c>
      <c r="S2872" s="11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36</v>
      </c>
      <c r="Q2873" t="s">
        <v>8315</v>
      </c>
      <c r="R2873" t="s">
        <v>8316</v>
      </c>
      <c r="S2873" s="11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</v>
      </c>
      <c r="Q2875" t="s">
        <v>8315</v>
      </c>
      <c r="R2875" t="s">
        <v>8316</v>
      </c>
      <c r="S2875" s="11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</v>
      </c>
      <c r="Q2876" t="s">
        <v>8315</v>
      </c>
      <c r="R2876" t="s">
        <v>8316</v>
      </c>
      <c r="S2876" s="11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</v>
      </c>
      <c r="Q2877" t="s">
        <v>8315</v>
      </c>
      <c r="R2877" t="s">
        <v>8316</v>
      </c>
      <c r="S2877" s="11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</v>
      </c>
      <c r="Q2879" t="s">
        <v>8315</v>
      </c>
      <c r="R2879" t="s">
        <v>8316</v>
      </c>
      <c r="S2879" s="11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16</v>
      </c>
      <c r="Q2880" t="s">
        <v>8315</v>
      </c>
      <c r="R2880" t="s">
        <v>8316</v>
      </c>
      <c r="S2880" s="11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</f>
        <v>0.23333333333333334</v>
      </c>
      <c r="P2882" s="8">
        <f t="shared" ref="P2882:P2945" si="181">ROUND((E2882/L2882),0)</f>
        <v>97</v>
      </c>
      <c r="Q2882" t="s">
        <v>8315</v>
      </c>
      <c r="R2882" t="s">
        <v>8316</v>
      </c>
      <c r="S2882" s="11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8" t="e">
        <f t="shared" si="181"/>
        <v>#DIV/0!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382</v>
      </c>
      <c r="Q2885" t="s">
        <v>8315</v>
      </c>
      <c r="R2885" t="s">
        <v>8316</v>
      </c>
      <c r="S2885" s="11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</v>
      </c>
      <c r="Q2886" t="s">
        <v>8315</v>
      </c>
      <c r="R2886" t="s">
        <v>8316</v>
      </c>
      <c r="S2886" s="11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82</v>
      </c>
      <c r="Q2891" t="s">
        <v>8315</v>
      </c>
      <c r="R2891" t="s">
        <v>8316</v>
      </c>
      <c r="S2891" s="11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</v>
      </c>
      <c r="Q2893" t="s">
        <v>8315</v>
      </c>
      <c r="R2893" t="s">
        <v>8316</v>
      </c>
      <c r="S2893" s="11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</v>
      </c>
      <c r="Q2894" t="s">
        <v>8315</v>
      </c>
      <c r="R2894" t="s">
        <v>8316</v>
      </c>
      <c r="S2894" s="11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13</v>
      </c>
      <c r="Q2895" t="s">
        <v>8315</v>
      </c>
      <c r="R2895" t="s">
        <v>8316</v>
      </c>
      <c r="S2895" s="11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6</v>
      </c>
      <c r="Q2897" t="s">
        <v>8315</v>
      </c>
      <c r="R2897" t="s">
        <v>8316</v>
      </c>
      <c r="S2897" s="11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</v>
      </c>
      <c r="Q2898" t="s">
        <v>8315</v>
      </c>
      <c r="R2898" t="s">
        <v>8316</v>
      </c>
      <c r="S2898" s="11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</v>
      </c>
      <c r="Q2899" t="s">
        <v>8315</v>
      </c>
      <c r="R2899" t="s">
        <v>8316</v>
      </c>
      <c r="S2899" s="11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</v>
      </c>
      <c r="Q2900" t="s">
        <v>8315</v>
      </c>
      <c r="R2900" t="s">
        <v>8316</v>
      </c>
      <c r="S2900" s="11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</v>
      </c>
      <c r="Q2902" t="s">
        <v>8315</v>
      </c>
      <c r="R2902" t="s">
        <v>8316</v>
      </c>
      <c r="S2902" s="11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10</v>
      </c>
      <c r="Q2905" t="s">
        <v>8315</v>
      </c>
      <c r="R2905" t="s">
        <v>8316</v>
      </c>
      <c r="S2905" s="11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19</v>
      </c>
      <c r="Q2906" t="s">
        <v>8315</v>
      </c>
      <c r="R2906" t="s">
        <v>8316</v>
      </c>
      <c r="S2906" s="11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37</v>
      </c>
      <c r="Q2907" t="s">
        <v>8315</v>
      </c>
      <c r="R2907" t="s">
        <v>8316</v>
      </c>
      <c r="S2907" s="11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81</v>
      </c>
      <c r="Q2908" t="s">
        <v>8315</v>
      </c>
      <c r="R2908" t="s">
        <v>8316</v>
      </c>
      <c r="S2908" s="11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53</v>
      </c>
      <c r="Q2910" t="s">
        <v>8315</v>
      </c>
      <c r="R2910" t="s">
        <v>8316</v>
      </c>
      <c r="S2910" s="11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47</v>
      </c>
      <c r="Q2913" t="s">
        <v>8315</v>
      </c>
      <c r="R2913" t="s">
        <v>8316</v>
      </c>
      <c r="S2913" s="11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</v>
      </c>
      <c r="Q2914" t="s">
        <v>8315</v>
      </c>
      <c r="R2914" t="s">
        <v>8316</v>
      </c>
      <c r="S2914" s="11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204</v>
      </c>
      <c r="Q2917" t="s">
        <v>8315</v>
      </c>
      <c r="R2917" t="s">
        <v>8316</v>
      </c>
      <c r="S2917" s="11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21</v>
      </c>
      <c r="Q2918" t="s">
        <v>8315</v>
      </c>
      <c r="R2918" t="s">
        <v>8316</v>
      </c>
      <c r="S2918" s="11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49</v>
      </c>
      <c r="Q2919" t="s">
        <v>8315</v>
      </c>
      <c r="R2919" t="s">
        <v>8316</v>
      </c>
      <c r="S2919" s="11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</v>
      </c>
      <c r="Q2920" t="s">
        <v>8315</v>
      </c>
      <c r="R2920" t="s">
        <v>8316</v>
      </c>
      <c r="S2920" s="11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9</v>
      </c>
      <c r="Q2921" t="s">
        <v>8315</v>
      </c>
      <c r="R2921" t="s">
        <v>8316</v>
      </c>
      <c r="S2921" s="11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52</v>
      </c>
      <c r="Q2922" t="s">
        <v>8315</v>
      </c>
      <c r="R2922" t="s">
        <v>8316</v>
      </c>
      <c r="S2922" s="11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8315</v>
      </c>
      <c r="R2923" t="s">
        <v>8336</v>
      </c>
      <c r="S2923" s="11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</v>
      </c>
      <c r="Q2924" t="s">
        <v>8315</v>
      </c>
      <c r="R2924" t="s">
        <v>8336</v>
      </c>
      <c r="S2924" s="11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8315</v>
      </c>
      <c r="R2925" t="s">
        <v>8336</v>
      </c>
      <c r="S2925" s="11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176</v>
      </c>
      <c r="Q2926" t="s">
        <v>8315</v>
      </c>
      <c r="R2926" t="s">
        <v>8336</v>
      </c>
      <c r="S2926" s="11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232</v>
      </c>
      <c r="Q2927" t="s">
        <v>8315</v>
      </c>
      <c r="R2927" t="s">
        <v>8336</v>
      </c>
      <c r="S2927" s="11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8315</v>
      </c>
      <c r="R2928" t="s">
        <v>8336</v>
      </c>
      <c r="S2928" s="11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</v>
      </c>
      <c r="Q2929" t="s">
        <v>8315</v>
      </c>
      <c r="R2929" t="s">
        <v>8336</v>
      </c>
      <c r="S2929" s="11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42</v>
      </c>
      <c r="Q2930" t="s">
        <v>8315</v>
      </c>
      <c r="R2930" t="s">
        <v>8336</v>
      </c>
      <c r="S2930" s="11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</v>
      </c>
      <c r="Q2931" t="s">
        <v>8315</v>
      </c>
      <c r="R2931" t="s">
        <v>8336</v>
      </c>
      <c r="S2931" s="11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163</v>
      </c>
      <c r="Q2932" t="s">
        <v>8315</v>
      </c>
      <c r="R2932" t="s">
        <v>8336</v>
      </c>
      <c r="S2932" s="11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</v>
      </c>
      <c r="Q2933" t="s">
        <v>8315</v>
      </c>
      <c r="R2933" t="s">
        <v>8336</v>
      </c>
      <c r="S2933" s="11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86</v>
      </c>
      <c r="Q2934" t="s">
        <v>8315</v>
      </c>
      <c r="R2934" t="s">
        <v>8336</v>
      </c>
      <c r="S2934" s="11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48</v>
      </c>
      <c r="Q2935" t="s">
        <v>8315</v>
      </c>
      <c r="R2935" t="s">
        <v>8336</v>
      </c>
      <c r="S2935" s="11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73</v>
      </c>
      <c r="Q2936" t="s">
        <v>8315</v>
      </c>
      <c r="R2936" t="s">
        <v>8336</v>
      </c>
      <c r="S2936" s="11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91</v>
      </c>
      <c r="Q2937" t="s">
        <v>8315</v>
      </c>
      <c r="R2937" t="s">
        <v>8336</v>
      </c>
      <c r="S2937" s="11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38</v>
      </c>
      <c r="Q2938" t="s">
        <v>8315</v>
      </c>
      <c r="R2938" t="s">
        <v>8336</v>
      </c>
      <c r="S2938" s="11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</v>
      </c>
      <c r="Q2939" t="s">
        <v>8315</v>
      </c>
      <c r="R2939" t="s">
        <v>8336</v>
      </c>
      <c r="S2939" s="11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127</v>
      </c>
      <c r="Q2940" t="s">
        <v>8315</v>
      </c>
      <c r="R2940" t="s">
        <v>8336</v>
      </c>
      <c r="S2940" s="11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</v>
      </c>
      <c r="Q2941" t="s">
        <v>8315</v>
      </c>
      <c r="R2941" t="s">
        <v>8336</v>
      </c>
      <c r="S2941" s="11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</v>
      </c>
      <c r="Q2942" t="s">
        <v>8315</v>
      </c>
      <c r="R2942" t="s">
        <v>8336</v>
      </c>
      <c r="S2942" s="11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8315</v>
      </c>
      <c r="R2943" t="s">
        <v>8328</v>
      </c>
      <c r="S2943" s="11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</v>
      </c>
      <c r="Q2944" t="s">
        <v>8315</v>
      </c>
      <c r="R2944" t="s">
        <v>8328</v>
      </c>
      <c r="S2944" s="11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8315</v>
      </c>
      <c r="R2945" t="s">
        <v>8328</v>
      </c>
      <c r="S2945" s="11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</f>
        <v>0.01</v>
      </c>
      <c r="P2946" s="8">
        <f t="shared" ref="P2946:P3009" si="185">ROUND((E2946/L2946),0)</f>
        <v>100</v>
      </c>
      <c r="Q2946" t="s">
        <v>8315</v>
      </c>
      <c r="R2946" t="s">
        <v>8328</v>
      </c>
      <c r="S2946" s="11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8" t="e">
        <f t="shared" si="185"/>
        <v>#DIV/0!</v>
      </c>
      <c r="Q2947" t="s">
        <v>8315</v>
      </c>
      <c r="R2947" t="s">
        <v>8328</v>
      </c>
      <c r="S2947" s="11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8315</v>
      </c>
      <c r="R2948" t="s">
        <v>8328</v>
      </c>
      <c r="S2948" s="11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</v>
      </c>
      <c r="Q2949" t="s">
        <v>8315</v>
      </c>
      <c r="R2949" t="s">
        <v>8328</v>
      </c>
      <c r="S2949" s="11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3</v>
      </c>
      <c r="Q2950" t="s">
        <v>8315</v>
      </c>
      <c r="R2950" t="s">
        <v>8328</v>
      </c>
      <c r="S2950" s="11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13</v>
      </c>
      <c r="Q2951" t="s">
        <v>8315</v>
      </c>
      <c r="R2951" t="s">
        <v>8328</v>
      </c>
      <c r="S2951" s="11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8315</v>
      </c>
      <c r="R2952" t="s">
        <v>8328</v>
      </c>
      <c r="S2952" s="11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19</v>
      </c>
      <c r="Q2953" t="s">
        <v>8315</v>
      </c>
      <c r="R2953" t="s">
        <v>8328</v>
      </c>
      <c r="S2953" s="11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201</v>
      </c>
      <c r="Q2954" t="s">
        <v>8315</v>
      </c>
      <c r="R2954" t="s">
        <v>8328</v>
      </c>
      <c r="S2954" s="11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202</v>
      </c>
      <c r="Q2955" t="s">
        <v>8315</v>
      </c>
      <c r="R2955" t="s">
        <v>8328</v>
      </c>
      <c r="S2955" s="11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8315</v>
      </c>
      <c r="R2956" t="s">
        <v>8328</v>
      </c>
      <c r="S2956" s="11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8315</v>
      </c>
      <c r="R2957" t="s">
        <v>8328</v>
      </c>
      <c r="S2957" s="11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</v>
      </c>
      <c r="Q2958" t="s">
        <v>8315</v>
      </c>
      <c r="R2958" t="s">
        <v>8328</v>
      </c>
      <c r="S2958" s="11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</v>
      </c>
      <c r="Q2959" t="s">
        <v>8315</v>
      </c>
      <c r="R2959" t="s">
        <v>8328</v>
      </c>
      <c r="S2959" s="11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8315</v>
      </c>
      <c r="R2960" t="s">
        <v>8328</v>
      </c>
      <c r="S2960" s="11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8315</v>
      </c>
      <c r="R2961" t="s">
        <v>8328</v>
      </c>
      <c r="S2961" s="11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8315</v>
      </c>
      <c r="R2962" t="s">
        <v>8328</v>
      </c>
      <c r="S2962" s="11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51</v>
      </c>
      <c r="Q2963" t="s">
        <v>8315</v>
      </c>
      <c r="R2963" t="s">
        <v>8316</v>
      </c>
      <c r="S2963" s="11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61</v>
      </c>
      <c r="Q2964" t="s">
        <v>8315</v>
      </c>
      <c r="R2964" t="s">
        <v>8316</v>
      </c>
      <c r="S2964" s="11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</v>
      </c>
      <c r="Q2965" t="s">
        <v>8315</v>
      </c>
      <c r="R2965" t="s">
        <v>8316</v>
      </c>
      <c r="S2965" s="11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26</v>
      </c>
      <c r="Q2966" t="s">
        <v>8315</v>
      </c>
      <c r="R2966" t="s">
        <v>8316</v>
      </c>
      <c r="S2966" s="11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42</v>
      </c>
      <c r="Q2967" t="s">
        <v>8315</v>
      </c>
      <c r="R2967" t="s">
        <v>8316</v>
      </c>
      <c r="S2967" s="11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89</v>
      </c>
      <c r="Q2968" t="s">
        <v>8315</v>
      </c>
      <c r="R2968" t="s">
        <v>8316</v>
      </c>
      <c r="S2968" s="11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</v>
      </c>
      <c r="Q2969" t="s">
        <v>8315</v>
      </c>
      <c r="R2969" t="s">
        <v>8316</v>
      </c>
      <c r="S2969" s="11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79</v>
      </c>
      <c r="Q2970" t="s">
        <v>8315</v>
      </c>
      <c r="R2970" t="s">
        <v>8316</v>
      </c>
      <c r="S2970" s="11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96</v>
      </c>
      <c r="Q2971" t="s">
        <v>8315</v>
      </c>
      <c r="R2971" t="s">
        <v>8316</v>
      </c>
      <c r="S2971" s="11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70</v>
      </c>
      <c r="Q2972" t="s">
        <v>8315</v>
      </c>
      <c r="R2972" t="s">
        <v>8316</v>
      </c>
      <c r="S2972" s="11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75</v>
      </c>
      <c r="Q2973" t="s">
        <v>8315</v>
      </c>
      <c r="R2973" t="s">
        <v>8316</v>
      </c>
      <c r="S2973" s="11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124</v>
      </c>
      <c r="Q2974" t="s">
        <v>8315</v>
      </c>
      <c r="R2974" t="s">
        <v>8316</v>
      </c>
      <c r="S2974" s="11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265</v>
      </c>
      <c r="Q2975" t="s">
        <v>8315</v>
      </c>
      <c r="R2975" t="s">
        <v>8316</v>
      </c>
      <c r="S2975" s="11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59</v>
      </c>
      <c r="Q2976" t="s">
        <v>8315</v>
      </c>
      <c r="R2976" t="s">
        <v>8316</v>
      </c>
      <c r="S2976" s="11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71</v>
      </c>
      <c r="Q2977" t="s">
        <v>8315</v>
      </c>
      <c r="R2977" t="s">
        <v>8316</v>
      </c>
      <c r="S2977" s="11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9</v>
      </c>
      <c r="Q2978" t="s">
        <v>8315</v>
      </c>
      <c r="R2978" t="s">
        <v>8316</v>
      </c>
      <c r="S2978" s="11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114</v>
      </c>
      <c r="Q2979" t="s">
        <v>8315</v>
      </c>
      <c r="R2979" t="s">
        <v>8316</v>
      </c>
      <c r="S2979" s="11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61</v>
      </c>
      <c r="Q2980" t="s">
        <v>8315</v>
      </c>
      <c r="R2980" t="s">
        <v>8316</v>
      </c>
      <c r="S2980" s="11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</v>
      </c>
      <c r="Q2981" t="s">
        <v>8315</v>
      </c>
      <c r="R2981" t="s">
        <v>8316</v>
      </c>
      <c r="S2981" s="11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</v>
      </c>
      <c r="Q2982" t="s">
        <v>8315</v>
      </c>
      <c r="R2982" t="s">
        <v>8316</v>
      </c>
      <c r="S2982" s="11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</v>
      </c>
      <c r="Q2983" t="s">
        <v>8315</v>
      </c>
      <c r="R2983" t="s">
        <v>8328</v>
      </c>
      <c r="S2983" s="11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</v>
      </c>
      <c r="Q2984" t="s">
        <v>8315</v>
      </c>
      <c r="R2984" t="s">
        <v>8328</v>
      </c>
      <c r="S2984" s="11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</v>
      </c>
      <c r="Q2985" t="s">
        <v>8315</v>
      </c>
      <c r="R2985" t="s">
        <v>8328</v>
      </c>
      <c r="S2985" s="11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</v>
      </c>
      <c r="Q2986" t="s">
        <v>8315</v>
      </c>
      <c r="R2986" t="s">
        <v>8328</v>
      </c>
      <c r="S2986" s="11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110</v>
      </c>
      <c r="Q2987" t="s">
        <v>8315</v>
      </c>
      <c r="R2987" t="s">
        <v>8328</v>
      </c>
      <c r="S2987" s="11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</v>
      </c>
      <c r="Q2988" t="s">
        <v>8315</v>
      </c>
      <c r="R2988" t="s">
        <v>8328</v>
      </c>
      <c r="S2988" s="11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</v>
      </c>
      <c r="Q2989" t="s">
        <v>8315</v>
      </c>
      <c r="R2989" t="s">
        <v>8328</v>
      </c>
      <c r="S2989" s="11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36</v>
      </c>
      <c r="Q2990" t="s">
        <v>8315</v>
      </c>
      <c r="R2990" t="s">
        <v>8328</v>
      </c>
      <c r="S2990" s="11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97</v>
      </c>
      <c r="Q2991" t="s">
        <v>8315</v>
      </c>
      <c r="R2991" t="s">
        <v>8328</v>
      </c>
      <c r="S2991" s="11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</v>
      </c>
      <c r="Q2992" t="s">
        <v>8315</v>
      </c>
      <c r="R2992" t="s">
        <v>8328</v>
      </c>
      <c r="S2992" s="11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</v>
      </c>
      <c r="Q2993" t="s">
        <v>8315</v>
      </c>
      <c r="R2993" t="s">
        <v>8328</v>
      </c>
      <c r="S2993" s="11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49</v>
      </c>
      <c r="Q2994" t="s">
        <v>8315</v>
      </c>
      <c r="R2994" t="s">
        <v>8328</v>
      </c>
      <c r="S2994" s="11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46</v>
      </c>
      <c r="Q2995" t="s">
        <v>8315</v>
      </c>
      <c r="R2995" t="s">
        <v>8328</v>
      </c>
      <c r="S2995" s="11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</v>
      </c>
      <c r="Q2996" t="s">
        <v>8315</v>
      </c>
      <c r="R2996" t="s">
        <v>8328</v>
      </c>
      <c r="S2996" s="11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</v>
      </c>
      <c r="Q2997" t="s">
        <v>8315</v>
      </c>
      <c r="R2997" t="s">
        <v>8328</v>
      </c>
      <c r="S2997" s="11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154</v>
      </c>
      <c r="Q2998" t="s">
        <v>8315</v>
      </c>
      <c r="R2998" t="s">
        <v>8328</v>
      </c>
      <c r="S2998" s="11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</v>
      </c>
      <c r="Q2999" t="s">
        <v>8315</v>
      </c>
      <c r="R2999" t="s">
        <v>8328</v>
      </c>
      <c r="S2999" s="11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119</v>
      </c>
      <c r="Q3000" t="s">
        <v>8315</v>
      </c>
      <c r="R3000" t="s">
        <v>8328</v>
      </c>
      <c r="S3000" s="11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</v>
      </c>
      <c r="Q3001" t="s">
        <v>8315</v>
      </c>
      <c r="R3001" t="s">
        <v>8328</v>
      </c>
      <c r="S3001" s="11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63</v>
      </c>
      <c r="Q3002" t="s">
        <v>8315</v>
      </c>
      <c r="R3002" t="s">
        <v>8328</v>
      </c>
      <c r="S3002" s="11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</v>
      </c>
      <c r="Q3003" t="s">
        <v>8315</v>
      </c>
      <c r="R3003" t="s">
        <v>8328</v>
      </c>
      <c r="S3003" s="11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</v>
      </c>
      <c r="Q3004" t="s">
        <v>8315</v>
      </c>
      <c r="R3004" t="s">
        <v>8328</v>
      </c>
      <c r="S3004" s="11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179</v>
      </c>
      <c r="Q3005" t="s">
        <v>8315</v>
      </c>
      <c r="R3005" t="s">
        <v>8328</v>
      </c>
      <c r="S3005" s="11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163</v>
      </c>
      <c r="Q3006" t="s">
        <v>8315</v>
      </c>
      <c r="R3006" t="s">
        <v>8328</v>
      </c>
      <c r="S3006" s="11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</v>
      </c>
      <c r="Q3007" t="s">
        <v>8315</v>
      </c>
      <c r="R3007" t="s">
        <v>8328</v>
      </c>
      <c r="S3007" s="11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89</v>
      </c>
      <c r="Q3008" t="s">
        <v>8315</v>
      </c>
      <c r="R3008" t="s">
        <v>8328</v>
      </c>
      <c r="S3008" s="11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8315</v>
      </c>
      <c r="R3009" t="s">
        <v>8328</v>
      </c>
      <c r="S3009" s="11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</f>
        <v>1.0116666666666667</v>
      </c>
      <c r="P3010" s="8">
        <f t="shared" ref="P3010:P3073" si="189">ROUND((E3010/L3010),0)</f>
        <v>117</v>
      </c>
      <c r="Q3010" t="s">
        <v>8315</v>
      </c>
      <c r="R3010" t="s">
        <v>8328</v>
      </c>
      <c r="S3010" s="11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8">
        <f t="shared" si="189"/>
        <v>234</v>
      </c>
      <c r="Q3011" t="s">
        <v>8315</v>
      </c>
      <c r="R3011" t="s">
        <v>8328</v>
      </c>
      <c r="S3011" s="11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8315</v>
      </c>
      <c r="R3012" t="s">
        <v>8328</v>
      </c>
      <c r="S3012" s="11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15</v>
      </c>
      <c r="Q3013" t="s">
        <v>8315</v>
      </c>
      <c r="R3013" t="s">
        <v>8328</v>
      </c>
      <c r="S3013" s="11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</v>
      </c>
      <c r="Q3014" t="s">
        <v>8315</v>
      </c>
      <c r="R3014" t="s">
        <v>8328</v>
      </c>
      <c r="S3014" s="11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147</v>
      </c>
      <c r="Q3015" t="s">
        <v>8315</v>
      </c>
      <c r="R3015" t="s">
        <v>8328</v>
      </c>
      <c r="S3015" s="11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51</v>
      </c>
      <c r="Q3016" t="s">
        <v>8315</v>
      </c>
      <c r="R3016" t="s">
        <v>8328</v>
      </c>
      <c r="S3016" s="11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88</v>
      </c>
      <c r="Q3017" t="s">
        <v>8315</v>
      </c>
      <c r="R3017" t="s">
        <v>8328</v>
      </c>
      <c r="S3017" s="11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</v>
      </c>
      <c r="Q3018" t="s">
        <v>8315</v>
      </c>
      <c r="R3018" t="s">
        <v>8328</v>
      </c>
      <c r="S3018" s="11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</v>
      </c>
      <c r="Q3019" t="s">
        <v>8315</v>
      </c>
      <c r="R3019" t="s">
        <v>8328</v>
      </c>
      <c r="S3019" s="11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</v>
      </c>
      <c r="Q3020" t="s">
        <v>8315</v>
      </c>
      <c r="R3020" t="s">
        <v>8328</v>
      </c>
      <c r="S3020" s="11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</v>
      </c>
      <c r="Q3021" t="s">
        <v>8315</v>
      </c>
      <c r="R3021" t="s">
        <v>8328</v>
      </c>
      <c r="S3021" s="11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235</v>
      </c>
      <c r="Q3022" t="s">
        <v>8315</v>
      </c>
      <c r="R3022" t="s">
        <v>8328</v>
      </c>
      <c r="S3022" s="11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51</v>
      </c>
      <c r="Q3023" t="s">
        <v>8315</v>
      </c>
      <c r="R3023" t="s">
        <v>8328</v>
      </c>
      <c r="S3023" s="11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163</v>
      </c>
      <c r="Q3024" t="s">
        <v>8315</v>
      </c>
      <c r="R3024" t="s">
        <v>8328</v>
      </c>
      <c r="S3024" s="11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</v>
      </c>
      <c r="Q3025" t="s">
        <v>8315</v>
      </c>
      <c r="R3025" t="s">
        <v>8328</v>
      </c>
      <c r="S3025" s="11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68</v>
      </c>
      <c r="Q3026" t="s">
        <v>8315</v>
      </c>
      <c r="R3026" t="s">
        <v>8328</v>
      </c>
      <c r="S3026" s="11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</v>
      </c>
      <c r="Q3027" t="s">
        <v>8315</v>
      </c>
      <c r="R3027" t="s">
        <v>8328</v>
      </c>
      <c r="S3027" s="11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52</v>
      </c>
      <c r="Q3028" t="s">
        <v>8315</v>
      </c>
      <c r="R3028" t="s">
        <v>8328</v>
      </c>
      <c r="S3028" s="11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</v>
      </c>
      <c r="Q3029" t="s">
        <v>8315</v>
      </c>
      <c r="R3029" t="s">
        <v>8328</v>
      </c>
      <c r="S3029" s="11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85</v>
      </c>
      <c r="Q3030" t="s">
        <v>8315</v>
      </c>
      <c r="R3030" t="s">
        <v>8328</v>
      </c>
      <c r="S3030" s="11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95</v>
      </c>
      <c r="Q3031" t="s">
        <v>8315</v>
      </c>
      <c r="R3031" t="s">
        <v>8328</v>
      </c>
      <c r="S3031" s="11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46</v>
      </c>
      <c r="Q3032" t="s">
        <v>8315</v>
      </c>
      <c r="R3032" t="s">
        <v>8328</v>
      </c>
      <c r="S3032" s="11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52</v>
      </c>
      <c r="Q3033" t="s">
        <v>8315</v>
      </c>
      <c r="R3033" t="s">
        <v>8328</v>
      </c>
      <c r="S3033" s="11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51</v>
      </c>
      <c r="Q3034" t="s">
        <v>8315</v>
      </c>
      <c r="R3034" t="s">
        <v>8328</v>
      </c>
      <c r="S3034" s="11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</v>
      </c>
      <c r="Q3035" t="s">
        <v>8315</v>
      </c>
      <c r="R3035" t="s">
        <v>8328</v>
      </c>
      <c r="S3035" s="11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</v>
      </c>
      <c r="Q3036" t="s">
        <v>8315</v>
      </c>
      <c r="R3036" t="s">
        <v>8328</v>
      </c>
      <c r="S3036" s="11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89</v>
      </c>
      <c r="Q3037" t="s">
        <v>8315</v>
      </c>
      <c r="R3037" t="s">
        <v>8328</v>
      </c>
      <c r="S3037" s="11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</v>
      </c>
      <c r="Q3038" t="s">
        <v>8315</v>
      </c>
      <c r="R3038" t="s">
        <v>8328</v>
      </c>
      <c r="S3038" s="11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</v>
      </c>
      <c r="Q3039" t="s">
        <v>8315</v>
      </c>
      <c r="R3039" t="s">
        <v>8328</v>
      </c>
      <c r="S3039" s="11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</v>
      </c>
      <c r="Q3040" t="s">
        <v>8315</v>
      </c>
      <c r="R3040" t="s">
        <v>8328</v>
      </c>
      <c r="S3040" s="11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</v>
      </c>
      <c r="Q3041" t="s">
        <v>8315</v>
      </c>
      <c r="R3041" t="s">
        <v>8328</v>
      </c>
      <c r="S3041" s="11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77</v>
      </c>
      <c r="Q3042" t="s">
        <v>8315</v>
      </c>
      <c r="R3042" t="s">
        <v>8328</v>
      </c>
      <c r="S3042" s="11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97</v>
      </c>
      <c r="Q3043" t="s">
        <v>8315</v>
      </c>
      <c r="R3043" t="s">
        <v>8328</v>
      </c>
      <c r="S3043" s="11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52</v>
      </c>
      <c r="Q3044" t="s">
        <v>8315</v>
      </c>
      <c r="R3044" t="s">
        <v>8328</v>
      </c>
      <c r="S3044" s="11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129</v>
      </c>
      <c r="Q3045" t="s">
        <v>8315</v>
      </c>
      <c r="R3045" t="s">
        <v>8328</v>
      </c>
      <c r="S3045" s="11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</v>
      </c>
      <c r="Q3046" t="s">
        <v>8315</v>
      </c>
      <c r="R3046" t="s">
        <v>8328</v>
      </c>
      <c r="S3046" s="11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83</v>
      </c>
      <c r="Q3047" t="s">
        <v>8315</v>
      </c>
      <c r="R3047" t="s">
        <v>8328</v>
      </c>
      <c r="S3047" s="11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260</v>
      </c>
      <c r="Q3048" t="s">
        <v>8315</v>
      </c>
      <c r="R3048" t="s">
        <v>8328</v>
      </c>
      <c r="S3048" s="11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</v>
      </c>
      <c r="Q3049" t="s">
        <v>8315</v>
      </c>
      <c r="R3049" t="s">
        <v>8328</v>
      </c>
      <c r="S3049" s="11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</v>
      </c>
      <c r="Q3050" t="s">
        <v>8315</v>
      </c>
      <c r="R3050" t="s">
        <v>8328</v>
      </c>
      <c r="S3050" s="11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</v>
      </c>
      <c r="Q3051" t="s">
        <v>8315</v>
      </c>
      <c r="R3051" t="s">
        <v>8328</v>
      </c>
      <c r="S3051" s="11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71</v>
      </c>
      <c r="Q3052" t="s">
        <v>8315</v>
      </c>
      <c r="R3052" t="s">
        <v>8328</v>
      </c>
      <c r="S3052" s="11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24</v>
      </c>
      <c r="Q3053" t="s">
        <v>8315</v>
      </c>
      <c r="R3053" t="s">
        <v>8328</v>
      </c>
      <c r="S3053" s="11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38</v>
      </c>
      <c r="Q3054" t="s">
        <v>8315</v>
      </c>
      <c r="R3054" t="s">
        <v>8328</v>
      </c>
      <c r="S3054" s="11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</v>
      </c>
      <c r="Q3055" t="s">
        <v>8315</v>
      </c>
      <c r="R3055" t="s">
        <v>8328</v>
      </c>
      <c r="S3055" s="11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8315</v>
      </c>
      <c r="R3056" t="s">
        <v>8328</v>
      </c>
      <c r="S3056" s="11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8315</v>
      </c>
      <c r="R3057" t="s">
        <v>8328</v>
      </c>
      <c r="S3057" s="11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8315</v>
      </c>
      <c r="R3058" t="s">
        <v>8328</v>
      </c>
      <c r="S3058" s="11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8315</v>
      </c>
      <c r="R3059" t="s">
        <v>8328</v>
      </c>
      <c r="S3059" s="11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8315</v>
      </c>
      <c r="R3060" t="s">
        <v>8328</v>
      </c>
      <c r="S3060" s="11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8315</v>
      </c>
      <c r="R3061" t="s">
        <v>8328</v>
      </c>
      <c r="S3061" s="11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56</v>
      </c>
      <c r="Q3062" t="s">
        <v>8315</v>
      </c>
      <c r="R3062" t="s">
        <v>8328</v>
      </c>
      <c r="S3062" s="11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8315</v>
      </c>
      <c r="R3063" t="s">
        <v>8328</v>
      </c>
      <c r="S3063" s="11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100</v>
      </c>
      <c r="Q3064" t="s">
        <v>8315</v>
      </c>
      <c r="R3064" t="s">
        <v>8328</v>
      </c>
      <c r="S3064" s="11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26</v>
      </c>
      <c r="Q3065" t="s">
        <v>8315</v>
      </c>
      <c r="R3065" t="s">
        <v>8328</v>
      </c>
      <c r="S3065" s="11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118</v>
      </c>
      <c r="Q3066" t="s">
        <v>8315</v>
      </c>
      <c r="R3066" t="s">
        <v>8328</v>
      </c>
      <c r="S3066" s="11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8315</v>
      </c>
      <c r="R3067" t="s">
        <v>8328</v>
      </c>
      <c r="S3067" s="11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2797</v>
      </c>
      <c r="Q3068" t="s">
        <v>8315</v>
      </c>
      <c r="R3068" t="s">
        <v>8328</v>
      </c>
      <c r="S3068" s="11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8315</v>
      </c>
      <c r="R3069" t="s">
        <v>8328</v>
      </c>
      <c r="S3069" s="11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88</v>
      </c>
      <c r="Q3070" t="s">
        <v>8315</v>
      </c>
      <c r="R3070" t="s">
        <v>8328</v>
      </c>
      <c r="S3070" s="11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</v>
      </c>
      <c r="Q3071" t="s">
        <v>8315</v>
      </c>
      <c r="R3071" t="s">
        <v>8328</v>
      </c>
      <c r="S3071" s="11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21</v>
      </c>
      <c r="Q3072" t="s">
        <v>8315</v>
      </c>
      <c r="R3072" t="s">
        <v>8328</v>
      </c>
      <c r="S3072" s="11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</v>
      </c>
      <c r="Q3073" t="s">
        <v>8315</v>
      </c>
      <c r="R3073" t="s">
        <v>8328</v>
      </c>
      <c r="S3073" s="11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</f>
        <v>1.6666666666666666E-4</v>
      </c>
      <c r="P3074" s="8">
        <f t="shared" ref="P3074:P3137" si="193">ROUND((E3074/L3074),0)</f>
        <v>1</v>
      </c>
      <c r="Q3074" t="s">
        <v>8315</v>
      </c>
      <c r="R3074" t="s">
        <v>8328</v>
      </c>
      <c r="S3074" s="11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8">
        <f t="shared" si="193"/>
        <v>92</v>
      </c>
      <c r="Q3075" t="s">
        <v>8315</v>
      </c>
      <c r="R3075" t="s">
        <v>8328</v>
      </c>
      <c r="S3075" s="11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</v>
      </c>
      <c r="Q3076" t="s">
        <v>8315</v>
      </c>
      <c r="R3076" t="s">
        <v>8328</v>
      </c>
      <c r="S3076" s="11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65</v>
      </c>
      <c r="Q3077" t="s">
        <v>8315</v>
      </c>
      <c r="R3077" t="s">
        <v>8328</v>
      </c>
      <c r="S3077" s="11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</v>
      </c>
      <c r="Q3078" t="s">
        <v>8315</v>
      </c>
      <c r="R3078" t="s">
        <v>8328</v>
      </c>
      <c r="S3078" s="11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53</v>
      </c>
      <c r="Q3079" t="s">
        <v>8315</v>
      </c>
      <c r="R3079" t="s">
        <v>8328</v>
      </c>
      <c r="S3079" s="11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24</v>
      </c>
      <c r="Q3080" t="s">
        <v>8315</v>
      </c>
      <c r="R3080" t="s">
        <v>8328</v>
      </c>
      <c r="S3080" s="11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416</v>
      </c>
      <c r="Q3081" t="s">
        <v>8315</v>
      </c>
      <c r="R3081" t="s">
        <v>8328</v>
      </c>
      <c r="S3081" s="11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54</v>
      </c>
      <c r="Q3082" t="s">
        <v>8315</v>
      </c>
      <c r="R3082" t="s">
        <v>8328</v>
      </c>
      <c r="S3082" s="11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421</v>
      </c>
      <c r="Q3083" t="s">
        <v>8315</v>
      </c>
      <c r="R3083" t="s">
        <v>8328</v>
      </c>
      <c r="S3083" s="11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8315</v>
      </c>
      <c r="R3084" t="s">
        <v>8328</v>
      </c>
      <c r="S3084" s="11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19</v>
      </c>
      <c r="Q3085" t="s">
        <v>8315</v>
      </c>
      <c r="R3085" t="s">
        <v>8328</v>
      </c>
      <c r="S3085" s="11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</v>
      </c>
      <c r="Q3086" t="s">
        <v>8315</v>
      </c>
      <c r="R3086" t="s">
        <v>8328</v>
      </c>
      <c r="S3086" s="11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68</v>
      </c>
      <c r="Q3087" t="s">
        <v>8315</v>
      </c>
      <c r="R3087" t="s">
        <v>8328</v>
      </c>
      <c r="S3087" s="11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17</v>
      </c>
      <c r="Q3088" t="s">
        <v>8315</v>
      </c>
      <c r="R3088" t="s">
        <v>8328</v>
      </c>
      <c r="S3088" s="11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63</v>
      </c>
      <c r="Q3089" t="s">
        <v>8315</v>
      </c>
      <c r="R3089" t="s">
        <v>8328</v>
      </c>
      <c r="S3089" s="11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8315</v>
      </c>
      <c r="R3090" t="s">
        <v>8328</v>
      </c>
      <c r="S3090" s="11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</v>
      </c>
      <c r="Q3091" t="s">
        <v>8315</v>
      </c>
      <c r="R3091" t="s">
        <v>8328</v>
      </c>
      <c r="S3091" s="11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</v>
      </c>
      <c r="Q3092" t="s">
        <v>8315</v>
      </c>
      <c r="R3092" t="s">
        <v>8328</v>
      </c>
      <c r="S3092" s="11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</v>
      </c>
      <c r="Q3093" t="s">
        <v>8315</v>
      </c>
      <c r="R3093" t="s">
        <v>8328</v>
      </c>
      <c r="S3093" s="11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</v>
      </c>
      <c r="Q3094" t="s">
        <v>8315</v>
      </c>
      <c r="R3094" t="s">
        <v>8328</v>
      </c>
      <c r="S3094" s="11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54</v>
      </c>
      <c r="Q3095" t="s">
        <v>8315</v>
      </c>
      <c r="R3095" t="s">
        <v>8328</v>
      </c>
      <c r="S3095" s="11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8315</v>
      </c>
      <c r="R3096" t="s">
        <v>8328</v>
      </c>
      <c r="S3096" s="11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8315</v>
      </c>
      <c r="R3097" t="s">
        <v>8328</v>
      </c>
      <c r="S3097" s="11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57</v>
      </c>
      <c r="Q3098" t="s">
        <v>8315</v>
      </c>
      <c r="R3098" t="s">
        <v>8328</v>
      </c>
      <c r="S3098" s="11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41</v>
      </c>
      <c r="Q3099" t="s">
        <v>8315</v>
      </c>
      <c r="R3099" t="s">
        <v>8328</v>
      </c>
      <c r="S3099" s="11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</v>
      </c>
      <c r="Q3100" t="s">
        <v>8315</v>
      </c>
      <c r="R3100" t="s">
        <v>8328</v>
      </c>
      <c r="S3100" s="11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56</v>
      </c>
      <c r="Q3101" t="s">
        <v>8315</v>
      </c>
      <c r="R3101" t="s">
        <v>8328</v>
      </c>
      <c r="S3101" s="11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141</v>
      </c>
      <c r="Q3102" t="s">
        <v>8315</v>
      </c>
      <c r="R3102" t="s">
        <v>8328</v>
      </c>
      <c r="S3102" s="11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8315</v>
      </c>
      <c r="R3103" t="s">
        <v>8328</v>
      </c>
      <c r="S3103" s="11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70</v>
      </c>
      <c r="Q3104" t="s">
        <v>8315</v>
      </c>
      <c r="R3104" t="s">
        <v>8328</v>
      </c>
      <c r="S3104" s="11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6</v>
      </c>
      <c r="Q3105" t="s">
        <v>8315</v>
      </c>
      <c r="R3105" t="s">
        <v>8328</v>
      </c>
      <c r="S3105" s="11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8315</v>
      </c>
      <c r="R3106" t="s">
        <v>8328</v>
      </c>
      <c r="S3106" s="11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80</v>
      </c>
      <c r="Q3107" t="s">
        <v>8315</v>
      </c>
      <c r="R3107" t="s">
        <v>8328</v>
      </c>
      <c r="S3107" s="11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</v>
      </c>
      <c r="Q3108" t="s">
        <v>8315</v>
      </c>
      <c r="R3108" t="s">
        <v>8328</v>
      </c>
      <c r="S3108" s="11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273</v>
      </c>
      <c r="Q3109" t="s">
        <v>8315</v>
      </c>
      <c r="R3109" t="s">
        <v>8328</v>
      </c>
      <c r="S3109" s="11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8315</v>
      </c>
      <c r="R3110" t="s">
        <v>8328</v>
      </c>
      <c r="S3110" s="11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</v>
      </c>
      <c r="Q3111" t="s">
        <v>8315</v>
      </c>
      <c r="R3111" t="s">
        <v>8328</v>
      </c>
      <c r="S3111" s="11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8315</v>
      </c>
      <c r="R3112" t="s">
        <v>8328</v>
      </c>
      <c r="S3112" s="11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</v>
      </c>
      <c r="Q3113" t="s">
        <v>8315</v>
      </c>
      <c r="R3113" t="s">
        <v>8328</v>
      </c>
      <c r="S3113" s="11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58</v>
      </c>
      <c r="Q3114" t="s">
        <v>8315</v>
      </c>
      <c r="R3114" t="s">
        <v>8328</v>
      </c>
      <c r="S3114" s="11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</v>
      </c>
      <c r="Q3115" t="s">
        <v>8315</v>
      </c>
      <c r="R3115" t="s">
        <v>8328</v>
      </c>
      <c r="S3115" s="11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8315</v>
      </c>
      <c r="R3116" t="s">
        <v>8328</v>
      </c>
      <c r="S3116" s="11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8315</v>
      </c>
      <c r="R3117" t="s">
        <v>8328</v>
      </c>
      <c r="S3117" s="11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8315</v>
      </c>
      <c r="R3118" t="s">
        <v>8328</v>
      </c>
      <c r="S3118" s="11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8315</v>
      </c>
      <c r="R3119" t="s">
        <v>8328</v>
      </c>
      <c r="S3119" s="11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8315</v>
      </c>
      <c r="R3120" t="s">
        <v>8328</v>
      </c>
      <c r="S3120" s="11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8315</v>
      </c>
      <c r="R3121" t="s">
        <v>8328</v>
      </c>
      <c r="S3121" s="11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13</v>
      </c>
      <c r="Q3122" t="s">
        <v>8315</v>
      </c>
      <c r="R3122" t="s">
        <v>8328</v>
      </c>
      <c r="S3122" s="11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8315</v>
      </c>
      <c r="R3123" t="s">
        <v>8328</v>
      </c>
      <c r="S3123" s="11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8315</v>
      </c>
      <c r="R3124" t="s">
        <v>8328</v>
      </c>
      <c r="S3124" s="11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245</v>
      </c>
      <c r="Q3125" t="s">
        <v>8315</v>
      </c>
      <c r="R3125" t="s">
        <v>8328</v>
      </c>
      <c r="S3125" s="11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7</v>
      </c>
      <c r="Q3126" t="s">
        <v>8315</v>
      </c>
      <c r="R3126" t="s">
        <v>8328</v>
      </c>
      <c r="S3126" s="11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8315</v>
      </c>
      <c r="R3127" t="s">
        <v>8328</v>
      </c>
      <c r="S3127" s="11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</v>
      </c>
      <c r="Q3128" t="s">
        <v>8315</v>
      </c>
      <c r="R3128" t="s">
        <v>8328</v>
      </c>
      <c r="S3128" s="11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8315</v>
      </c>
      <c r="R3129" t="s">
        <v>8328</v>
      </c>
      <c r="S3129" s="11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</v>
      </c>
      <c r="Q3130" t="s">
        <v>8315</v>
      </c>
      <c r="R3130" t="s">
        <v>8316</v>
      </c>
      <c r="S3130" s="11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94</v>
      </c>
      <c r="Q3132" t="s">
        <v>8315</v>
      </c>
      <c r="R3132" t="s">
        <v>8316</v>
      </c>
      <c r="S3132" s="11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54</v>
      </c>
      <c r="Q3133" t="s">
        <v>8315</v>
      </c>
      <c r="R3133" t="s">
        <v>8316</v>
      </c>
      <c r="S3133" s="11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34</v>
      </c>
      <c r="Q3135" t="s">
        <v>8315</v>
      </c>
      <c r="R3135" t="s">
        <v>8316</v>
      </c>
      <c r="S3135" s="11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19</v>
      </c>
      <c r="Q3136" t="s">
        <v>8315</v>
      </c>
      <c r="R3136" t="s">
        <v>8316</v>
      </c>
      <c r="S3136" s="11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</v>
      </c>
      <c r="Q3137" t="s">
        <v>8315</v>
      </c>
      <c r="R3137" t="s">
        <v>8316</v>
      </c>
      <c r="S3137" s="11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</f>
        <v>1.278</v>
      </c>
      <c r="P3138" s="8">
        <f t="shared" ref="P3138:P3201" si="197">ROUND((E3138/L3138),0)</f>
        <v>29</v>
      </c>
      <c r="Q3138" t="s">
        <v>8315</v>
      </c>
      <c r="R3138" t="s">
        <v>8316</v>
      </c>
      <c r="S3138" s="11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8">
        <f t="shared" si="197"/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</v>
      </c>
      <c r="Q3143" t="s">
        <v>8315</v>
      </c>
      <c r="R3143" t="s">
        <v>8316</v>
      </c>
      <c r="S3143" s="11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</v>
      </c>
      <c r="Q3146" t="s">
        <v>8315</v>
      </c>
      <c r="R3146" t="s">
        <v>8316</v>
      </c>
      <c r="S3146" s="11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438</v>
      </c>
      <c r="Q3148" t="s">
        <v>8315</v>
      </c>
      <c r="R3148" t="s">
        <v>8316</v>
      </c>
      <c r="S3148" s="11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</v>
      </c>
      <c r="Q3149" t="s">
        <v>8315</v>
      </c>
      <c r="R3149" t="s">
        <v>8316</v>
      </c>
      <c r="S3149" s="11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</v>
      </c>
      <c r="Q3150" t="s">
        <v>8315</v>
      </c>
      <c r="R3150" t="s">
        <v>8316</v>
      </c>
      <c r="S3150" s="11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34</v>
      </c>
      <c r="Q3152" t="s">
        <v>8315</v>
      </c>
      <c r="R3152" t="s">
        <v>8316</v>
      </c>
      <c r="S3152" s="11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</v>
      </c>
      <c r="Q3153" t="s">
        <v>8315</v>
      </c>
      <c r="R3153" t="s">
        <v>8316</v>
      </c>
      <c r="S3153" s="11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35</v>
      </c>
      <c r="Q3154" t="s">
        <v>8315</v>
      </c>
      <c r="R3154" t="s">
        <v>8316</v>
      </c>
      <c r="S3154" s="11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42</v>
      </c>
      <c r="Q3155" t="s">
        <v>8315</v>
      </c>
      <c r="R3155" t="s">
        <v>8316</v>
      </c>
      <c r="S3155" s="11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</v>
      </c>
      <c r="Q3156" t="s">
        <v>8315</v>
      </c>
      <c r="R3156" t="s">
        <v>8316</v>
      </c>
      <c r="S3156" s="11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</v>
      </c>
      <c r="Q3157" t="s">
        <v>8315</v>
      </c>
      <c r="R3157" t="s">
        <v>8316</v>
      </c>
      <c r="S3157" s="11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63</v>
      </c>
      <c r="Q3158" t="s">
        <v>8315</v>
      </c>
      <c r="R3158" t="s">
        <v>8316</v>
      </c>
      <c r="S3158" s="11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99</v>
      </c>
      <c r="Q3159" t="s">
        <v>8315</v>
      </c>
      <c r="R3159" t="s">
        <v>8316</v>
      </c>
      <c r="S3159" s="11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83</v>
      </c>
      <c r="Q3160" t="s">
        <v>8315</v>
      </c>
      <c r="R3160" t="s">
        <v>8316</v>
      </c>
      <c r="S3160" s="11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39</v>
      </c>
      <c r="Q3161" t="s">
        <v>8315</v>
      </c>
      <c r="R3161" t="s">
        <v>8316</v>
      </c>
      <c r="S3161" s="11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</v>
      </c>
      <c r="Q3162" t="s">
        <v>8315</v>
      </c>
      <c r="R3162" t="s">
        <v>8316</v>
      </c>
      <c r="S3162" s="11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</v>
      </c>
      <c r="Q3163" t="s">
        <v>8315</v>
      </c>
      <c r="R3163" t="s">
        <v>8316</v>
      </c>
      <c r="S3163" s="11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81</v>
      </c>
      <c r="Q3164" t="s">
        <v>8315</v>
      </c>
      <c r="R3164" t="s">
        <v>8316</v>
      </c>
      <c r="S3164" s="11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201</v>
      </c>
      <c r="Q3165" t="s">
        <v>8315</v>
      </c>
      <c r="R3165" t="s">
        <v>8316</v>
      </c>
      <c r="S3165" s="11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38</v>
      </c>
      <c r="Q3166" t="s">
        <v>8315</v>
      </c>
      <c r="R3166" t="s">
        <v>8316</v>
      </c>
      <c r="S3166" s="11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</v>
      </c>
      <c r="Q3167" t="s">
        <v>8315</v>
      </c>
      <c r="R3167" t="s">
        <v>8316</v>
      </c>
      <c r="S3167" s="11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</v>
      </c>
      <c r="Q3168" t="s">
        <v>8315</v>
      </c>
      <c r="R3168" t="s">
        <v>8316</v>
      </c>
      <c r="S3168" s="11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</v>
      </c>
      <c r="Q3169" t="s">
        <v>8315</v>
      </c>
      <c r="R3169" t="s">
        <v>8316</v>
      </c>
      <c r="S3169" s="11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51</v>
      </c>
      <c r="Q3170" t="s">
        <v>8315</v>
      </c>
      <c r="R3170" t="s">
        <v>8316</v>
      </c>
      <c r="S3170" s="11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101</v>
      </c>
      <c r="Q3171" t="s">
        <v>8315</v>
      </c>
      <c r="R3171" t="s">
        <v>8316</v>
      </c>
      <c r="S3171" s="11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32</v>
      </c>
      <c r="Q3172" t="s">
        <v>8315</v>
      </c>
      <c r="R3172" t="s">
        <v>8316</v>
      </c>
      <c r="S3172" s="11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</v>
      </c>
      <c r="Q3173" t="s">
        <v>8315</v>
      </c>
      <c r="R3173" t="s">
        <v>8316</v>
      </c>
      <c r="S3173" s="11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</v>
      </c>
      <c r="Q3174" t="s">
        <v>8315</v>
      </c>
      <c r="R3174" t="s">
        <v>8316</v>
      </c>
      <c r="S3174" s="11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</v>
      </c>
      <c r="Q3175" t="s">
        <v>8315</v>
      </c>
      <c r="R3175" t="s">
        <v>8316</v>
      </c>
      <c r="S3175" s="11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132</v>
      </c>
      <c r="Q3176" t="s">
        <v>8315</v>
      </c>
      <c r="R3176" t="s">
        <v>8316</v>
      </c>
      <c r="S3176" s="11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</v>
      </c>
      <c r="Q3177" t="s">
        <v>8315</v>
      </c>
      <c r="R3177" t="s">
        <v>8316</v>
      </c>
      <c r="S3177" s="11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40</v>
      </c>
      <c r="Q3178" t="s">
        <v>8315</v>
      </c>
      <c r="R3178" t="s">
        <v>8316</v>
      </c>
      <c r="S3178" s="11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58</v>
      </c>
      <c r="Q3179" t="s">
        <v>8315</v>
      </c>
      <c r="R3179" t="s">
        <v>8316</v>
      </c>
      <c r="S3179" s="11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</v>
      </c>
      <c r="Q3180" t="s">
        <v>8315</v>
      </c>
      <c r="R3180" t="s">
        <v>8316</v>
      </c>
      <c r="S3180" s="11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</v>
      </c>
      <c r="Q3181" t="s">
        <v>8315</v>
      </c>
      <c r="R3181" t="s">
        <v>8316</v>
      </c>
      <c r="S3181" s="11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32</v>
      </c>
      <c r="Q3182" t="s">
        <v>8315</v>
      </c>
      <c r="R3182" t="s">
        <v>8316</v>
      </c>
      <c r="S3182" s="11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</v>
      </c>
      <c r="Q3183" t="s">
        <v>8315</v>
      </c>
      <c r="R3183" t="s">
        <v>8316</v>
      </c>
      <c r="S3183" s="11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47</v>
      </c>
      <c r="Q3184" t="s">
        <v>8315</v>
      </c>
      <c r="R3184" t="s">
        <v>8316</v>
      </c>
      <c r="S3184" s="11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</v>
      </c>
      <c r="Q3185" t="s">
        <v>8315</v>
      </c>
      <c r="R3185" t="s">
        <v>8316</v>
      </c>
      <c r="S3185" s="11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</v>
      </c>
      <c r="Q3186" t="s">
        <v>8315</v>
      </c>
      <c r="R3186" t="s">
        <v>8316</v>
      </c>
      <c r="S3186" s="11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42</v>
      </c>
      <c r="Q3187" t="s">
        <v>8315</v>
      </c>
      <c r="R3187" t="s">
        <v>8316</v>
      </c>
      <c r="S3187" s="11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47</v>
      </c>
      <c r="Q3188" t="s">
        <v>8315</v>
      </c>
      <c r="R3188" t="s">
        <v>8316</v>
      </c>
      <c r="S3188" s="11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</v>
      </c>
      <c r="Q3189" t="s">
        <v>8315</v>
      </c>
      <c r="R3189" t="s">
        <v>8316</v>
      </c>
      <c r="S3189" s="11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</v>
      </c>
      <c r="Q3190" t="s">
        <v>8315</v>
      </c>
      <c r="R3190" t="s">
        <v>8336</v>
      </c>
      <c r="S3190" s="11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357</v>
      </c>
      <c r="Q3191" t="s">
        <v>8315</v>
      </c>
      <c r="R3191" t="s">
        <v>8336</v>
      </c>
      <c r="S3191" s="11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8315</v>
      </c>
      <c r="R3192" t="s">
        <v>8336</v>
      </c>
      <c r="S3192" s="11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38</v>
      </c>
      <c r="Q3193" t="s">
        <v>8315</v>
      </c>
      <c r="R3193" t="s">
        <v>8336</v>
      </c>
      <c r="S3193" s="11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13</v>
      </c>
      <c r="Q3194" t="s">
        <v>8315</v>
      </c>
      <c r="R3194" t="s">
        <v>8336</v>
      </c>
      <c r="S3194" s="11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</v>
      </c>
      <c r="Q3195" t="s">
        <v>8315</v>
      </c>
      <c r="R3195" t="s">
        <v>8336</v>
      </c>
      <c r="S3195" s="11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8315</v>
      </c>
      <c r="R3196" t="s">
        <v>8336</v>
      </c>
      <c r="S3196" s="11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</v>
      </c>
      <c r="Q3197" t="s">
        <v>8315</v>
      </c>
      <c r="R3197" t="s">
        <v>8336</v>
      </c>
      <c r="S3197" s="11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8315</v>
      </c>
      <c r="R3198" t="s">
        <v>8336</v>
      </c>
      <c r="S3198" s="11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</v>
      </c>
      <c r="Q3199" t="s">
        <v>8315</v>
      </c>
      <c r="R3199" t="s">
        <v>8336</v>
      </c>
      <c r="S3199" s="11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37</v>
      </c>
      <c r="Q3200" t="s">
        <v>8315</v>
      </c>
      <c r="R3200" t="s">
        <v>8336</v>
      </c>
      <c r="S3200" s="11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</v>
      </c>
      <c r="Q3201" t="s">
        <v>8315</v>
      </c>
      <c r="R3201" t="s">
        <v>8336</v>
      </c>
      <c r="S3201" s="11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</f>
        <v>2.0000000000000002E-5</v>
      </c>
      <c r="P3202" s="8">
        <f t="shared" ref="P3202:P3265" si="201">ROUND((E3202/L3202),0)</f>
        <v>1</v>
      </c>
      <c r="Q3202" t="s">
        <v>8315</v>
      </c>
      <c r="R3202" t="s">
        <v>8336</v>
      </c>
      <c r="S3202" s="11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8">
        <f t="shared" si="201"/>
        <v>13</v>
      </c>
      <c r="Q3203" t="s">
        <v>8315</v>
      </c>
      <c r="R3203" t="s">
        <v>8336</v>
      </c>
      <c r="S3203" s="11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</v>
      </c>
      <c r="Q3204" t="s">
        <v>8315</v>
      </c>
      <c r="R3204" t="s">
        <v>8336</v>
      </c>
      <c r="S3204" s="11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42</v>
      </c>
      <c r="Q3205" t="s">
        <v>8315</v>
      </c>
      <c r="R3205" t="s">
        <v>8336</v>
      </c>
      <c r="S3205" s="11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8315</v>
      </c>
      <c r="R3206" t="s">
        <v>8336</v>
      </c>
      <c r="S3206" s="11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23</v>
      </c>
      <c r="Q3207" t="s">
        <v>8315</v>
      </c>
      <c r="R3207" t="s">
        <v>8336</v>
      </c>
      <c r="S3207" s="11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8315</v>
      </c>
      <c r="R3208" t="s">
        <v>8336</v>
      </c>
      <c r="S3208" s="11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71</v>
      </c>
      <c r="Q3209" t="s">
        <v>8315</v>
      </c>
      <c r="R3209" t="s">
        <v>8336</v>
      </c>
      <c r="S3209" s="11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</v>
      </c>
      <c r="Q3210" t="s">
        <v>8315</v>
      </c>
      <c r="R3210" t="s">
        <v>8316</v>
      </c>
      <c r="S3210" s="11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</v>
      </c>
      <c r="Q3211" t="s">
        <v>8315</v>
      </c>
      <c r="R3211" t="s">
        <v>8316</v>
      </c>
      <c r="S3211" s="11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63</v>
      </c>
      <c r="Q3212" t="s">
        <v>8315</v>
      </c>
      <c r="R3212" t="s">
        <v>8316</v>
      </c>
      <c r="S3212" s="11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86</v>
      </c>
      <c r="Q3213" t="s">
        <v>8315</v>
      </c>
      <c r="R3213" t="s">
        <v>8316</v>
      </c>
      <c r="S3213" s="11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54</v>
      </c>
      <c r="Q3214" t="s">
        <v>8315</v>
      </c>
      <c r="R3214" t="s">
        <v>8316</v>
      </c>
      <c r="S3214" s="11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128</v>
      </c>
      <c r="Q3215" t="s">
        <v>8315</v>
      </c>
      <c r="R3215" t="s">
        <v>8316</v>
      </c>
      <c r="S3215" s="11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107</v>
      </c>
      <c r="Q3216" t="s">
        <v>8315</v>
      </c>
      <c r="R3216" t="s">
        <v>8316</v>
      </c>
      <c r="S3216" s="11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</v>
      </c>
      <c r="Q3217" t="s">
        <v>8315</v>
      </c>
      <c r="R3217" t="s">
        <v>8316</v>
      </c>
      <c r="S3217" s="11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</v>
      </c>
      <c r="Q3218" t="s">
        <v>8315</v>
      </c>
      <c r="R3218" t="s">
        <v>8316</v>
      </c>
      <c r="S3218" s="11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</v>
      </c>
      <c r="Q3219" t="s">
        <v>8315</v>
      </c>
      <c r="R3219" t="s">
        <v>8316</v>
      </c>
      <c r="S3219" s="11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67</v>
      </c>
      <c r="Q3220" t="s">
        <v>8315</v>
      </c>
      <c r="R3220" t="s">
        <v>8316</v>
      </c>
      <c r="S3220" s="11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</v>
      </c>
      <c r="Q3221" t="s">
        <v>8315</v>
      </c>
      <c r="R3221" t="s">
        <v>8316</v>
      </c>
      <c r="S3221" s="11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</v>
      </c>
      <c r="Q3222" t="s">
        <v>8315</v>
      </c>
      <c r="R3222" t="s">
        <v>8316</v>
      </c>
      <c r="S3222" s="11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37</v>
      </c>
      <c r="Q3223" t="s">
        <v>8315</v>
      </c>
      <c r="R3223" t="s">
        <v>8316</v>
      </c>
      <c r="S3223" s="11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</v>
      </c>
      <c r="Q3224" t="s">
        <v>8315</v>
      </c>
      <c r="R3224" t="s">
        <v>8316</v>
      </c>
      <c r="S3224" s="11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46</v>
      </c>
      <c r="Q3225" t="s">
        <v>8315</v>
      </c>
      <c r="R3225" t="s">
        <v>8316</v>
      </c>
      <c r="S3225" s="11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142</v>
      </c>
      <c r="Q3226" t="s">
        <v>8315</v>
      </c>
      <c r="R3226" t="s">
        <v>8316</v>
      </c>
      <c r="S3226" s="11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</v>
      </c>
      <c r="Q3227" t="s">
        <v>8315</v>
      </c>
      <c r="R3227" t="s">
        <v>8316</v>
      </c>
      <c r="S3227" s="11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60</v>
      </c>
      <c r="Q3228" t="s">
        <v>8315</v>
      </c>
      <c r="R3228" t="s">
        <v>8316</v>
      </c>
      <c r="S3228" s="11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194</v>
      </c>
      <c r="Q3230" t="s">
        <v>8315</v>
      </c>
      <c r="R3230" t="s">
        <v>8316</v>
      </c>
      <c r="S3230" s="11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107</v>
      </c>
      <c r="Q3231" t="s">
        <v>8315</v>
      </c>
      <c r="R3231" t="s">
        <v>8316</v>
      </c>
      <c r="S3231" s="11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</v>
      </c>
      <c r="Q3232" t="s">
        <v>8315</v>
      </c>
      <c r="R3232" t="s">
        <v>8316</v>
      </c>
      <c r="S3232" s="11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58</v>
      </c>
      <c r="Q3233" t="s">
        <v>8315</v>
      </c>
      <c r="R3233" t="s">
        <v>8316</v>
      </c>
      <c r="S3233" s="11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</v>
      </c>
      <c r="Q3234" t="s">
        <v>8315</v>
      </c>
      <c r="R3234" t="s">
        <v>8316</v>
      </c>
      <c r="S3234" s="11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</v>
      </c>
      <c r="Q3235" t="s">
        <v>8315</v>
      </c>
      <c r="R3235" t="s">
        <v>8316</v>
      </c>
      <c r="S3235" s="11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35</v>
      </c>
      <c r="Q3236" t="s">
        <v>8315</v>
      </c>
      <c r="R3236" t="s">
        <v>8316</v>
      </c>
      <c r="S3236" s="11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86</v>
      </c>
      <c r="Q3237" t="s">
        <v>8315</v>
      </c>
      <c r="R3237" t="s">
        <v>8316</v>
      </c>
      <c r="S3237" s="11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183</v>
      </c>
      <c r="Q3238" t="s">
        <v>8315</v>
      </c>
      <c r="R3238" t="s">
        <v>8316</v>
      </c>
      <c r="S3238" s="11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</v>
      </c>
      <c r="Q3239" t="s">
        <v>8315</v>
      </c>
      <c r="R3239" t="s">
        <v>8316</v>
      </c>
      <c r="S3239" s="11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40</v>
      </c>
      <c r="Q3240" t="s">
        <v>8315</v>
      </c>
      <c r="R3240" t="s">
        <v>8316</v>
      </c>
      <c r="S3240" s="11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60</v>
      </c>
      <c r="Q3241" t="s">
        <v>8315</v>
      </c>
      <c r="R3241" t="s">
        <v>8316</v>
      </c>
      <c r="S3241" s="11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89</v>
      </c>
      <c r="Q3242" t="s">
        <v>8315</v>
      </c>
      <c r="R3242" t="s">
        <v>8316</v>
      </c>
      <c r="S3242" s="11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59</v>
      </c>
      <c r="Q3243" t="s">
        <v>8315</v>
      </c>
      <c r="R3243" t="s">
        <v>8316</v>
      </c>
      <c r="S3243" s="11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70</v>
      </c>
      <c r="Q3244" t="s">
        <v>8315</v>
      </c>
      <c r="R3244" t="s">
        <v>8316</v>
      </c>
      <c r="S3244" s="11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116</v>
      </c>
      <c r="Q3245" t="s">
        <v>8315</v>
      </c>
      <c r="R3245" t="s">
        <v>8316</v>
      </c>
      <c r="S3245" s="11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24</v>
      </c>
      <c r="Q3246" t="s">
        <v>8315</v>
      </c>
      <c r="R3246" t="s">
        <v>8316</v>
      </c>
      <c r="S3246" s="11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</v>
      </c>
      <c r="Q3247" t="s">
        <v>8315</v>
      </c>
      <c r="R3247" t="s">
        <v>8316</v>
      </c>
      <c r="S3247" s="11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58</v>
      </c>
      <c r="Q3248" t="s">
        <v>8315</v>
      </c>
      <c r="R3248" t="s">
        <v>8316</v>
      </c>
      <c r="S3248" s="11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</v>
      </c>
      <c r="Q3249" t="s">
        <v>8315</v>
      </c>
      <c r="R3249" t="s">
        <v>8316</v>
      </c>
      <c r="S3249" s="11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</v>
      </c>
      <c r="Q3250" t="s">
        <v>8315</v>
      </c>
      <c r="R3250" t="s">
        <v>8316</v>
      </c>
      <c r="S3250" s="11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66</v>
      </c>
      <c r="Q3251" t="s">
        <v>8315</v>
      </c>
      <c r="R3251" t="s">
        <v>8316</v>
      </c>
      <c r="S3251" s="11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</v>
      </c>
      <c r="Q3252" t="s">
        <v>8315</v>
      </c>
      <c r="R3252" t="s">
        <v>8316</v>
      </c>
      <c r="S3252" s="11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</v>
      </c>
      <c r="Q3253" t="s">
        <v>8315</v>
      </c>
      <c r="R3253" t="s">
        <v>8316</v>
      </c>
      <c r="S3253" s="11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58</v>
      </c>
      <c r="Q3254" t="s">
        <v>8315</v>
      </c>
      <c r="R3254" t="s">
        <v>8316</v>
      </c>
      <c r="S3254" s="11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</v>
      </c>
      <c r="Q3255" t="s">
        <v>8315</v>
      </c>
      <c r="R3255" t="s">
        <v>8316</v>
      </c>
      <c r="S3255" s="11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71</v>
      </c>
      <c r="Q3256" t="s">
        <v>8315</v>
      </c>
      <c r="R3256" t="s">
        <v>8316</v>
      </c>
      <c r="S3256" s="11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</v>
      </c>
      <c r="Q3257" t="s">
        <v>8315</v>
      </c>
      <c r="R3257" t="s">
        <v>8316</v>
      </c>
      <c r="S3257" s="11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73</v>
      </c>
      <c r="Q3258" t="s">
        <v>8315</v>
      </c>
      <c r="R3258" t="s">
        <v>8316</v>
      </c>
      <c r="S3258" s="11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52</v>
      </c>
      <c r="Q3259" t="s">
        <v>8315</v>
      </c>
      <c r="R3259" t="s">
        <v>8316</v>
      </c>
      <c r="S3259" s="11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</v>
      </c>
      <c r="Q3260" t="s">
        <v>8315</v>
      </c>
      <c r="R3260" t="s">
        <v>8316</v>
      </c>
      <c r="S3260" s="11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252</v>
      </c>
      <c r="Q3261" t="s">
        <v>8315</v>
      </c>
      <c r="R3261" t="s">
        <v>8316</v>
      </c>
      <c r="S3261" s="11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75</v>
      </c>
      <c r="Q3262" t="s">
        <v>8315</v>
      </c>
      <c r="R3262" t="s">
        <v>8316</v>
      </c>
      <c r="S3262" s="11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68</v>
      </c>
      <c r="Q3263" t="s">
        <v>8315</v>
      </c>
      <c r="R3263" t="s">
        <v>8316</v>
      </c>
      <c r="S3263" s="11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94</v>
      </c>
      <c r="Q3264" t="s">
        <v>8315</v>
      </c>
      <c r="R3264" t="s">
        <v>8316</v>
      </c>
      <c r="S3264" s="11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</v>
      </c>
      <c r="Q3265" t="s">
        <v>8315</v>
      </c>
      <c r="R3265" t="s">
        <v>8316</v>
      </c>
      <c r="S3265" s="11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</f>
        <v>1.03</v>
      </c>
      <c r="P3266" s="8">
        <f t="shared" ref="P3266:P3329" si="205">ROUND((E3266/L3266),0)</f>
        <v>53</v>
      </c>
      <c r="Q3266" t="s">
        <v>8315</v>
      </c>
      <c r="R3266" t="s">
        <v>8316</v>
      </c>
      <c r="S3266" s="11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8">
        <f t="shared" si="205"/>
        <v>70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</v>
      </c>
      <c r="Q3268" t="s">
        <v>8315</v>
      </c>
      <c r="R3268" t="s">
        <v>8316</v>
      </c>
      <c r="S3268" s="11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</v>
      </c>
      <c r="Q3269" t="s">
        <v>8315</v>
      </c>
      <c r="R3269" t="s">
        <v>8316</v>
      </c>
      <c r="S3269" s="11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61</v>
      </c>
      <c r="Q3270" t="s">
        <v>8315</v>
      </c>
      <c r="R3270" t="s">
        <v>8316</v>
      </c>
      <c r="S3270" s="11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</v>
      </c>
      <c r="Q3273" t="s">
        <v>8315</v>
      </c>
      <c r="R3273" t="s">
        <v>8316</v>
      </c>
      <c r="S3273" s="11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107</v>
      </c>
      <c r="Q3274" t="s">
        <v>8315</v>
      </c>
      <c r="R3274" t="s">
        <v>8316</v>
      </c>
      <c r="S3274" s="11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205</v>
      </c>
      <c r="Q3275" t="s">
        <v>8315</v>
      </c>
      <c r="R3275" t="s">
        <v>8316</v>
      </c>
      <c r="S3275" s="11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55</v>
      </c>
      <c r="Q3276" t="s">
        <v>8315</v>
      </c>
      <c r="R3276" t="s">
        <v>8316</v>
      </c>
      <c r="S3276" s="11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</v>
      </c>
      <c r="Q3277" t="s">
        <v>8315</v>
      </c>
      <c r="R3277" t="s">
        <v>8316</v>
      </c>
      <c r="S3277" s="11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53</v>
      </c>
      <c r="Q3278" t="s">
        <v>8315</v>
      </c>
      <c r="R3278" t="s">
        <v>8316</v>
      </c>
      <c r="S3278" s="11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</v>
      </c>
      <c r="Q3279" t="s">
        <v>8315</v>
      </c>
      <c r="R3279" t="s">
        <v>8316</v>
      </c>
      <c r="S3279" s="11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</v>
      </c>
      <c r="Q3280" t="s">
        <v>8315</v>
      </c>
      <c r="R3280" t="s">
        <v>8316</v>
      </c>
      <c r="S3280" s="11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</v>
      </c>
      <c r="Q3281" t="s">
        <v>8315</v>
      </c>
      <c r="R3281" t="s">
        <v>8316</v>
      </c>
      <c r="S3281" s="11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69</v>
      </c>
      <c r="Q3282" t="s">
        <v>8315</v>
      </c>
      <c r="R3282" t="s">
        <v>8316</v>
      </c>
      <c r="S3282" s="11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</v>
      </c>
      <c r="Q3283" t="s">
        <v>8315</v>
      </c>
      <c r="R3283" t="s">
        <v>8316</v>
      </c>
      <c r="S3283" s="11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</v>
      </c>
      <c r="Q3284" t="s">
        <v>8315</v>
      </c>
      <c r="R3284" t="s">
        <v>8316</v>
      </c>
      <c r="S3284" s="11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18</v>
      </c>
      <c r="Q3285" t="s">
        <v>8315</v>
      </c>
      <c r="R3285" t="s">
        <v>8316</v>
      </c>
      <c r="S3285" s="11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</v>
      </c>
      <c r="Q3286" t="s">
        <v>8315</v>
      </c>
      <c r="R3286" t="s">
        <v>8316</v>
      </c>
      <c r="S3286" s="11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</v>
      </c>
      <c r="Q3287" t="s">
        <v>8315</v>
      </c>
      <c r="R3287" t="s">
        <v>8316</v>
      </c>
      <c r="S3287" s="11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</v>
      </c>
      <c r="Q3288" t="s">
        <v>8315</v>
      </c>
      <c r="R3288" t="s">
        <v>8316</v>
      </c>
      <c r="S3288" s="11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74</v>
      </c>
      <c r="Q3289" t="s">
        <v>8315</v>
      </c>
      <c r="R3289" t="s">
        <v>8316</v>
      </c>
      <c r="S3289" s="11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</v>
      </c>
      <c r="Q3290" t="s">
        <v>8315</v>
      </c>
      <c r="R3290" t="s">
        <v>8316</v>
      </c>
      <c r="S3290" s="11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27</v>
      </c>
      <c r="Q3291" t="s">
        <v>8315</v>
      </c>
      <c r="R3291" t="s">
        <v>8316</v>
      </c>
      <c r="S3291" s="11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34</v>
      </c>
      <c r="Q3292" t="s">
        <v>8315</v>
      </c>
      <c r="R3292" t="s">
        <v>8316</v>
      </c>
      <c r="S3292" s="11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41</v>
      </c>
      <c r="Q3293" t="s">
        <v>8315</v>
      </c>
      <c r="R3293" t="s">
        <v>8316</v>
      </c>
      <c r="S3293" s="11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</v>
      </c>
      <c r="Q3294" t="s">
        <v>8315</v>
      </c>
      <c r="R3294" t="s">
        <v>8316</v>
      </c>
      <c r="S3294" s="11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</v>
      </c>
      <c r="Q3295" t="s">
        <v>8315</v>
      </c>
      <c r="R3295" t="s">
        <v>8316</v>
      </c>
      <c r="S3295" s="11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30</v>
      </c>
      <c r="Q3296" t="s">
        <v>8315</v>
      </c>
      <c r="R3296" t="s">
        <v>8316</v>
      </c>
      <c r="S3296" s="11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27</v>
      </c>
      <c r="Q3297" t="s">
        <v>8315</v>
      </c>
      <c r="R3297" t="s">
        <v>8316</v>
      </c>
      <c r="S3297" s="11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46</v>
      </c>
      <c r="Q3298" t="s">
        <v>8315</v>
      </c>
      <c r="R3298" t="s">
        <v>8316</v>
      </c>
      <c r="S3298" s="11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</v>
      </c>
      <c r="Q3299" t="s">
        <v>8315</v>
      </c>
      <c r="R3299" t="s">
        <v>8316</v>
      </c>
      <c r="S3299" s="11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</v>
      </c>
      <c r="Q3300" t="s">
        <v>8315</v>
      </c>
      <c r="R3300" t="s">
        <v>8316</v>
      </c>
      <c r="S3300" s="11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</v>
      </c>
      <c r="Q3301" t="s">
        <v>8315</v>
      </c>
      <c r="R3301" t="s">
        <v>8316</v>
      </c>
      <c r="S3301" s="11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</v>
      </c>
      <c r="Q3302" t="s">
        <v>8315</v>
      </c>
      <c r="R3302" t="s">
        <v>8316</v>
      </c>
      <c r="S3302" s="11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</v>
      </c>
      <c r="Q3303" t="s">
        <v>8315</v>
      </c>
      <c r="R3303" t="s">
        <v>8316</v>
      </c>
      <c r="S3303" s="11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174</v>
      </c>
      <c r="Q3304" t="s">
        <v>8315</v>
      </c>
      <c r="R3304" t="s">
        <v>8316</v>
      </c>
      <c r="S3304" s="11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60</v>
      </c>
      <c r="Q3305" t="s">
        <v>8315</v>
      </c>
      <c r="R3305" t="s">
        <v>8316</v>
      </c>
      <c r="S3305" s="11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90</v>
      </c>
      <c r="Q3306" t="s">
        <v>8315</v>
      </c>
      <c r="R3306" t="s">
        <v>8316</v>
      </c>
      <c r="S3306" s="11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</v>
      </c>
      <c r="Q3307" t="s">
        <v>8315</v>
      </c>
      <c r="R3307" t="s">
        <v>8316</v>
      </c>
      <c r="S3307" s="11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49</v>
      </c>
      <c r="Q3308" t="s">
        <v>8315</v>
      </c>
      <c r="R3308" t="s">
        <v>8316</v>
      </c>
      <c r="S3308" s="11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</v>
      </c>
      <c r="Q3309" t="s">
        <v>8315</v>
      </c>
      <c r="R3309" t="s">
        <v>8316</v>
      </c>
      <c r="S3309" s="11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</v>
      </c>
      <c r="Q3310" t="s">
        <v>8315</v>
      </c>
      <c r="R3310" t="s">
        <v>8316</v>
      </c>
      <c r="S3310" s="11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210</v>
      </c>
      <c r="Q3312" t="s">
        <v>8315</v>
      </c>
      <c r="R3312" t="s">
        <v>8316</v>
      </c>
      <c r="S3312" s="11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</v>
      </c>
      <c r="Q3313" t="s">
        <v>8315</v>
      </c>
      <c r="R3313" t="s">
        <v>8316</v>
      </c>
      <c r="S3313" s="11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</v>
      </c>
      <c r="Q3315" t="s">
        <v>8315</v>
      </c>
      <c r="R3315" t="s">
        <v>8316</v>
      </c>
      <c r="S3315" s="11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</v>
      </c>
      <c r="Q3316" t="s">
        <v>8315</v>
      </c>
      <c r="R3316" t="s">
        <v>8316</v>
      </c>
      <c r="S3316" s="11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</v>
      </c>
      <c r="Q3317" t="s">
        <v>8315</v>
      </c>
      <c r="R3317" t="s">
        <v>8316</v>
      </c>
      <c r="S3317" s="11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94</v>
      </c>
      <c r="Q3318" t="s">
        <v>8315</v>
      </c>
      <c r="R3318" t="s">
        <v>8316</v>
      </c>
      <c r="S3318" s="11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62</v>
      </c>
      <c r="Q3319" t="s">
        <v>8315</v>
      </c>
      <c r="R3319" t="s">
        <v>8316</v>
      </c>
      <c r="S3319" s="11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79</v>
      </c>
      <c r="Q3320" t="s">
        <v>8315</v>
      </c>
      <c r="R3320" t="s">
        <v>8316</v>
      </c>
      <c r="S3320" s="11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34</v>
      </c>
      <c r="Q3321" t="s">
        <v>8315</v>
      </c>
      <c r="R3321" t="s">
        <v>8316</v>
      </c>
      <c r="S3321" s="11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</v>
      </c>
      <c r="Q3322" t="s">
        <v>8315</v>
      </c>
      <c r="R3322" t="s">
        <v>8316</v>
      </c>
      <c r="S3322" s="11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36</v>
      </c>
      <c r="Q3323" t="s">
        <v>8315</v>
      </c>
      <c r="R3323" t="s">
        <v>8316</v>
      </c>
      <c r="S3323" s="11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146</v>
      </c>
      <c r="Q3324" t="s">
        <v>8315</v>
      </c>
      <c r="R3324" t="s">
        <v>8316</v>
      </c>
      <c r="S3324" s="11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26</v>
      </c>
      <c r="Q3325" t="s">
        <v>8315</v>
      </c>
      <c r="R3325" t="s">
        <v>8316</v>
      </c>
      <c r="S3325" s="11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153</v>
      </c>
      <c r="Q3326" t="s">
        <v>8315</v>
      </c>
      <c r="R3326" t="s">
        <v>8316</v>
      </c>
      <c r="S3326" s="11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</v>
      </c>
      <c r="Q3328" t="s">
        <v>8315</v>
      </c>
      <c r="R3328" t="s">
        <v>8316</v>
      </c>
      <c r="S3328" s="11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25</v>
      </c>
      <c r="Q3329" t="s">
        <v>8315</v>
      </c>
      <c r="R3329" t="s">
        <v>8316</v>
      </c>
      <c r="S3329" s="11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</f>
        <v>1.4638888888888888</v>
      </c>
      <c r="P3330" s="8">
        <f t="shared" ref="P3330:P3393" si="209">ROUND((E3330/L3330),0)</f>
        <v>293</v>
      </c>
      <c r="Q3330" t="s">
        <v>8315</v>
      </c>
      <c r="R3330" t="s">
        <v>8316</v>
      </c>
      <c r="S3330" s="11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8">
        <f t="shared" si="209"/>
        <v>45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</v>
      </c>
      <c r="Q3332" t="s">
        <v>8315</v>
      </c>
      <c r="R3332" t="s">
        <v>8316</v>
      </c>
      <c r="S3332" s="11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</v>
      </c>
      <c r="Q3333" t="s">
        <v>8315</v>
      </c>
      <c r="R3333" t="s">
        <v>8316</v>
      </c>
      <c r="S3333" s="11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</v>
      </c>
      <c r="Q3334" t="s">
        <v>8315</v>
      </c>
      <c r="R3334" t="s">
        <v>8316</v>
      </c>
      <c r="S3334" s="11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33</v>
      </c>
      <c r="Q3335" t="s">
        <v>8315</v>
      </c>
      <c r="R3335" t="s">
        <v>8316</v>
      </c>
      <c r="S3335" s="11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117</v>
      </c>
      <c r="Q3336" t="s">
        <v>8315</v>
      </c>
      <c r="R3336" t="s">
        <v>8316</v>
      </c>
      <c r="S3336" s="11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80</v>
      </c>
      <c r="Q3337" t="s">
        <v>8315</v>
      </c>
      <c r="R3337" t="s">
        <v>8316</v>
      </c>
      <c r="S3337" s="11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28</v>
      </c>
      <c r="Q3338" t="s">
        <v>8315</v>
      </c>
      <c r="R3338" t="s">
        <v>8316</v>
      </c>
      <c r="S3338" s="11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</v>
      </c>
      <c r="Q3339" t="s">
        <v>8315</v>
      </c>
      <c r="R3339" t="s">
        <v>8316</v>
      </c>
      <c r="S3339" s="11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137</v>
      </c>
      <c r="Q3340" t="s">
        <v>8315</v>
      </c>
      <c r="R3340" t="s">
        <v>8316</v>
      </c>
      <c r="S3340" s="11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178</v>
      </c>
      <c r="Q3341" t="s">
        <v>8315</v>
      </c>
      <c r="R3341" t="s">
        <v>8316</v>
      </c>
      <c r="S3341" s="11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</v>
      </c>
      <c r="Q3342" t="s">
        <v>8315</v>
      </c>
      <c r="R3342" t="s">
        <v>8316</v>
      </c>
      <c r="S3342" s="11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120</v>
      </c>
      <c r="Q3343" t="s">
        <v>8315</v>
      </c>
      <c r="R3343" t="s">
        <v>8316</v>
      </c>
      <c r="S3343" s="11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</v>
      </c>
      <c r="Q3344" t="s">
        <v>8315</v>
      </c>
      <c r="R3344" t="s">
        <v>8316</v>
      </c>
      <c r="S3344" s="11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</v>
      </c>
      <c r="Q3345" t="s">
        <v>8315</v>
      </c>
      <c r="R3345" t="s">
        <v>8316</v>
      </c>
      <c r="S3345" s="11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</v>
      </c>
      <c r="Q3346" t="s">
        <v>8315</v>
      </c>
      <c r="R3346" t="s">
        <v>8316</v>
      </c>
      <c r="S3346" s="11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92</v>
      </c>
      <c r="Q3348" t="s">
        <v>8315</v>
      </c>
      <c r="R3348" t="s">
        <v>8316</v>
      </c>
      <c r="S3348" s="11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109</v>
      </c>
      <c r="Q3349" t="s">
        <v>8315</v>
      </c>
      <c r="R3349" t="s">
        <v>8316</v>
      </c>
      <c r="S3349" s="11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70</v>
      </c>
      <c r="Q3350" t="s">
        <v>8315</v>
      </c>
      <c r="R3350" t="s">
        <v>8316</v>
      </c>
      <c r="S3350" s="11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110</v>
      </c>
      <c r="Q3351" t="s">
        <v>8315</v>
      </c>
      <c r="R3351" t="s">
        <v>8316</v>
      </c>
      <c r="S3351" s="11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72</v>
      </c>
      <c r="Q3352" t="s">
        <v>8315</v>
      </c>
      <c r="R3352" t="s">
        <v>8316</v>
      </c>
      <c r="S3352" s="11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94</v>
      </c>
      <c r="Q3353" t="s">
        <v>8315</v>
      </c>
      <c r="R3353" t="s">
        <v>8316</v>
      </c>
      <c r="S3353" s="11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77</v>
      </c>
      <c r="Q3354" t="s">
        <v>8315</v>
      </c>
      <c r="R3354" t="s">
        <v>8316</v>
      </c>
      <c r="S3354" s="11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36</v>
      </c>
      <c r="Q3355" t="s">
        <v>8315</v>
      </c>
      <c r="R3355" t="s">
        <v>8316</v>
      </c>
      <c r="S3355" s="11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56</v>
      </c>
      <c r="Q3356" t="s">
        <v>8315</v>
      </c>
      <c r="R3356" t="s">
        <v>8316</v>
      </c>
      <c r="S3356" s="11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</v>
      </c>
      <c r="Q3357" t="s">
        <v>8315</v>
      </c>
      <c r="R3357" t="s">
        <v>8316</v>
      </c>
      <c r="S3357" s="11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</v>
      </c>
      <c r="Q3358" t="s">
        <v>8315</v>
      </c>
      <c r="R3358" t="s">
        <v>8316</v>
      </c>
      <c r="S3358" s="11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</v>
      </c>
      <c r="Q3359" t="s">
        <v>8315</v>
      </c>
      <c r="R3359" t="s">
        <v>8316</v>
      </c>
      <c r="S3359" s="11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64</v>
      </c>
      <c r="Q3360" t="s">
        <v>8315</v>
      </c>
      <c r="R3360" t="s">
        <v>8316</v>
      </c>
      <c r="S3360" s="11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185</v>
      </c>
      <c r="Q3361" t="s">
        <v>8315</v>
      </c>
      <c r="R3361" t="s">
        <v>8316</v>
      </c>
      <c r="S3361" s="11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127</v>
      </c>
      <c r="Q3362" t="s">
        <v>8315</v>
      </c>
      <c r="R3362" t="s">
        <v>8316</v>
      </c>
      <c r="S3362" s="11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</v>
      </c>
      <c r="Q3363" t="s">
        <v>8315</v>
      </c>
      <c r="R3363" t="s">
        <v>8316</v>
      </c>
      <c r="S3363" s="11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55</v>
      </c>
      <c r="Q3364" t="s">
        <v>8315</v>
      </c>
      <c r="R3364" t="s">
        <v>8316</v>
      </c>
      <c r="S3364" s="11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</v>
      </c>
      <c r="Q3365" t="s">
        <v>8315</v>
      </c>
      <c r="R3365" t="s">
        <v>8316</v>
      </c>
      <c r="S3365" s="11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</v>
      </c>
      <c r="Q3366" t="s">
        <v>8315</v>
      </c>
      <c r="R3366" t="s">
        <v>8316</v>
      </c>
      <c r="S3366" s="11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867</v>
      </c>
      <c r="Q3367" t="s">
        <v>8315</v>
      </c>
      <c r="R3367" t="s">
        <v>8316</v>
      </c>
      <c r="S3367" s="11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</v>
      </c>
      <c r="Q3368" t="s">
        <v>8315</v>
      </c>
      <c r="R3368" t="s">
        <v>8316</v>
      </c>
      <c r="S3368" s="11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30</v>
      </c>
      <c r="Q3369" t="s">
        <v>8315</v>
      </c>
      <c r="R3369" t="s">
        <v>8316</v>
      </c>
      <c r="S3369" s="11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</v>
      </c>
      <c r="Q3370" t="s">
        <v>8315</v>
      </c>
      <c r="R3370" t="s">
        <v>8316</v>
      </c>
      <c r="S3370" s="11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</v>
      </c>
      <c r="Q3371" t="s">
        <v>8315</v>
      </c>
      <c r="R3371" t="s">
        <v>8316</v>
      </c>
      <c r="S3371" s="11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68</v>
      </c>
      <c r="Q3372" t="s">
        <v>8315</v>
      </c>
      <c r="R3372" t="s">
        <v>8316</v>
      </c>
      <c r="S3372" s="11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31</v>
      </c>
      <c r="Q3373" t="s">
        <v>8315</v>
      </c>
      <c r="R3373" t="s">
        <v>8316</v>
      </c>
      <c r="S3373" s="11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</v>
      </c>
      <c r="Q3374" t="s">
        <v>8315</v>
      </c>
      <c r="R3374" t="s">
        <v>8316</v>
      </c>
      <c r="S3374" s="11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67</v>
      </c>
      <c r="Q3375" t="s">
        <v>8315</v>
      </c>
      <c r="R3375" t="s">
        <v>8316</v>
      </c>
      <c r="S3375" s="11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72</v>
      </c>
      <c r="Q3376" t="s">
        <v>8315</v>
      </c>
      <c r="R3376" t="s">
        <v>8316</v>
      </c>
      <c r="S3376" s="11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</v>
      </c>
      <c r="Q3377" t="s">
        <v>8315</v>
      </c>
      <c r="R3377" t="s">
        <v>8316</v>
      </c>
      <c r="S3377" s="11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</v>
      </c>
      <c r="Q3378" t="s">
        <v>8315</v>
      </c>
      <c r="R3378" t="s">
        <v>8316</v>
      </c>
      <c r="S3378" s="11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105</v>
      </c>
      <c r="Q3379" t="s">
        <v>8315</v>
      </c>
      <c r="R3379" t="s">
        <v>8316</v>
      </c>
      <c r="S3379" s="11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</v>
      </c>
      <c r="Q3380" t="s">
        <v>8315</v>
      </c>
      <c r="R3380" t="s">
        <v>8316</v>
      </c>
      <c r="S3380" s="11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55</v>
      </c>
      <c r="Q3381" t="s">
        <v>8315</v>
      </c>
      <c r="R3381" t="s">
        <v>8316</v>
      </c>
      <c r="S3381" s="11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112</v>
      </c>
      <c r="Q3382" t="s">
        <v>8315</v>
      </c>
      <c r="R3382" t="s">
        <v>8316</v>
      </c>
      <c r="S3382" s="11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</v>
      </c>
      <c r="Q3383" t="s">
        <v>8315</v>
      </c>
      <c r="R3383" t="s">
        <v>8316</v>
      </c>
      <c r="S3383" s="11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77</v>
      </c>
      <c r="Q3384" t="s">
        <v>8315</v>
      </c>
      <c r="R3384" t="s">
        <v>8316</v>
      </c>
      <c r="S3384" s="11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</v>
      </c>
      <c r="Q3385" t="s">
        <v>8315</v>
      </c>
      <c r="R3385" t="s">
        <v>8316</v>
      </c>
      <c r="S3385" s="11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94</v>
      </c>
      <c r="Q3386" t="s">
        <v>8315</v>
      </c>
      <c r="R3386" t="s">
        <v>8316</v>
      </c>
      <c r="S3386" s="11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</v>
      </c>
      <c r="Q3387" t="s">
        <v>8315</v>
      </c>
      <c r="R3387" t="s">
        <v>8316</v>
      </c>
      <c r="S3387" s="11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</v>
      </c>
      <c r="Q3388" t="s">
        <v>8315</v>
      </c>
      <c r="R3388" t="s">
        <v>8316</v>
      </c>
      <c r="S3388" s="11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</v>
      </c>
      <c r="Q3389" t="s">
        <v>8315</v>
      </c>
      <c r="R3389" t="s">
        <v>8316</v>
      </c>
      <c r="S3389" s="11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35</v>
      </c>
      <c r="Q3390" t="s">
        <v>8315</v>
      </c>
      <c r="R3390" t="s">
        <v>8316</v>
      </c>
      <c r="S3390" s="11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185</v>
      </c>
      <c r="Q3391" t="s">
        <v>8315</v>
      </c>
      <c r="R3391" t="s">
        <v>8316</v>
      </c>
      <c r="S3391" s="11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70</v>
      </c>
      <c r="Q3392" t="s">
        <v>8315</v>
      </c>
      <c r="R3392" t="s">
        <v>8316</v>
      </c>
      <c r="S3392" s="11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62</v>
      </c>
      <c r="Q3393" t="s">
        <v>8315</v>
      </c>
      <c r="R3393" t="s">
        <v>8316</v>
      </c>
      <c r="S3393" s="11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</f>
        <v>1</v>
      </c>
      <c r="P3394" s="8">
        <f t="shared" ref="P3394:P3457" si="213">ROUND((E3394/L3394),0)</f>
        <v>42</v>
      </c>
      <c r="Q3394" t="s">
        <v>8315</v>
      </c>
      <c r="R3394" t="s">
        <v>8316</v>
      </c>
      <c r="S3394" s="11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8">
        <f t="shared" si="213"/>
        <v>36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</v>
      </c>
      <c r="Q3397" t="s">
        <v>8315</v>
      </c>
      <c r="R3397" t="s">
        <v>8316</v>
      </c>
      <c r="S3397" s="11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56</v>
      </c>
      <c r="Q3398" t="s">
        <v>8315</v>
      </c>
      <c r="R3398" t="s">
        <v>8316</v>
      </c>
      <c r="S3398" s="11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12</v>
      </c>
      <c r="Q3399" t="s">
        <v>8315</v>
      </c>
      <c r="R3399" t="s">
        <v>8316</v>
      </c>
      <c r="S3399" s="11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</v>
      </c>
      <c r="Q3400" t="s">
        <v>8315</v>
      </c>
      <c r="R3400" t="s">
        <v>8316</v>
      </c>
      <c r="S3400" s="11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</v>
      </c>
      <c r="Q3401" t="s">
        <v>8315</v>
      </c>
      <c r="R3401" t="s">
        <v>8316</v>
      </c>
      <c r="S3401" s="11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</v>
      </c>
      <c r="Q3402" t="s">
        <v>8315</v>
      </c>
      <c r="R3402" t="s">
        <v>8316</v>
      </c>
      <c r="S3402" s="11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45</v>
      </c>
      <c r="Q3403" t="s">
        <v>8315</v>
      </c>
      <c r="R3403" t="s">
        <v>8316</v>
      </c>
      <c r="S3403" s="11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100</v>
      </c>
      <c r="Q3404" t="s">
        <v>8315</v>
      </c>
      <c r="R3404" t="s">
        <v>8316</v>
      </c>
      <c r="S3404" s="11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118</v>
      </c>
      <c r="Q3405" t="s">
        <v>8315</v>
      </c>
      <c r="R3405" t="s">
        <v>8316</v>
      </c>
      <c r="S3405" s="11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</v>
      </c>
      <c r="Q3406" t="s">
        <v>8315</v>
      </c>
      <c r="R3406" t="s">
        <v>8316</v>
      </c>
      <c r="S3406" s="11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</v>
      </c>
      <c r="Q3407" t="s">
        <v>8315</v>
      </c>
      <c r="R3407" t="s">
        <v>8316</v>
      </c>
      <c r="S3407" s="11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</v>
      </c>
      <c r="Q3408" t="s">
        <v>8315</v>
      </c>
      <c r="R3408" t="s">
        <v>8316</v>
      </c>
      <c r="S3408" s="11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32</v>
      </c>
      <c r="Q3409" t="s">
        <v>8315</v>
      </c>
      <c r="R3409" t="s">
        <v>8316</v>
      </c>
      <c r="S3409" s="11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59</v>
      </c>
      <c r="Q3410" t="s">
        <v>8315</v>
      </c>
      <c r="R3410" t="s">
        <v>8316</v>
      </c>
      <c r="S3410" s="11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</v>
      </c>
      <c r="Q3411" t="s">
        <v>8315</v>
      </c>
      <c r="R3411" t="s">
        <v>8316</v>
      </c>
      <c r="S3411" s="11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</v>
      </c>
      <c r="Q3412" t="s">
        <v>8315</v>
      </c>
      <c r="R3412" t="s">
        <v>8316</v>
      </c>
      <c r="S3412" s="11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</v>
      </c>
      <c r="Q3413" t="s">
        <v>8315</v>
      </c>
      <c r="R3413" t="s">
        <v>8316</v>
      </c>
      <c r="S3413" s="11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</v>
      </c>
      <c r="Q3414" t="s">
        <v>8315</v>
      </c>
      <c r="R3414" t="s">
        <v>8316</v>
      </c>
      <c r="S3414" s="11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</v>
      </c>
      <c r="Q3415" t="s">
        <v>8315</v>
      </c>
      <c r="R3415" t="s">
        <v>8316</v>
      </c>
      <c r="S3415" s="11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71</v>
      </c>
      <c r="Q3416" t="s">
        <v>8315</v>
      </c>
      <c r="R3416" t="s">
        <v>8316</v>
      </c>
      <c r="S3416" s="11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</v>
      </c>
      <c r="Q3417" t="s">
        <v>8315</v>
      </c>
      <c r="R3417" t="s">
        <v>8316</v>
      </c>
      <c r="S3417" s="11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</v>
      </c>
      <c r="Q3418" t="s">
        <v>8315</v>
      </c>
      <c r="R3418" t="s">
        <v>8316</v>
      </c>
      <c r="S3418" s="11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38</v>
      </c>
      <c r="Q3419" t="s">
        <v>8315</v>
      </c>
      <c r="R3419" t="s">
        <v>8316</v>
      </c>
      <c r="S3419" s="11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</v>
      </c>
      <c r="Q3420" t="s">
        <v>8315</v>
      </c>
      <c r="R3420" t="s">
        <v>8316</v>
      </c>
      <c r="S3420" s="11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64</v>
      </c>
      <c r="Q3421" t="s">
        <v>8315</v>
      </c>
      <c r="R3421" t="s">
        <v>8316</v>
      </c>
      <c r="S3421" s="11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</v>
      </c>
      <c r="Q3422" t="s">
        <v>8315</v>
      </c>
      <c r="R3422" t="s">
        <v>8316</v>
      </c>
      <c r="S3422" s="11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</v>
      </c>
      <c r="Q3423" t="s">
        <v>8315</v>
      </c>
      <c r="R3423" t="s">
        <v>8316</v>
      </c>
      <c r="S3423" s="11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</v>
      </c>
      <c r="Q3424" t="s">
        <v>8315</v>
      </c>
      <c r="R3424" t="s">
        <v>8316</v>
      </c>
      <c r="S3424" s="11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82</v>
      </c>
      <c r="Q3426" t="s">
        <v>8315</v>
      </c>
      <c r="R3426" t="s">
        <v>8316</v>
      </c>
      <c r="S3426" s="11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</v>
      </c>
      <c r="Q3427" t="s">
        <v>8315</v>
      </c>
      <c r="R3427" t="s">
        <v>8316</v>
      </c>
      <c r="S3427" s="11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47</v>
      </c>
      <c r="Q3428" t="s">
        <v>8315</v>
      </c>
      <c r="R3428" t="s">
        <v>8316</v>
      </c>
      <c r="S3428" s="11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52</v>
      </c>
      <c r="Q3429" t="s">
        <v>8315</v>
      </c>
      <c r="R3429" t="s">
        <v>8316</v>
      </c>
      <c r="S3429" s="11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</v>
      </c>
      <c r="Q3430" t="s">
        <v>8315</v>
      </c>
      <c r="R3430" t="s">
        <v>8316</v>
      </c>
      <c r="S3430" s="11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</v>
      </c>
      <c r="Q3431" t="s">
        <v>8315</v>
      </c>
      <c r="R3431" t="s">
        <v>8316</v>
      </c>
      <c r="S3431" s="11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</v>
      </c>
      <c r="Q3432" t="s">
        <v>8315</v>
      </c>
      <c r="R3432" t="s">
        <v>8316</v>
      </c>
      <c r="S3432" s="11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</v>
      </c>
      <c r="Q3433" t="s">
        <v>8315</v>
      </c>
      <c r="R3433" t="s">
        <v>8316</v>
      </c>
      <c r="S3433" s="11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</v>
      </c>
      <c r="Q3434" t="s">
        <v>8315</v>
      </c>
      <c r="R3434" t="s">
        <v>8316</v>
      </c>
      <c r="S3434" s="11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</v>
      </c>
      <c r="Q3435" t="s">
        <v>8315</v>
      </c>
      <c r="R3435" t="s">
        <v>8316</v>
      </c>
      <c r="S3435" s="11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63</v>
      </c>
      <c r="Q3436" t="s">
        <v>8315</v>
      </c>
      <c r="R3436" t="s">
        <v>8316</v>
      </c>
      <c r="S3436" s="11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59</v>
      </c>
      <c r="Q3437" t="s">
        <v>8315</v>
      </c>
      <c r="R3437" t="s">
        <v>8316</v>
      </c>
      <c r="S3437" s="11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</v>
      </c>
      <c r="Q3438" t="s">
        <v>8315</v>
      </c>
      <c r="R3438" t="s">
        <v>8316</v>
      </c>
      <c r="S3438" s="11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</v>
      </c>
      <c r="Q3439" t="s">
        <v>8315</v>
      </c>
      <c r="R3439" t="s">
        <v>8316</v>
      </c>
      <c r="S3439" s="11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</v>
      </c>
      <c r="Q3440" t="s">
        <v>8315</v>
      </c>
      <c r="R3440" t="s">
        <v>8316</v>
      </c>
      <c r="S3440" s="11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90</v>
      </c>
      <c r="Q3441" t="s">
        <v>8315</v>
      </c>
      <c r="R3441" t="s">
        <v>8316</v>
      </c>
      <c r="S3441" s="11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</v>
      </c>
      <c r="Q3442" t="s">
        <v>8315</v>
      </c>
      <c r="R3442" t="s">
        <v>8316</v>
      </c>
      <c r="S3442" s="11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60</v>
      </c>
      <c r="Q3443" t="s">
        <v>8315</v>
      </c>
      <c r="R3443" t="s">
        <v>8316</v>
      </c>
      <c r="S3443" s="11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</v>
      </c>
      <c r="Q3444" t="s">
        <v>8315</v>
      </c>
      <c r="R3444" t="s">
        <v>8316</v>
      </c>
      <c r="S3444" s="11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</v>
      </c>
      <c r="Q3445" t="s">
        <v>8315</v>
      </c>
      <c r="R3445" t="s">
        <v>8316</v>
      </c>
      <c r="S3445" s="11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</v>
      </c>
      <c r="Q3446" t="s">
        <v>8315</v>
      </c>
      <c r="R3446" t="s">
        <v>8316</v>
      </c>
      <c r="S3446" s="11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65</v>
      </c>
      <c r="Q3447" t="s">
        <v>8315</v>
      </c>
      <c r="R3447" t="s">
        <v>8316</v>
      </c>
      <c r="S3447" s="11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</v>
      </c>
      <c r="Q3448" t="s">
        <v>8315</v>
      </c>
      <c r="R3448" t="s">
        <v>8316</v>
      </c>
      <c r="S3448" s="11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</v>
      </c>
      <c r="Q3450" t="s">
        <v>8315</v>
      </c>
      <c r="R3450" t="s">
        <v>8316</v>
      </c>
      <c r="S3450" s="11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</v>
      </c>
      <c r="Q3451" t="s">
        <v>8315</v>
      </c>
      <c r="R3451" t="s">
        <v>8316</v>
      </c>
      <c r="S3451" s="11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</v>
      </c>
      <c r="Q3452" t="s">
        <v>8315</v>
      </c>
      <c r="R3452" t="s">
        <v>8316</v>
      </c>
      <c r="S3452" s="11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</v>
      </c>
      <c r="Q3453" t="s">
        <v>8315</v>
      </c>
      <c r="R3453" t="s">
        <v>8316</v>
      </c>
      <c r="S3453" s="11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</v>
      </c>
      <c r="Q3454" t="s">
        <v>8315</v>
      </c>
      <c r="R3454" t="s">
        <v>8316</v>
      </c>
      <c r="S3454" s="11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28</v>
      </c>
      <c r="Q3455" t="s">
        <v>8315</v>
      </c>
      <c r="R3455" t="s">
        <v>8316</v>
      </c>
      <c r="S3455" s="11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34</v>
      </c>
      <c r="Q3456" t="s">
        <v>8315</v>
      </c>
      <c r="R3456" t="s">
        <v>8316</v>
      </c>
      <c r="S3456" s="11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146</v>
      </c>
      <c r="Q3457" t="s">
        <v>8315</v>
      </c>
      <c r="R3457" t="s">
        <v>8316</v>
      </c>
      <c r="S3457" s="11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</f>
        <v>1.913</v>
      </c>
      <c r="P3458" s="8">
        <f t="shared" ref="P3458:P3521" si="217">ROUND((E3458/L3458),0)</f>
        <v>359</v>
      </c>
      <c r="Q3458" t="s">
        <v>8315</v>
      </c>
      <c r="R3458" t="s">
        <v>8316</v>
      </c>
      <c r="S3458" s="11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8">
        <f t="shared" si="217"/>
        <v>51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</v>
      </c>
      <c r="Q3460" t="s">
        <v>8315</v>
      </c>
      <c r="R3460" t="s">
        <v>8316</v>
      </c>
      <c r="S3460" s="11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18</v>
      </c>
      <c r="Q3461" t="s">
        <v>8315</v>
      </c>
      <c r="R3461" t="s">
        <v>8316</v>
      </c>
      <c r="S3461" s="11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58</v>
      </c>
      <c r="Q3463" t="s">
        <v>8315</v>
      </c>
      <c r="R3463" t="s">
        <v>8316</v>
      </c>
      <c r="S3463" s="11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30</v>
      </c>
      <c r="Q3464" t="s">
        <v>8315</v>
      </c>
      <c r="R3464" t="s">
        <v>8316</v>
      </c>
      <c r="S3464" s="11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91</v>
      </c>
      <c r="Q3465" t="s">
        <v>8315</v>
      </c>
      <c r="R3465" t="s">
        <v>8316</v>
      </c>
      <c r="S3465" s="11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</v>
      </c>
      <c r="Q3466" t="s">
        <v>8315</v>
      </c>
      <c r="R3466" t="s">
        <v>8316</v>
      </c>
      <c r="S3466" s="11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</v>
      </c>
      <c r="Q3467" t="s">
        <v>8315</v>
      </c>
      <c r="R3467" t="s">
        <v>8316</v>
      </c>
      <c r="S3467" s="11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73</v>
      </c>
      <c r="Q3468" t="s">
        <v>8315</v>
      </c>
      <c r="R3468" t="s">
        <v>8316</v>
      </c>
      <c r="S3468" s="11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</v>
      </c>
      <c r="Q3469" t="s">
        <v>8315</v>
      </c>
      <c r="R3469" t="s">
        <v>8316</v>
      </c>
      <c r="S3469" s="11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</v>
      </c>
      <c r="Q3470" t="s">
        <v>8315</v>
      </c>
      <c r="R3470" t="s">
        <v>8316</v>
      </c>
      <c r="S3470" s="11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</v>
      </c>
      <c r="Q3471" t="s">
        <v>8315</v>
      </c>
      <c r="R3471" t="s">
        <v>8316</v>
      </c>
      <c r="S3471" s="11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42</v>
      </c>
      <c r="Q3472" t="s">
        <v>8315</v>
      </c>
      <c r="R3472" t="s">
        <v>8316</v>
      </c>
      <c r="S3472" s="11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36</v>
      </c>
      <c r="Q3473" t="s">
        <v>8315</v>
      </c>
      <c r="R3473" t="s">
        <v>8316</v>
      </c>
      <c r="S3473" s="11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89</v>
      </c>
      <c r="Q3474" t="s">
        <v>8315</v>
      </c>
      <c r="R3474" t="s">
        <v>8316</v>
      </c>
      <c r="S3474" s="11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</v>
      </c>
      <c r="Q3475" t="s">
        <v>8315</v>
      </c>
      <c r="R3475" t="s">
        <v>8316</v>
      </c>
      <c r="S3475" s="11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52</v>
      </c>
      <c r="Q3476" t="s">
        <v>8315</v>
      </c>
      <c r="R3476" t="s">
        <v>8316</v>
      </c>
      <c r="S3476" s="11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</v>
      </c>
      <c r="Q3479" t="s">
        <v>8315</v>
      </c>
      <c r="R3479" t="s">
        <v>8316</v>
      </c>
      <c r="S3479" s="11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40</v>
      </c>
      <c r="Q3480" t="s">
        <v>8315</v>
      </c>
      <c r="R3480" t="s">
        <v>8316</v>
      </c>
      <c r="S3480" s="11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</v>
      </c>
      <c r="Q3481" t="s">
        <v>8315</v>
      </c>
      <c r="R3481" t="s">
        <v>8316</v>
      </c>
      <c r="S3481" s="11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165</v>
      </c>
      <c r="Q3482" t="s">
        <v>8315</v>
      </c>
      <c r="R3482" t="s">
        <v>8316</v>
      </c>
      <c r="S3482" s="11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</v>
      </c>
      <c r="Q3483" t="s">
        <v>8315</v>
      </c>
      <c r="R3483" t="s">
        <v>8316</v>
      </c>
      <c r="S3483" s="11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52</v>
      </c>
      <c r="Q3484" t="s">
        <v>8315</v>
      </c>
      <c r="R3484" t="s">
        <v>8316</v>
      </c>
      <c r="S3484" s="11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</v>
      </c>
      <c r="Q3485" t="s">
        <v>8315</v>
      </c>
      <c r="R3485" t="s">
        <v>8316</v>
      </c>
      <c r="S3485" s="11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65</v>
      </c>
      <c r="Q3486" t="s">
        <v>8315</v>
      </c>
      <c r="R3486" t="s">
        <v>8316</v>
      </c>
      <c r="S3486" s="11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</v>
      </c>
      <c r="Q3487" t="s">
        <v>8315</v>
      </c>
      <c r="R3487" t="s">
        <v>8316</v>
      </c>
      <c r="S3487" s="11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</v>
      </c>
      <c r="Q3488" t="s">
        <v>8315</v>
      </c>
      <c r="R3488" t="s">
        <v>8316</v>
      </c>
      <c r="S3488" s="11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39</v>
      </c>
      <c r="Q3489" t="s">
        <v>8315</v>
      </c>
      <c r="R3489" t="s">
        <v>8316</v>
      </c>
      <c r="S3489" s="11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</v>
      </c>
      <c r="Q3490" t="s">
        <v>8315</v>
      </c>
      <c r="R3490" t="s">
        <v>8316</v>
      </c>
      <c r="S3490" s="11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</v>
      </c>
      <c r="Q3491" t="s">
        <v>8315</v>
      </c>
      <c r="R3491" t="s">
        <v>8316</v>
      </c>
      <c r="S3491" s="11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</v>
      </c>
      <c r="Q3492" t="s">
        <v>8315</v>
      </c>
      <c r="R3492" t="s">
        <v>8316</v>
      </c>
      <c r="S3492" s="11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</v>
      </c>
      <c r="Q3493" t="s">
        <v>8315</v>
      </c>
      <c r="R3493" t="s">
        <v>8316</v>
      </c>
      <c r="S3493" s="11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</v>
      </c>
      <c r="Q3494" t="s">
        <v>8315</v>
      </c>
      <c r="R3494" t="s">
        <v>8316</v>
      </c>
      <c r="S3494" s="11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52</v>
      </c>
      <c r="Q3495" t="s">
        <v>8315</v>
      </c>
      <c r="R3495" t="s">
        <v>8316</v>
      </c>
      <c r="S3495" s="11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31</v>
      </c>
      <c r="Q3496" t="s">
        <v>8315</v>
      </c>
      <c r="R3496" t="s">
        <v>8316</v>
      </c>
      <c r="S3496" s="11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</v>
      </c>
      <c r="Q3497" t="s">
        <v>8315</v>
      </c>
      <c r="R3497" t="s">
        <v>8316</v>
      </c>
      <c r="S3497" s="11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48</v>
      </c>
      <c r="Q3498" t="s">
        <v>8315</v>
      </c>
      <c r="R3498" t="s">
        <v>8316</v>
      </c>
      <c r="S3498" s="11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</v>
      </c>
      <c r="Q3499" t="s">
        <v>8315</v>
      </c>
      <c r="R3499" t="s">
        <v>8316</v>
      </c>
      <c r="S3499" s="11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</v>
      </c>
      <c r="Q3500" t="s">
        <v>8315</v>
      </c>
      <c r="R3500" t="s">
        <v>8316</v>
      </c>
      <c r="S3500" s="11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</v>
      </c>
      <c r="Q3501" t="s">
        <v>8315</v>
      </c>
      <c r="R3501" t="s">
        <v>8316</v>
      </c>
      <c r="S3501" s="11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</v>
      </c>
      <c r="Q3502" t="s">
        <v>8315</v>
      </c>
      <c r="R3502" t="s">
        <v>8316</v>
      </c>
      <c r="S3502" s="11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36</v>
      </c>
      <c r="Q3503" t="s">
        <v>8315</v>
      </c>
      <c r="R3503" t="s">
        <v>8316</v>
      </c>
      <c r="S3503" s="11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71</v>
      </c>
      <c r="Q3505" t="s">
        <v>8315</v>
      </c>
      <c r="R3505" t="s">
        <v>8316</v>
      </c>
      <c r="S3505" s="11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67</v>
      </c>
      <c r="Q3507" t="s">
        <v>8315</v>
      </c>
      <c r="R3507" t="s">
        <v>8316</v>
      </c>
      <c r="S3507" s="11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97</v>
      </c>
      <c r="Q3511" t="s">
        <v>8315</v>
      </c>
      <c r="R3511" t="s">
        <v>8316</v>
      </c>
      <c r="S3511" s="11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</v>
      </c>
      <c r="Q3512" t="s">
        <v>8315</v>
      </c>
      <c r="R3512" t="s">
        <v>8316</v>
      </c>
      <c r="S3512" s="11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80</v>
      </c>
      <c r="Q3513" t="s">
        <v>8315</v>
      </c>
      <c r="R3513" t="s">
        <v>8316</v>
      </c>
      <c r="S3513" s="11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59</v>
      </c>
      <c r="Q3514" t="s">
        <v>8315</v>
      </c>
      <c r="R3514" t="s">
        <v>8316</v>
      </c>
      <c r="S3514" s="11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</v>
      </c>
      <c r="Q3515" t="s">
        <v>8315</v>
      </c>
      <c r="R3515" t="s">
        <v>8316</v>
      </c>
      <c r="S3515" s="11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67</v>
      </c>
      <c r="Q3517" t="s">
        <v>8315</v>
      </c>
      <c r="R3517" t="s">
        <v>8316</v>
      </c>
      <c r="S3517" s="11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</v>
      </c>
      <c r="Q3518" t="s">
        <v>8315</v>
      </c>
      <c r="R3518" t="s">
        <v>8316</v>
      </c>
      <c r="S3518" s="11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308</v>
      </c>
      <c r="Q3519" t="s">
        <v>8315</v>
      </c>
      <c r="R3519" t="s">
        <v>8316</v>
      </c>
      <c r="S3519" s="11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</v>
      </c>
      <c r="Q3520" t="s">
        <v>8315</v>
      </c>
      <c r="R3520" t="s">
        <v>8316</v>
      </c>
      <c r="S3520" s="11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</v>
      </c>
      <c r="Q3521" t="s">
        <v>8315</v>
      </c>
      <c r="R3521" t="s">
        <v>8316</v>
      </c>
      <c r="S3521" s="11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</f>
        <v>1.0075000000000001</v>
      </c>
      <c r="P3522" s="8">
        <f t="shared" ref="P3522:P3585" si="221">ROUND((E3522/L3522),0)</f>
        <v>96</v>
      </c>
      <c r="Q3522" t="s">
        <v>8315</v>
      </c>
      <c r="R3522" t="s">
        <v>8316</v>
      </c>
      <c r="S3522" s="11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8">
        <f t="shared" si="221"/>
        <v>46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</v>
      </c>
      <c r="Q3524" t="s">
        <v>8315</v>
      </c>
      <c r="R3524" t="s">
        <v>8316</v>
      </c>
      <c r="S3524" s="11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57</v>
      </c>
      <c r="Q3525" t="s">
        <v>8315</v>
      </c>
      <c r="R3525" t="s">
        <v>8316</v>
      </c>
      <c r="S3525" s="11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</v>
      </c>
      <c r="Q3526" t="s">
        <v>8315</v>
      </c>
      <c r="R3526" t="s">
        <v>8316</v>
      </c>
      <c r="S3526" s="11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76</v>
      </c>
      <c r="Q3527" t="s">
        <v>8315</v>
      </c>
      <c r="R3527" t="s">
        <v>8316</v>
      </c>
      <c r="S3527" s="11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82</v>
      </c>
      <c r="Q3529" t="s">
        <v>8315</v>
      </c>
      <c r="R3529" t="s">
        <v>8316</v>
      </c>
      <c r="S3529" s="11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</v>
      </c>
      <c r="Q3530" t="s">
        <v>8315</v>
      </c>
      <c r="R3530" t="s">
        <v>8316</v>
      </c>
      <c r="S3530" s="11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37</v>
      </c>
      <c r="Q3531" t="s">
        <v>8315</v>
      </c>
      <c r="R3531" t="s">
        <v>8316</v>
      </c>
      <c r="S3531" s="11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</v>
      </c>
      <c r="Q3533" t="s">
        <v>8315</v>
      </c>
      <c r="R3533" t="s">
        <v>8316</v>
      </c>
      <c r="S3533" s="11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</v>
      </c>
      <c r="Q3534" t="s">
        <v>8315</v>
      </c>
      <c r="R3534" t="s">
        <v>8316</v>
      </c>
      <c r="S3534" s="11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79</v>
      </c>
      <c r="Q3535" t="s">
        <v>8315</v>
      </c>
      <c r="R3535" t="s">
        <v>8316</v>
      </c>
      <c r="S3535" s="11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</v>
      </c>
      <c r="Q3536" t="s">
        <v>8315</v>
      </c>
      <c r="R3536" t="s">
        <v>8316</v>
      </c>
      <c r="S3536" s="11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45</v>
      </c>
      <c r="Q3537" t="s">
        <v>8315</v>
      </c>
      <c r="R3537" t="s">
        <v>8316</v>
      </c>
      <c r="S3537" s="11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14</v>
      </c>
      <c r="Q3538" t="s">
        <v>8315</v>
      </c>
      <c r="R3538" t="s">
        <v>8316</v>
      </c>
      <c r="S3538" s="11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44</v>
      </c>
      <c r="Q3539" t="s">
        <v>8315</v>
      </c>
      <c r="R3539" t="s">
        <v>8316</v>
      </c>
      <c r="S3539" s="11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31</v>
      </c>
      <c r="Q3540" t="s">
        <v>8315</v>
      </c>
      <c r="R3540" t="s">
        <v>8316</v>
      </c>
      <c r="S3540" s="11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</v>
      </c>
      <c r="Q3541" t="s">
        <v>8315</v>
      </c>
      <c r="R3541" t="s">
        <v>8316</v>
      </c>
      <c r="S3541" s="11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</v>
      </c>
      <c r="Q3542" t="s">
        <v>8315</v>
      </c>
      <c r="R3542" t="s">
        <v>8316</v>
      </c>
      <c r="S3542" s="11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</v>
      </c>
      <c r="Q3543" t="s">
        <v>8315</v>
      </c>
      <c r="R3543" t="s">
        <v>8316</v>
      </c>
      <c r="S3543" s="11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</v>
      </c>
      <c r="Q3544" t="s">
        <v>8315</v>
      </c>
      <c r="R3544" t="s">
        <v>8316</v>
      </c>
      <c r="S3544" s="11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</v>
      </c>
      <c r="Q3545" t="s">
        <v>8315</v>
      </c>
      <c r="R3545" t="s">
        <v>8316</v>
      </c>
      <c r="S3545" s="11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</v>
      </c>
      <c r="Q3546" t="s">
        <v>8315</v>
      </c>
      <c r="R3546" t="s">
        <v>8316</v>
      </c>
      <c r="S3546" s="11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</v>
      </c>
      <c r="Q3547" t="s">
        <v>8315</v>
      </c>
      <c r="R3547" t="s">
        <v>8316</v>
      </c>
      <c r="S3547" s="11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</v>
      </c>
      <c r="Q3548" t="s">
        <v>8315</v>
      </c>
      <c r="R3548" t="s">
        <v>8316</v>
      </c>
      <c r="S3548" s="11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</v>
      </c>
      <c r="Q3549" t="s">
        <v>8315</v>
      </c>
      <c r="R3549" t="s">
        <v>8316</v>
      </c>
      <c r="S3549" s="11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165</v>
      </c>
      <c r="Q3550" t="s">
        <v>8315</v>
      </c>
      <c r="R3550" t="s">
        <v>8316</v>
      </c>
      <c r="S3550" s="11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</v>
      </c>
      <c r="Q3551" t="s">
        <v>8315</v>
      </c>
      <c r="R3551" t="s">
        <v>8316</v>
      </c>
      <c r="S3551" s="11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41</v>
      </c>
      <c r="Q3552" t="s">
        <v>8315</v>
      </c>
      <c r="R3552" t="s">
        <v>8316</v>
      </c>
      <c r="S3552" s="11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</v>
      </c>
      <c r="Q3553" t="s">
        <v>8315</v>
      </c>
      <c r="R3553" t="s">
        <v>8316</v>
      </c>
      <c r="S3553" s="11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39</v>
      </c>
      <c r="Q3554" t="s">
        <v>8315</v>
      </c>
      <c r="R3554" t="s">
        <v>8316</v>
      </c>
      <c r="S3554" s="11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</v>
      </c>
      <c r="Q3555" t="s">
        <v>8315</v>
      </c>
      <c r="R3555" t="s">
        <v>8316</v>
      </c>
      <c r="S3555" s="11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</v>
      </c>
      <c r="Q3556" t="s">
        <v>8315</v>
      </c>
      <c r="R3556" t="s">
        <v>8316</v>
      </c>
      <c r="S3556" s="11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</v>
      </c>
      <c r="Q3557" t="s">
        <v>8315</v>
      </c>
      <c r="R3557" t="s">
        <v>8316</v>
      </c>
      <c r="S3557" s="11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111</v>
      </c>
      <c r="Q3558" t="s">
        <v>8315</v>
      </c>
      <c r="R3558" t="s">
        <v>8316</v>
      </c>
      <c r="S3558" s="11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</v>
      </c>
      <c r="Q3559" t="s">
        <v>8315</v>
      </c>
      <c r="R3559" t="s">
        <v>8316</v>
      </c>
      <c r="S3559" s="11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23</v>
      </c>
      <c r="Q3560" t="s">
        <v>8315</v>
      </c>
      <c r="R3560" t="s">
        <v>8316</v>
      </c>
      <c r="S3560" s="11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</v>
      </c>
      <c r="Q3561" t="s">
        <v>8315</v>
      </c>
      <c r="R3561" t="s">
        <v>8316</v>
      </c>
      <c r="S3561" s="11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47</v>
      </c>
      <c r="Q3562" t="s">
        <v>8315</v>
      </c>
      <c r="R3562" t="s">
        <v>8316</v>
      </c>
      <c r="S3562" s="11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</v>
      </c>
      <c r="Q3563" t="s">
        <v>8315</v>
      </c>
      <c r="R3563" t="s">
        <v>8316</v>
      </c>
      <c r="S3563" s="11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</v>
      </c>
      <c r="Q3564" t="s">
        <v>8315</v>
      </c>
      <c r="R3564" t="s">
        <v>8316</v>
      </c>
      <c r="S3564" s="11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</v>
      </c>
      <c r="Q3565" t="s">
        <v>8315</v>
      </c>
      <c r="R3565" t="s">
        <v>8316</v>
      </c>
      <c r="S3565" s="11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</v>
      </c>
      <c r="Q3566" t="s">
        <v>8315</v>
      </c>
      <c r="R3566" t="s">
        <v>8316</v>
      </c>
      <c r="S3566" s="11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98</v>
      </c>
      <c r="Q3567" t="s">
        <v>8315</v>
      </c>
      <c r="R3567" t="s">
        <v>8316</v>
      </c>
      <c r="S3567" s="11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</v>
      </c>
      <c r="Q3568" t="s">
        <v>8315</v>
      </c>
      <c r="R3568" t="s">
        <v>8316</v>
      </c>
      <c r="S3568" s="11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27</v>
      </c>
      <c r="Q3569" t="s">
        <v>8315</v>
      </c>
      <c r="R3569" t="s">
        <v>8316</v>
      </c>
      <c r="S3569" s="11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</v>
      </c>
      <c r="Q3570" t="s">
        <v>8315</v>
      </c>
      <c r="R3570" t="s">
        <v>8316</v>
      </c>
      <c r="S3570" s="11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123</v>
      </c>
      <c r="Q3571" t="s">
        <v>8315</v>
      </c>
      <c r="R3571" t="s">
        <v>8316</v>
      </c>
      <c r="S3571" s="11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88</v>
      </c>
      <c r="Q3572" t="s">
        <v>8315</v>
      </c>
      <c r="R3572" t="s">
        <v>8316</v>
      </c>
      <c r="S3572" s="11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</v>
      </c>
      <c r="Q3573" t="s">
        <v>8315</v>
      </c>
      <c r="R3573" t="s">
        <v>8316</v>
      </c>
      <c r="S3573" s="11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56</v>
      </c>
      <c r="Q3574" t="s">
        <v>8315</v>
      </c>
      <c r="R3574" t="s">
        <v>8316</v>
      </c>
      <c r="S3574" s="11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40</v>
      </c>
      <c r="Q3575" t="s">
        <v>8315</v>
      </c>
      <c r="R3575" t="s">
        <v>8316</v>
      </c>
      <c r="S3575" s="11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137</v>
      </c>
      <c r="Q3576" t="s">
        <v>8315</v>
      </c>
      <c r="R3576" t="s">
        <v>8316</v>
      </c>
      <c r="S3576" s="11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</v>
      </c>
      <c r="Q3577" t="s">
        <v>8315</v>
      </c>
      <c r="R3577" t="s">
        <v>8316</v>
      </c>
      <c r="S3577" s="11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29</v>
      </c>
      <c r="Q3579" t="s">
        <v>8315</v>
      </c>
      <c r="R3579" t="s">
        <v>8316</v>
      </c>
      <c r="S3579" s="11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41</v>
      </c>
      <c r="Q3580" t="s">
        <v>8315</v>
      </c>
      <c r="R3580" t="s">
        <v>8316</v>
      </c>
      <c r="S3580" s="11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36</v>
      </c>
      <c r="Q3581" t="s">
        <v>8315</v>
      </c>
      <c r="R3581" t="s">
        <v>8316</v>
      </c>
      <c r="S3581" s="11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38</v>
      </c>
      <c r="Q3582" t="s">
        <v>8315</v>
      </c>
      <c r="R3582" t="s">
        <v>8316</v>
      </c>
      <c r="S3582" s="11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</v>
      </c>
      <c r="Q3583" t="s">
        <v>8315</v>
      </c>
      <c r="R3583" t="s">
        <v>8316</v>
      </c>
      <c r="S3583" s="11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59</v>
      </c>
      <c r="Q3584" t="s">
        <v>8315</v>
      </c>
      <c r="R3584" t="s">
        <v>8316</v>
      </c>
      <c r="S3584" s="11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136</v>
      </c>
      <c r="Q3585" t="s">
        <v>8315</v>
      </c>
      <c r="R3585" t="s">
        <v>8316</v>
      </c>
      <c r="S3585" s="11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</f>
        <v>1.155</v>
      </c>
      <c r="P3586" s="8">
        <f t="shared" ref="P3586:P3649" si="225">ROUND((E3586/L3586),0)</f>
        <v>31</v>
      </c>
      <c r="Q3586" t="s">
        <v>8315</v>
      </c>
      <c r="R3586" t="s">
        <v>8316</v>
      </c>
      <c r="S3586" s="11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8">
        <f t="shared" si="225"/>
        <v>176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152</v>
      </c>
      <c r="Q3588" t="s">
        <v>8315</v>
      </c>
      <c r="R3588" t="s">
        <v>8316</v>
      </c>
      <c r="S3588" s="11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23</v>
      </c>
      <c r="Q3589" t="s">
        <v>8315</v>
      </c>
      <c r="R3589" t="s">
        <v>8316</v>
      </c>
      <c r="S3589" s="11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</v>
      </c>
      <c r="Q3590" t="s">
        <v>8315</v>
      </c>
      <c r="R3590" t="s">
        <v>8316</v>
      </c>
      <c r="S3590" s="11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</v>
      </c>
      <c r="Q3591" t="s">
        <v>8315</v>
      </c>
      <c r="R3591" t="s">
        <v>8316</v>
      </c>
      <c r="S3591" s="11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69</v>
      </c>
      <c r="Q3592" t="s">
        <v>8315</v>
      </c>
      <c r="R3592" t="s">
        <v>8316</v>
      </c>
      <c r="S3592" s="11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</v>
      </c>
      <c r="Q3593" t="s">
        <v>8315</v>
      </c>
      <c r="R3593" t="s">
        <v>8316</v>
      </c>
      <c r="S3593" s="11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73</v>
      </c>
      <c r="Q3594" t="s">
        <v>8315</v>
      </c>
      <c r="R3594" t="s">
        <v>8316</v>
      </c>
      <c r="S3594" s="11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</v>
      </c>
      <c r="Q3595" t="s">
        <v>8315</v>
      </c>
      <c r="R3595" t="s">
        <v>8316</v>
      </c>
      <c r="S3595" s="11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56</v>
      </c>
      <c r="Q3596" t="s">
        <v>8315</v>
      </c>
      <c r="R3596" t="s">
        <v>8316</v>
      </c>
      <c r="S3596" s="11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50</v>
      </c>
      <c r="Q3597" t="s">
        <v>8315</v>
      </c>
      <c r="R3597" t="s">
        <v>8316</v>
      </c>
      <c r="S3597" s="11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78</v>
      </c>
      <c r="Q3599" t="s">
        <v>8315</v>
      </c>
      <c r="R3599" t="s">
        <v>8316</v>
      </c>
      <c r="S3599" s="11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41</v>
      </c>
      <c r="Q3600" t="s">
        <v>8315</v>
      </c>
      <c r="R3600" t="s">
        <v>8316</v>
      </c>
      <c r="S3600" s="11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</v>
      </c>
      <c r="Q3601" t="s">
        <v>8315</v>
      </c>
      <c r="R3601" t="s">
        <v>8316</v>
      </c>
      <c r="S3601" s="11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</v>
      </c>
      <c r="Q3602" t="s">
        <v>8315</v>
      </c>
      <c r="R3602" t="s">
        <v>8316</v>
      </c>
      <c r="S3602" s="11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</v>
      </c>
      <c r="Q3603" t="s">
        <v>8315</v>
      </c>
      <c r="R3603" t="s">
        <v>8316</v>
      </c>
      <c r="S3603" s="11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82</v>
      </c>
      <c r="Q3604" t="s">
        <v>8315</v>
      </c>
      <c r="R3604" t="s">
        <v>8316</v>
      </c>
      <c r="S3604" s="11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45</v>
      </c>
      <c r="Q3605" t="s">
        <v>8315</v>
      </c>
      <c r="R3605" t="s">
        <v>8316</v>
      </c>
      <c r="S3605" s="11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</v>
      </c>
      <c r="Q3606" t="s">
        <v>8315</v>
      </c>
      <c r="R3606" t="s">
        <v>8316</v>
      </c>
      <c r="S3606" s="11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31</v>
      </c>
      <c r="Q3607" t="s">
        <v>8315</v>
      </c>
      <c r="R3607" t="s">
        <v>8316</v>
      </c>
      <c r="S3607" s="11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</v>
      </c>
      <c r="Q3608" t="s">
        <v>8315</v>
      </c>
      <c r="R3608" t="s">
        <v>8316</v>
      </c>
      <c r="S3608" s="11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30</v>
      </c>
      <c r="Q3610" t="s">
        <v>8315</v>
      </c>
      <c r="R3610" t="s">
        <v>8316</v>
      </c>
      <c r="S3610" s="11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</v>
      </c>
      <c r="Q3611" t="s">
        <v>8315</v>
      </c>
      <c r="R3611" t="s">
        <v>8316</v>
      </c>
      <c r="S3611" s="11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</v>
      </c>
      <c r="Q3612" t="s">
        <v>8315</v>
      </c>
      <c r="R3612" t="s">
        <v>8316</v>
      </c>
      <c r="S3612" s="11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67</v>
      </c>
      <c r="Q3613" t="s">
        <v>8315</v>
      </c>
      <c r="R3613" t="s">
        <v>8316</v>
      </c>
      <c r="S3613" s="11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127</v>
      </c>
      <c r="Q3614" t="s">
        <v>8315</v>
      </c>
      <c r="R3614" t="s">
        <v>8316</v>
      </c>
      <c r="S3614" s="11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63</v>
      </c>
      <c r="Q3615" t="s">
        <v>8315</v>
      </c>
      <c r="R3615" t="s">
        <v>8316</v>
      </c>
      <c r="S3615" s="11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</v>
      </c>
      <c r="Q3616" t="s">
        <v>8315</v>
      </c>
      <c r="R3616" t="s">
        <v>8316</v>
      </c>
      <c r="S3616" s="11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</v>
      </c>
      <c r="Q3617" t="s">
        <v>8315</v>
      </c>
      <c r="R3617" t="s">
        <v>8316</v>
      </c>
      <c r="S3617" s="11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</v>
      </c>
      <c r="Q3618" t="s">
        <v>8315</v>
      </c>
      <c r="R3618" t="s">
        <v>8316</v>
      </c>
      <c r="S3618" s="11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</v>
      </c>
      <c r="Q3619" t="s">
        <v>8315</v>
      </c>
      <c r="R3619" t="s">
        <v>8316</v>
      </c>
      <c r="S3619" s="11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</v>
      </c>
      <c r="Q3620" t="s">
        <v>8315</v>
      </c>
      <c r="R3620" t="s">
        <v>8316</v>
      </c>
      <c r="S3620" s="11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</v>
      </c>
      <c r="Q3621" t="s">
        <v>8315</v>
      </c>
      <c r="R3621" t="s">
        <v>8316</v>
      </c>
      <c r="S3621" s="11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</v>
      </c>
      <c r="Q3622" t="s">
        <v>8315</v>
      </c>
      <c r="R3622" t="s">
        <v>8316</v>
      </c>
      <c r="S3622" s="11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</v>
      </c>
      <c r="Q3623" t="s">
        <v>8315</v>
      </c>
      <c r="R3623" t="s">
        <v>8316</v>
      </c>
      <c r="S3623" s="11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48</v>
      </c>
      <c r="Q3624" t="s">
        <v>8315</v>
      </c>
      <c r="R3624" t="s">
        <v>8316</v>
      </c>
      <c r="S3624" s="11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</v>
      </c>
      <c r="Q3625" t="s">
        <v>8315</v>
      </c>
      <c r="R3625" t="s">
        <v>8316</v>
      </c>
      <c r="S3625" s="11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81</v>
      </c>
      <c r="Q3626" t="s">
        <v>8315</v>
      </c>
      <c r="R3626" t="s">
        <v>8316</v>
      </c>
      <c r="S3626" s="11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</v>
      </c>
      <c r="Q3627" t="s">
        <v>8315</v>
      </c>
      <c r="R3627" t="s">
        <v>8316</v>
      </c>
      <c r="S3627" s="11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85</v>
      </c>
      <c r="Q3628" t="s">
        <v>8315</v>
      </c>
      <c r="R3628" t="s">
        <v>8316</v>
      </c>
      <c r="S3628" s="11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69</v>
      </c>
      <c r="Q3629" t="s">
        <v>8315</v>
      </c>
      <c r="R3629" t="s">
        <v>8316</v>
      </c>
      <c r="S3629" s="11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8315</v>
      </c>
      <c r="R3630" t="s">
        <v>8336</v>
      </c>
      <c r="S3630" s="11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8315</v>
      </c>
      <c r="R3631" t="s">
        <v>8336</v>
      </c>
      <c r="S3631" s="11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8315</v>
      </c>
      <c r="R3632" t="s">
        <v>8336</v>
      </c>
      <c r="S3632" s="11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148</v>
      </c>
      <c r="Q3633" t="s">
        <v>8315</v>
      </c>
      <c r="R3633" t="s">
        <v>8336</v>
      </c>
      <c r="S3633" s="11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8315</v>
      </c>
      <c r="R3634" t="s">
        <v>8336</v>
      </c>
      <c r="S3634" s="11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57</v>
      </c>
      <c r="Q3635" t="s">
        <v>8315</v>
      </c>
      <c r="R3635" t="s">
        <v>8336</v>
      </c>
      <c r="S3635" s="11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177</v>
      </c>
      <c r="Q3636" t="s">
        <v>8315</v>
      </c>
      <c r="R3636" t="s">
        <v>8336</v>
      </c>
      <c r="S3636" s="11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128</v>
      </c>
      <c r="Q3637" t="s">
        <v>8315</v>
      </c>
      <c r="R3637" t="s">
        <v>8336</v>
      </c>
      <c r="S3637" s="11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8315</v>
      </c>
      <c r="R3638" t="s">
        <v>8336</v>
      </c>
      <c r="S3638" s="11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</v>
      </c>
      <c r="Q3639" t="s">
        <v>8315</v>
      </c>
      <c r="R3639" t="s">
        <v>8336</v>
      </c>
      <c r="S3639" s="11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8315</v>
      </c>
      <c r="R3640" t="s">
        <v>8336</v>
      </c>
      <c r="S3640" s="11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8315</v>
      </c>
      <c r="R3641" t="s">
        <v>8336</v>
      </c>
      <c r="S3641" s="11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</v>
      </c>
      <c r="Q3642" t="s">
        <v>8315</v>
      </c>
      <c r="R3642" t="s">
        <v>8336</v>
      </c>
      <c r="S3642" s="11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8315</v>
      </c>
      <c r="R3643" t="s">
        <v>8336</v>
      </c>
      <c r="S3643" s="11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8</v>
      </c>
      <c r="Q3644" t="s">
        <v>8315</v>
      </c>
      <c r="R3644" t="s">
        <v>8336</v>
      </c>
      <c r="S3644" s="11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8315</v>
      </c>
      <c r="R3645" t="s">
        <v>8336</v>
      </c>
      <c r="S3645" s="11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</v>
      </c>
      <c r="Q3646" t="s">
        <v>8315</v>
      </c>
      <c r="R3646" t="s">
        <v>8336</v>
      </c>
      <c r="S3646" s="11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8315</v>
      </c>
      <c r="R3647" t="s">
        <v>8336</v>
      </c>
      <c r="S3647" s="11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</v>
      </c>
      <c r="Q3648" t="s">
        <v>8315</v>
      </c>
      <c r="R3648" t="s">
        <v>8336</v>
      </c>
      <c r="S3648" s="11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8315</v>
      </c>
      <c r="R3649" t="s">
        <v>8336</v>
      </c>
      <c r="S3649" s="11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</f>
        <v>1.003825</v>
      </c>
      <c r="P3650" s="8">
        <f t="shared" ref="P3650:P3713" si="229">ROUND((E3650/L3650),0)</f>
        <v>550</v>
      </c>
      <c r="Q3650" t="s">
        <v>8315</v>
      </c>
      <c r="R3650" t="s">
        <v>8316</v>
      </c>
      <c r="S3650" s="11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8">
        <f t="shared" si="229"/>
        <v>98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</v>
      </c>
      <c r="Q3652" t="s">
        <v>8315</v>
      </c>
      <c r="R3652" t="s">
        <v>8316</v>
      </c>
      <c r="S3652" s="11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58</v>
      </c>
      <c r="Q3653" t="s">
        <v>8315</v>
      </c>
      <c r="R3653" t="s">
        <v>8316</v>
      </c>
      <c r="S3653" s="11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</v>
      </c>
      <c r="Q3654" t="s">
        <v>8315</v>
      </c>
      <c r="R3654" t="s">
        <v>8316</v>
      </c>
      <c r="S3654" s="11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61</v>
      </c>
      <c r="Q3655" t="s">
        <v>8315</v>
      </c>
      <c r="R3655" t="s">
        <v>8316</v>
      </c>
      <c r="S3655" s="11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69</v>
      </c>
      <c r="Q3656" t="s">
        <v>8315</v>
      </c>
      <c r="R3656" t="s">
        <v>8316</v>
      </c>
      <c r="S3656" s="11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74</v>
      </c>
      <c r="Q3657" t="s">
        <v>8315</v>
      </c>
      <c r="R3657" t="s">
        <v>8316</v>
      </c>
      <c r="S3657" s="11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</v>
      </c>
      <c r="Q3658" t="s">
        <v>8315</v>
      </c>
      <c r="R3658" t="s">
        <v>8316</v>
      </c>
      <c r="S3658" s="11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111</v>
      </c>
      <c r="Q3659" t="s">
        <v>8315</v>
      </c>
      <c r="R3659" t="s">
        <v>8316</v>
      </c>
      <c r="S3659" s="11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76</v>
      </c>
      <c r="Q3660" t="s">
        <v>8315</v>
      </c>
      <c r="R3660" t="s">
        <v>8316</v>
      </c>
      <c r="S3660" s="11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</v>
      </c>
      <c r="Q3661" t="s">
        <v>8315</v>
      </c>
      <c r="R3661" t="s">
        <v>8316</v>
      </c>
      <c r="S3661" s="11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</v>
      </c>
      <c r="Q3662" t="s">
        <v>8315</v>
      </c>
      <c r="R3662" t="s">
        <v>8316</v>
      </c>
      <c r="S3662" s="11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93</v>
      </c>
      <c r="Q3663" t="s">
        <v>8315</v>
      </c>
      <c r="R3663" t="s">
        <v>8316</v>
      </c>
      <c r="S3663" s="11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203</v>
      </c>
      <c r="Q3664" t="s">
        <v>8315</v>
      </c>
      <c r="R3664" t="s">
        <v>8316</v>
      </c>
      <c r="S3664" s="11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</v>
      </c>
      <c r="Q3666" t="s">
        <v>8315</v>
      </c>
      <c r="R3666" t="s">
        <v>8316</v>
      </c>
      <c r="S3666" s="11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32</v>
      </c>
      <c r="Q3668" t="s">
        <v>8315</v>
      </c>
      <c r="R3668" t="s">
        <v>8316</v>
      </c>
      <c r="S3668" s="11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</v>
      </c>
      <c r="Q3669" t="s">
        <v>8315</v>
      </c>
      <c r="R3669" t="s">
        <v>8316</v>
      </c>
      <c r="S3669" s="11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37</v>
      </c>
      <c r="Q3670" t="s">
        <v>8315</v>
      </c>
      <c r="R3670" t="s">
        <v>8316</v>
      </c>
      <c r="S3670" s="11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</v>
      </c>
      <c r="Q3671" t="s">
        <v>8315</v>
      </c>
      <c r="R3671" t="s">
        <v>8316</v>
      </c>
      <c r="S3671" s="11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</v>
      </c>
      <c r="Q3672" t="s">
        <v>8315</v>
      </c>
      <c r="R3672" t="s">
        <v>8316</v>
      </c>
      <c r="S3672" s="11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</v>
      </c>
      <c r="Q3673" t="s">
        <v>8315</v>
      </c>
      <c r="R3673" t="s">
        <v>8316</v>
      </c>
      <c r="S3673" s="11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</v>
      </c>
      <c r="Q3674" t="s">
        <v>8315</v>
      </c>
      <c r="R3674" t="s">
        <v>8316</v>
      </c>
      <c r="S3674" s="11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40</v>
      </c>
      <c r="Q3675" t="s">
        <v>8315</v>
      </c>
      <c r="R3675" t="s">
        <v>8316</v>
      </c>
      <c r="S3675" s="11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</v>
      </c>
      <c r="Q3676" t="s">
        <v>8315</v>
      </c>
      <c r="R3676" t="s">
        <v>8316</v>
      </c>
      <c r="S3676" s="11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</v>
      </c>
      <c r="Q3677" t="s">
        <v>8315</v>
      </c>
      <c r="R3677" t="s">
        <v>8316</v>
      </c>
      <c r="S3677" s="11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</v>
      </c>
      <c r="Q3678" t="s">
        <v>8315</v>
      </c>
      <c r="R3678" t="s">
        <v>8316</v>
      </c>
      <c r="S3678" s="11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</v>
      </c>
      <c r="Q3679" t="s">
        <v>8315</v>
      </c>
      <c r="R3679" t="s">
        <v>8316</v>
      </c>
      <c r="S3679" s="11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</v>
      </c>
      <c r="Q3680" t="s">
        <v>8315</v>
      </c>
      <c r="R3680" t="s">
        <v>8316</v>
      </c>
      <c r="S3680" s="11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</v>
      </c>
      <c r="Q3681" t="s">
        <v>8315</v>
      </c>
      <c r="R3681" t="s">
        <v>8316</v>
      </c>
      <c r="S3681" s="11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100</v>
      </c>
      <c r="Q3682" t="s">
        <v>8315</v>
      </c>
      <c r="R3682" t="s">
        <v>8316</v>
      </c>
      <c r="S3682" s="11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</v>
      </c>
      <c r="Q3683" t="s">
        <v>8315</v>
      </c>
      <c r="R3683" t="s">
        <v>8316</v>
      </c>
      <c r="S3683" s="11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</v>
      </c>
      <c r="Q3684" t="s">
        <v>8315</v>
      </c>
      <c r="R3684" t="s">
        <v>8316</v>
      </c>
      <c r="S3684" s="11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59</v>
      </c>
      <c r="Q3685" t="s">
        <v>8315</v>
      </c>
      <c r="R3685" t="s">
        <v>8316</v>
      </c>
      <c r="S3685" s="11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</v>
      </c>
      <c r="Q3686" t="s">
        <v>8315</v>
      </c>
      <c r="R3686" t="s">
        <v>8316</v>
      </c>
      <c r="S3686" s="11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42</v>
      </c>
      <c r="Q3687" t="s">
        <v>8315</v>
      </c>
      <c r="R3687" t="s">
        <v>8316</v>
      </c>
      <c r="S3687" s="11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</v>
      </c>
      <c r="Q3688" t="s">
        <v>8315</v>
      </c>
      <c r="R3688" t="s">
        <v>8316</v>
      </c>
      <c r="S3688" s="11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</v>
      </c>
      <c r="Q3689" t="s">
        <v>8315</v>
      </c>
      <c r="R3689" t="s">
        <v>8316</v>
      </c>
      <c r="S3689" s="11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84</v>
      </c>
      <c r="Q3690" t="s">
        <v>8315</v>
      </c>
      <c r="R3690" t="s">
        <v>8316</v>
      </c>
      <c r="S3690" s="11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</v>
      </c>
      <c r="Q3691" t="s">
        <v>8315</v>
      </c>
      <c r="R3691" t="s">
        <v>8316</v>
      </c>
      <c r="S3691" s="11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</v>
      </c>
      <c r="Q3692" t="s">
        <v>8315</v>
      </c>
      <c r="R3692" t="s">
        <v>8316</v>
      </c>
      <c r="S3692" s="11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187</v>
      </c>
      <c r="Q3693" t="s">
        <v>8315</v>
      </c>
      <c r="R3693" t="s">
        <v>8316</v>
      </c>
      <c r="S3693" s="11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</v>
      </c>
      <c r="Q3694" t="s">
        <v>8315</v>
      </c>
      <c r="R3694" t="s">
        <v>8316</v>
      </c>
      <c r="S3694" s="11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31</v>
      </c>
      <c r="Q3695" t="s">
        <v>8315</v>
      </c>
      <c r="R3695" t="s">
        <v>8316</v>
      </c>
      <c r="S3695" s="11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63</v>
      </c>
      <c r="Q3696" t="s">
        <v>8315</v>
      </c>
      <c r="R3696" t="s">
        <v>8316</v>
      </c>
      <c r="S3696" s="11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</v>
      </c>
      <c r="Q3697" t="s">
        <v>8315</v>
      </c>
      <c r="R3697" t="s">
        <v>8316</v>
      </c>
      <c r="S3697" s="11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40</v>
      </c>
      <c r="Q3698" t="s">
        <v>8315</v>
      </c>
      <c r="R3698" t="s">
        <v>8316</v>
      </c>
      <c r="S3698" s="11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41</v>
      </c>
      <c r="Q3700" t="s">
        <v>8315</v>
      </c>
      <c r="R3700" t="s">
        <v>8316</v>
      </c>
      <c r="S3700" s="11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34</v>
      </c>
      <c r="Q3702" t="s">
        <v>8315</v>
      </c>
      <c r="R3702" t="s">
        <v>8316</v>
      </c>
      <c r="S3702" s="11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39</v>
      </c>
      <c r="Q3703" t="s">
        <v>8315</v>
      </c>
      <c r="R3703" t="s">
        <v>8316</v>
      </c>
      <c r="S3703" s="11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156</v>
      </c>
      <c r="Q3704" t="s">
        <v>8315</v>
      </c>
      <c r="R3704" t="s">
        <v>8316</v>
      </c>
      <c r="S3704" s="11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</v>
      </c>
      <c r="Q3705" t="s">
        <v>8315</v>
      </c>
      <c r="R3705" t="s">
        <v>8316</v>
      </c>
      <c r="S3705" s="11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</v>
      </c>
      <c r="Q3706" t="s">
        <v>8315</v>
      </c>
      <c r="R3706" t="s">
        <v>8316</v>
      </c>
      <c r="S3706" s="11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84</v>
      </c>
      <c r="Q3707" t="s">
        <v>8315</v>
      </c>
      <c r="R3707" t="s">
        <v>8316</v>
      </c>
      <c r="S3707" s="11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81</v>
      </c>
      <c r="Q3709" t="s">
        <v>8315</v>
      </c>
      <c r="R3709" t="s">
        <v>8316</v>
      </c>
      <c r="S3709" s="11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54</v>
      </c>
      <c r="Q3710" t="s">
        <v>8315</v>
      </c>
      <c r="R3710" t="s">
        <v>8316</v>
      </c>
      <c r="S3710" s="11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31</v>
      </c>
      <c r="Q3711" t="s">
        <v>8315</v>
      </c>
      <c r="R3711" t="s">
        <v>8316</v>
      </c>
      <c r="S3711" s="11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68</v>
      </c>
      <c r="Q3712" t="s">
        <v>8315</v>
      </c>
      <c r="R3712" t="s">
        <v>8316</v>
      </c>
      <c r="S3712" s="11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</v>
      </c>
      <c r="Q3713" t="s">
        <v>8315</v>
      </c>
      <c r="R3713" t="s">
        <v>8316</v>
      </c>
      <c r="S3713" s="11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</f>
        <v>1.5373333333333334</v>
      </c>
      <c r="P3714" s="8">
        <f t="shared" ref="P3714:P3777" si="233">ROUND((E3714/L3714),0)</f>
        <v>111</v>
      </c>
      <c r="Q3714" t="s">
        <v>8315</v>
      </c>
      <c r="R3714" t="s">
        <v>8316</v>
      </c>
      <c r="S3714" s="11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8">
        <f t="shared" si="233"/>
        <v>107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106</v>
      </c>
      <c r="Q3716" t="s">
        <v>8315</v>
      </c>
      <c r="R3716" t="s">
        <v>8316</v>
      </c>
      <c r="S3716" s="11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133</v>
      </c>
      <c r="Q3717" t="s">
        <v>8315</v>
      </c>
      <c r="R3717" t="s">
        <v>8316</v>
      </c>
      <c r="S3717" s="11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52</v>
      </c>
      <c r="Q3718" t="s">
        <v>8315</v>
      </c>
      <c r="R3718" t="s">
        <v>8316</v>
      </c>
      <c r="S3718" s="11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</v>
      </c>
      <c r="Q3720" t="s">
        <v>8315</v>
      </c>
      <c r="R3720" t="s">
        <v>8316</v>
      </c>
      <c r="S3720" s="11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</v>
      </c>
      <c r="Q3722" t="s">
        <v>8315</v>
      </c>
      <c r="R3722" t="s">
        <v>8316</v>
      </c>
      <c r="S3722" s="11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115</v>
      </c>
      <c r="Q3723" t="s">
        <v>8315</v>
      </c>
      <c r="R3723" t="s">
        <v>8316</v>
      </c>
      <c r="S3723" s="11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48</v>
      </c>
      <c r="Q3724" t="s">
        <v>8315</v>
      </c>
      <c r="R3724" t="s">
        <v>8316</v>
      </c>
      <c r="S3724" s="11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73</v>
      </c>
      <c r="Q3725" t="s">
        <v>8315</v>
      </c>
      <c r="R3725" t="s">
        <v>8316</v>
      </c>
      <c r="S3725" s="11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50</v>
      </c>
      <c r="Q3726" t="s">
        <v>8315</v>
      </c>
      <c r="R3726" t="s">
        <v>8316</v>
      </c>
      <c r="S3726" s="11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</v>
      </c>
      <c r="Q3727" t="s">
        <v>8315</v>
      </c>
      <c r="R3727" t="s">
        <v>8316</v>
      </c>
      <c r="S3727" s="11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63</v>
      </c>
      <c r="Q3728" t="s">
        <v>8315</v>
      </c>
      <c r="R3728" t="s">
        <v>8316</v>
      </c>
      <c r="S3728" s="11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</v>
      </c>
      <c r="Q3729" t="s">
        <v>8315</v>
      </c>
      <c r="R3729" t="s">
        <v>8316</v>
      </c>
      <c r="S3729" s="11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</v>
      </c>
      <c r="Q3730" t="s">
        <v>8315</v>
      </c>
      <c r="R3730" t="s">
        <v>8316</v>
      </c>
      <c r="S3730" s="11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</v>
      </c>
      <c r="Q3731" t="s">
        <v>8315</v>
      </c>
      <c r="R3731" t="s">
        <v>8316</v>
      </c>
      <c r="S3731" s="11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52</v>
      </c>
      <c r="Q3733" t="s">
        <v>8315</v>
      </c>
      <c r="R3733" t="s">
        <v>8316</v>
      </c>
      <c r="S3733" s="11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33</v>
      </c>
      <c r="Q3734" t="s">
        <v>8315</v>
      </c>
      <c r="R3734" t="s">
        <v>8316</v>
      </c>
      <c r="S3734" s="11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38</v>
      </c>
      <c r="Q3739" t="s">
        <v>8315</v>
      </c>
      <c r="R3739" t="s">
        <v>8316</v>
      </c>
      <c r="S3739" s="11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101</v>
      </c>
      <c r="Q3741" t="s">
        <v>8315</v>
      </c>
      <c r="R3741" t="s">
        <v>8316</v>
      </c>
      <c r="S3741" s="11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26</v>
      </c>
      <c r="Q3742" t="s">
        <v>8315</v>
      </c>
      <c r="R3742" t="s">
        <v>8316</v>
      </c>
      <c r="S3742" s="11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100</v>
      </c>
      <c r="Q3750" t="s">
        <v>8315</v>
      </c>
      <c r="R3750" t="s">
        <v>8336</v>
      </c>
      <c r="S3750" s="11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8315</v>
      </c>
      <c r="R3751" t="s">
        <v>8336</v>
      </c>
      <c r="S3751" s="11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</v>
      </c>
      <c r="Q3752" t="s">
        <v>8315</v>
      </c>
      <c r="R3752" t="s">
        <v>8336</v>
      </c>
      <c r="S3752" s="11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121</v>
      </c>
      <c r="Q3753" t="s">
        <v>8315</v>
      </c>
      <c r="R3753" t="s">
        <v>8336</v>
      </c>
      <c r="S3753" s="11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38</v>
      </c>
      <c r="Q3754" t="s">
        <v>8315</v>
      </c>
      <c r="R3754" t="s">
        <v>8336</v>
      </c>
      <c r="S3754" s="11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</v>
      </c>
      <c r="Q3755" t="s">
        <v>8315</v>
      </c>
      <c r="R3755" t="s">
        <v>8336</v>
      </c>
      <c r="S3755" s="11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</v>
      </c>
      <c r="Q3756" t="s">
        <v>8315</v>
      </c>
      <c r="R3756" t="s">
        <v>8336</v>
      </c>
      <c r="S3756" s="11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</v>
      </c>
      <c r="Q3757" t="s">
        <v>8315</v>
      </c>
      <c r="R3757" t="s">
        <v>8336</v>
      </c>
      <c r="S3757" s="11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268</v>
      </c>
      <c r="Q3758" t="s">
        <v>8315</v>
      </c>
      <c r="R3758" t="s">
        <v>8336</v>
      </c>
      <c r="S3758" s="11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76</v>
      </c>
      <c r="Q3759" t="s">
        <v>8315</v>
      </c>
      <c r="R3759" t="s">
        <v>8336</v>
      </c>
      <c r="S3759" s="11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</v>
      </c>
      <c r="Q3760" t="s">
        <v>8315</v>
      </c>
      <c r="R3760" t="s">
        <v>8336</v>
      </c>
      <c r="S3760" s="11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</v>
      </c>
      <c r="Q3761" t="s">
        <v>8315</v>
      </c>
      <c r="R3761" t="s">
        <v>8336</v>
      </c>
      <c r="S3761" s="11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56</v>
      </c>
      <c r="Q3762" t="s">
        <v>8315</v>
      </c>
      <c r="R3762" t="s">
        <v>8336</v>
      </c>
      <c r="S3762" s="11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167</v>
      </c>
      <c r="Q3763" t="s">
        <v>8315</v>
      </c>
      <c r="R3763" t="s">
        <v>8336</v>
      </c>
      <c r="S3763" s="11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</v>
      </c>
      <c r="Q3764" t="s">
        <v>8315</v>
      </c>
      <c r="R3764" t="s">
        <v>8336</v>
      </c>
      <c r="S3764" s="11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65</v>
      </c>
      <c r="Q3765" t="s">
        <v>8315</v>
      </c>
      <c r="R3765" t="s">
        <v>8336</v>
      </c>
      <c r="S3765" s="11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56</v>
      </c>
      <c r="Q3766" t="s">
        <v>8315</v>
      </c>
      <c r="R3766" t="s">
        <v>8336</v>
      </c>
      <c r="S3766" s="11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</v>
      </c>
      <c r="Q3767" t="s">
        <v>8315</v>
      </c>
      <c r="R3767" t="s">
        <v>8336</v>
      </c>
      <c r="S3767" s="11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107</v>
      </c>
      <c r="Q3768" t="s">
        <v>8315</v>
      </c>
      <c r="R3768" t="s">
        <v>8336</v>
      </c>
      <c r="S3768" s="11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42</v>
      </c>
      <c r="Q3769" t="s">
        <v>8315</v>
      </c>
      <c r="R3769" t="s">
        <v>8336</v>
      </c>
      <c r="S3769" s="11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</v>
      </c>
      <c r="Q3770" t="s">
        <v>8315</v>
      </c>
      <c r="R3770" t="s">
        <v>8336</v>
      </c>
      <c r="S3770" s="11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</v>
      </c>
      <c r="Q3771" t="s">
        <v>8315</v>
      </c>
      <c r="R3771" t="s">
        <v>8336</v>
      </c>
      <c r="S3771" s="11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8315</v>
      </c>
      <c r="R3772" t="s">
        <v>8336</v>
      </c>
      <c r="S3772" s="11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</v>
      </c>
      <c r="Q3773" t="s">
        <v>8315</v>
      </c>
      <c r="R3773" t="s">
        <v>8336</v>
      </c>
      <c r="S3773" s="11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167</v>
      </c>
      <c r="Q3774" t="s">
        <v>8315</v>
      </c>
      <c r="R3774" t="s">
        <v>8336</v>
      </c>
      <c r="S3774" s="11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95</v>
      </c>
      <c r="Q3775" t="s">
        <v>8315</v>
      </c>
      <c r="R3775" t="s">
        <v>8336</v>
      </c>
      <c r="S3775" s="11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8315</v>
      </c>
      <c r="R3776" t="s">
        <v>8336</v>
      </c>
      <c r="S3776" s="11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</v>
      </c>
      <c r="Q3777" t="s">
        <v>8315</v>
      </c>
      <c r="R3777" t="s">
        <v>8336</v>
      </c>
      <c r="S3777" s="11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</f>
        <v>1.0671250000000001</v>
      </c>
      <c r="P3778" s="8">
        <f t="shared" ref="P3778:P3841" si="237">ROUND((E3778/L3778),0)</f>
        <v>91</v>
      </c>
      <c r="Q3778" t="s">
        <v>8315</v>
      </c>
      <c r="R3778" t="s">
        <v>8336</v>
      </c>
      <c r="S3778" s="11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8">
        <f t="shared" si="237"/>
        <v>49</v>
      </c>
      <c r="Q3779" t="s">
        <v>8315</v>
      </c>
      <c r="R3779" t="s">
        <v>8336</v>
      </c>
      <c r="S3779" s="11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</v>
      </c>
      <c r="Q3780" t="s">
        <v>8315</v>
      </c>
      <c r="R3780" t="s">
        <v>8336</v>
      </c>
      <c r="S3780" s="11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136</v>
      </c>
      <c r="Q3781" t="s">
        <v>8315</v>
      </c>
      <c r="R3781" t="s">
        <v>8336</v>
      </c>
      <c r="S3781" s="11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8315</v>
      </c>
      <c r="R3782" t="s">
        <v>8336</v>
      </c>
      <c r="S3782" s="11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95</v>
      </c>
      <c r="Q3783" t="s">
        <v>8315</v>
      </c>
      <c r="R3783" t="s">
        <v>8336</v>
      </c>
      <c r="S3783" s="11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</v>
      </c>
      <c r="Q3784" t="s">
        <v>8315</v>
      </c>
      <c r="R3784" t="s">
        <v>8336</v>
      </c>
      <c r="S3784" s="11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</v>
      </c>
      <c r="Q3785" t="s">
        <v>8315</v>
      </c>
      <c r="R3785" t="s">
        <v>8336</v>
      </c>
      <c r="S3785" s="11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8315</v>
      </c>
      <c r="R3786" t="s">
        <v>8336</v>
      </c>
      <c r="S3786" s="11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101</v>
      </c>
      <c r="Q3787" t="s">
        <v>8315</v>
      </c>
      <c r="R3787" t="s">
        <v>8336</v>
      </c>
      <c r="S3787" s="11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94</v>
      </c>
      <c r="Q3788" t="s">
        <v>8315</v>
      </c>
      <c r="R3788" t="s">
        <v>8336</v>
      </c>
      <c r="S3788" s="11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</v>
      </c>
      <c r="Q3789" t="s">
        <v>8315</v>
      </c>
      <c r="R3789" t="s">
        <v>8336</v>
      </c>
      <c r="S3789" s="11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8315</v>
      </c>
      <c r="R3790" t="s">
        <v>8336</v>
      </c>
      <c r="S3790" s="11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8315</v>
      </c>
      <c r="R3791" t="s">
        <v>8336</v>
      </c>
      <c r="S3791" s="11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8315</v>
      </c>
      <c r="R3792" t="s">
        <v>8336</v>
      </c>
      <c r="S3792" s="11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8315</v>
      </c>
      <c r="R3793" t="s">
        <v>8336</v>
      </c>
      <c r="S3793" s="11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18</v>
      </c>
      <c r="Q3794" t="s">
        <v>8315</v>
      </c>
      <c r="R3794" t="s">
        <v>8336</v>
      </c>
      <c r="S3794" s="11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8315</v>
      </c>
      <c r="R3795" t="s">
        <v>8336</v>
      </c>
      <c r="S3795" s="11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8315</v>
      </c>
      <c r="R3796" t="s">
        <v>8336</v>
      </c>
      <c r="S3796" s="11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8315</v>
      </c>
      <c r="R3797" t="s">
        <v>8336</v>
      </c>
      <c r="S3797" s="11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8315</v>
      </c>
      <c r="R3798" t="s">
        <v>8336</v>
      </c>
      <c r="S3798" s="11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</v>
      </c>
      <c r="Q3799" t="s">
        <v>8315</v>
      </c>
      <c r="R3799" t="s">
        <v>8336</v>
      </c>
      <c r="S3799" s="11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8315</v>
      </c>
      <c r="R3800" t="s">
        <v>8336</v>
      </c>
      <c r="S3800" s="11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101</v>
      </c>
      <c r="Q3801" t="s">
        <v>8315</v>
      </c>
      <c r="R3801" t="s">
        <v>8336</v>
      </c>
      <c r="S3801" s="11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</v>
      </c>
      <c r="Q3802" t="s">
        <v>8315</v>
      </c>
      <c r="R3802" t="s">
        <v>8336</v>
      </c>
      <c r="S3802" s="11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</v>
      </c>
      <c r="Q3803" t="s">
        <v>8315</v>
      </c>
      <c r="R3803" t="s">
        <v>8336</v>
      </c>
      <c r="S3803" s="11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8315</v>
      </c>
      <c r="R3804" t="s">
        <v>8336</v>
      </c>
      <c r="S3804" s="11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59</v>
      </c>
      <c r="Q3805" t="s">
        <v>8315</v>
      </c>
      <c r="R3805" t="s">
        <v>8336</v>
      </c>
      <c r="S3805" s="11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8315</v>
      </c>
      <c r="R3806" t="s">
        <v>8336</v>
      </c>
      <c r="S3806" s="11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2</v>
      </c>
      <c r="Q3807" t="s">
        <v>8315</v>
      </c>
      <c r="R3807" t="s">
        <v>8336</v>
      </c>
      <c r="S3807" s="11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8315</v>
      </c>
      <c r="R3808" t="s">
        <v>8336</v>
      </c>
      <c r="S3808" s="11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51</v>
      </c>
      <c r="Q3809" t="s">
        <v>8315</v>
      </c>
      <c r="R3809" t="s">
        <v>8336</v>
      </c>
      <c r="S3809" s="11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42</v>
      </c>
      <c r="Q3810" t="s">
        <v>8315</v>
      </c>
      <c r="R3810" t="s">
        <v>8316</v>
      </c>
      <c r="S3810" s="11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</v>
      </c>
      <c r="Q3811" t="s">
        <v>8315</v>
      </c>
      <c r="R3811" t="s">
        <v>8316</v>
      </c>
      <c r="S3811" s="11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</v>
      </c>
      <c r="Q3812" t="s">
        <v>8315</v>
      </c>
      <c r="R3812" t="s">
        <v>8316</v>
      </c>
      <c r="S3812" s="11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</v>
      </c>
      <c r="Q3813" t="s">
        <v>8315</v>
      </c>
      <c r="R3813" t="s">
        <v>8316</v>
      </c>
      <c r="S3813" s="11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</v>
      </c>
      <c r="Q3814" t="s">
        <v>8315</v>
      </c>
      <c r="R3814" t="s">
        <v>8316</v>
      </c>
      <c r="S3814" s="11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79</v>
      </c>
      <c r="Q3815" t="s">
        <v>8315</v>
      </c>
      <c r="R3815" t="s">
        <v>8316</v>
      </c>
      <c r="S3815" s="11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62</v>
      </c>
      <c r="Q3816" t="s">
        <v>8315</v>
      </c>
      <c r="R3816" t="s">
        <v>8316</v>
      </c>
      <c r="S3816" s="11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</v>
      </c>
      <c r="Q3817" t="s">
        <v>8315</v>
      </c>
      <c r="R3817" t="s">
        <v>8316</v>
      </c>
      <c r="S3817" s="11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</v>
      </c>
      <c r="Q3818" t="s">
        <v>8315</v>
      </c>
      <c r="R3818" t="s">
        <v>8316</v>
      </c>
      <c r="S3818" s="11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</v>
      </c>
      <c r="Q3819" t="s">
        <v>8315</v>
      </c>
      <c r="R3819" t="s">
        <v>8316</v>
      </c>
      <c r="S3819" s="11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41</v>
      </c>
      <c r="Q3821" t="s">
        <v>8315</v>
      </c>
      <c r="R3821" t="s">
        <v>8316</v>
      </c>
      <c r="S3821" s="11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22</v>
      </c>
      <c r="Q3822" t="s">
        <v>8315</v>
      </c>
      <c r="R3822" t="s">
        <v>8316</v>
      </c>
      <c r="S3822" s="11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80</v>
      </c>
      <c r="Q3823" t="s">
        <v>8315</v>
      </c>
      <c r="R3823" t="s">
        <v>8316</v>
      </c>
      <c r="S3823" s="11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</v>
      </c>
      <c r="Q3824" t="s">
        <v>8315</v>
      </c>
      <c r="R3824" t="s">
        <v>8316</v>
      </c>
      <c r="S3824" s="11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65</v>
      </c>
      <c r="Q3825" t="s">
        <v>8315</v>
      </c>
      <c r="R3825" t="s">
        <v>8316</v>
      </c>
      <c r="S3825" s="11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39</v>
      </c>
      <c r="Q3826" t="s">
        <v>8315</v>
      </c>
      <c r="R3826" t="s">
        <v>8316</v>
      </c>
      <c r="S3826" s="11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108</v>
      </c>
      <c r="Q3827" t="s">
        <v>8315</v>
      </c>
      <c r="R3827" t="s">
        <v>8316</v>
      </c>
      <c r="S3827" s="11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28</v>
      </c>
      <c r="Q3828" t="s">
        <v>8315</v>
      </c>
      <c r="R3828" t="s">
        <v>8316</v>
      </c>
      <c r="S3828" s="11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</v>
      </c>
      <c r="Q3829" t="s">
        <v>8315</v>
      </c>
      <c r="R3829" t="s">
        <v>8316</v>
      </c>
      <c r="S3829" s="11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179</v>
      </c>
      <c r="Q3830" t="s">
        <v>8315</v>
      </c>
      <c r="R3830" t="s">
        <v>8316</v>
      </c>
      <c r="S3830" s="11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63</v>
      </c>
      <c r="Q3831" t="s">
        <v>8315</v>
      </c>
      <c r="R3831" t="s">
        <v>8316</v>
      </c>
      <c r="S3831" s="11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59</v>
      </c>
      <c r="Q3833" t="s">
        <v>8315</v>
      </c>
      <c r="R3833" t="s">
        <v>8316</v>
      </c>
      <c r="S3833" s="11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140</v>
      </c>
      <c r="Q3834" t="s">
        <v>8315</v>
      </c>
      <c r="R3834" t="s">
        <v>8316</v>
      </c>
      <c r="S3834" s="11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</v>
      </c>
      <c r="Q3836" t="s">
        <v>8315</v>
      </c>
      <c r="R3836" t="s">
        <v>8316</v>
      </c>
      <c r="S3836" s="11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</v>
      </c>
      <c r="Q3838" t="s">
        <v>8315</v>
      </c>
      <c r="R3838" t="s">
        <v>8316</v>
      </c>
      <c r="S3838" s="11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</v>
      </c>
      <c r="Q3839" t="s">
        <v>8315</v>
      </c>
      <c r="R3839" t="s">
        <v>8316</v>
      </c>
      <c r="S3839" s="11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</v>
      </c>
      <c r="Q3840" t="s">
        <v>8315</v>
      </c>
      <c r="R3840" t="s">
        <v>8316</v>
      </c>
      <c r="S3840" s="11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</v>
      </c>
      <c r="Q3841" t="s">
        <v>8315</v>
      </c>
      <c r="R3841" t="s">
        <v>8316</v>
      </c>
      <c r="S3841" s="11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</f>
        <v>65</v>
      </c>
      <c r="P3842" s="8">
        <f t="shared" ref="P3842:P3905" si="241">ROUND((E3842/L3842),0)</f>
        <v>22</v>
      </c>
      <c r="Q3842" t="s">
        <v>8315</v>
      </c>
      <c r="R3842" t="s">
        <v>8316</v>
      </c>
      <c r="S3842" s="11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8">
        <f t="shared" si="241"/>
        <v>26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48</v>
      </c>
      <c r="Q3844" t="s">
        <v>8315</v>
      </c>
      <c r="R3844" t="s">
        <v>8316</v>
      </c>
      <c r="S3844" s="11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</v>
      </c>
      <c r="Q3845" t="s">
        <v>8315</v>
      </c>
      <c r="R3845" t="s">
        <v>8316</v>
      </c>
      <c r="S3845" s="11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</v>
      </c>
      <c r="Q3846" t="s">
        <v>8315</v>
      </c>
      <c r="R3846" t="s">
        <v>8316</v>
      </c>
      <c r="S3846" s="11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</v>
      </c>
      <c r="Q3847" t="s">
        <v>8315</v>
      </c>
      <c r="R3847" t="s">
        <v>8316</v>
      </c>
      <c r="S3847" s="11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24</v>
      </c>
      <c r="Q3848" t="s">
        <v>8315</v>
      </c>
      <c r="R3848" t="s">
        <v>8316</v>
      </c>
      <c r="S3848" s="11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189</v>
      </c>
      <c r="Q3849" t="s">
        <v>8315</v>
      </c>
      <c r="R3849" t="s">
        <v>8316</v>
      </c>
      <c r="S3849" s="11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50</v>
      </c>
      <c r="Q3850" t="s">
        <v>8315</v>
      </c>
      <c r="R3850" t="s">
        <v>8316</v>
      </c>
      <c r="S3850" s="11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</v>
      </c>
      <c r="Q3851" t="s">
        <v>8315</v>
      </c>
      <c r="R3851" t="s">
        <v>8316</v>
      </c>
      <c r="S3851" s="11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10</v>
      </c>
      <c r="Q3852" t="s">
        <v>8315</v>
      </c>
      <c r="R3852" t="s">
        <v>8316</v>
      </c>
      <c r="S3852" s="11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36</v>
      </c>
      <c r="Q3853" t="s">
        <v>8315</v>
      </c>
      <c r="R3853" t="s">
        <v>8316</v>
      </c>
      <c r="S3853" s="11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</v>
      </c>
      <c r="Q3856" t="s">
        <v>8315</v>
      </c>
      <c r="R3856" t="s">
        <v>8316</v>
      </c>
      <c r="S3856" s="11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82</v>
      </c>
      <c r="Q3862" t="s">
        <v>8315</v>
      </c>
      <c r="R3862" t="s">
        <v>8316</v>
      </c>
      <c r="S3862" s="11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</v>
      </c>
      <c r="Q3867" t="s">
        <v>8315</v>
      </c>
      <c r="R3867" t="s">
        <v>8316</v>
      </c>
      <c r="S3867" s="11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6</v>
      </c>
      <c r="Q3868" t="s">
        <v>8315</v>
      </c>
      <c r="R3868" t="s">
        <v>8316</v>
      </c>
      <c r="S3868" s="11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</v>
      </c>
      <c r="Q3869" t="s">
        <v>8315</v>
      </c>
      <c r="R3869" t="s">
        <v>8316</v>
      </c>
      <c r="S3869" s="11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8315</v>
      </c>
      <c r="R3870" t="s">
        <v>8336</v>
      </c>
      <c r="S3870" s="11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</v>
      </c>
      <c r="Q3871" t="s">
        <v>8315</v>
      </c>
      <c r="R3871" t="s">
        <v>8336</v>
      </c>
      <c r="S3871" s="11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8315</v>
      </c>
      <c r="R3872" t="s">
        <v>8336</v>
      </c>
      <c r="S3872" s="11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</v>
      </c>
      <c r="Q3873" t="s">
        <v>8315</v>
      </c>
      <c r="R3873" t="s">
        <v>8336</v>
      </c>
      <c r="S3873" s="11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8315</v>
      </c>
      <c r="R3874" t="s">
        <v>8336</v>
      </c>
      <c r="S3874" s="11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8315</v>
      </c>
      <c r="R3875" t="s">
        <v>8336</v>
      </c>
      <c r="S3875" s="11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8315</v>
      </c>
      <c r="R3876" t="s">
        <v>8336</v>
      </c>
      <c r="S3876" s="11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8315</v>
      </c>
      <c r="R3877" t="s">
        <v>8336</v>
      </c>
      <c r="S3877" s="11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45</v>
      </c>
      <c r="Q3878" t="s">
        <v>8315</v>
      </c>
      <c r="R3878" t="s">
        <v>8336</v>
      </c>
      <c r="S3878" s="11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89</v>
      </c>
      <c r="Q3879" t="s">
        <v>8315</v>
      </c>
      <c r="R3879" t="s">
        <v>8336</v>
      </c>
      <c r="S3879" s="11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8315</v>
      </c>
      <c r="R3880" t="s">
        <v>8336</v>
      </c>
      <c r="S3880" s="11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8315</v>
      </c>
      <c r="R3881" t="s">
        <v>8336</v>
      </c>
      <c r="S3881" s="11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58</v>
      </c>
      <c r="Q3882" t="s">
        <v>8315</v>
      </c>
      <c r="R3882" t="s">
        <v>8336</v>
      </c>
      <c r="S3882" s="11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8315</v>
      </c>
      <c r="R3883" t="s">
        <v>8336</v>
      </c>
      <c r="S3883" s="11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8315</v>
      </c>
      <c r="R3884" t="s">
        <v>8336</v>
      </c>
      <c r="S3884" s="11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8315</v>
      </c>
      <c r="R3885" t="s">
        <v>8336</v>
      </c>
      <c r="S3885" s="11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8315</v>
      </c>
      <c r="R3886" t="s">
        <v>8336</v>
      </c>
      <c r="S3886" s="11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8315</v>
      </c>
      <c r="R3887" t="s">
        <v>8336</v>
      </c>
      <c r="S3887" s="11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8315</v>
      </c>
      <c r="R3888" t="s">
        <v>8336</v>
      </c>
      <c r="S3888" s="11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18</v>
      </c>
      <c r="Q3889" t="s">
        <v>8315</v>
      </c>
      <c r="R3889" t="s">
        <v>8336</v>
      </c>
      <c r="S3889" s="11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39</v>
      </c>
      <c r="Q3890" t="s">
        <v>8315</v>
      </c>
      <c r="R3890" t="s">
        <v>8316</v>
      </c>
      <c r="S3890" s="11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</v>
      </c>
      <c r="Q3891" t="s">
        <v>8315</v>
      </c>
      <c r="R3891" t="s">
        <v>8316</v>
      </c>
      <c r="S3891" s="11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316</v>
      </c>
      <c r="Q3892" t="s">
        <v>8315</v>
      </c>
      <c r="R3892" t="s">
        <v>8316</v>
      </c>
      <c r="S3892" s="11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</v>
      </c>
      <c r="Q3893" t="s">
        <v>8315</v>
      </c>
      <c r="R3893" t="s">
        <v>8316</v>
      </c>
      <c r="S3893" s="11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</v>
      </c>
      <c r="Q3895" t="s">
        <v>8315</v>
      </c>
      <c r="R3895" t="s">
        <v>8316</v>
      </c>
      <c r="S3895" s="11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</v>
      </c>
      <c r="Q3896" t="s">
        <v>8315</v>
      </c>
      <c r="R3896" t="s">
        <v>8316</v>
      </c>
      <c r="S3896" s="11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43</v>
      </c>
      <c r="Q3898" t="s">
        <v>8315</v>
      </c>
      <c r="R3898" t="s">
        <v>8316</v>
      </c>
      <c r="S3898" s="11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51</v>
      </c>
      <c r="Q3900" t="s">
        <v>8315</v>
      </c>
      <c r="R3900" t="s">
        <v>8316</v>
      </c>
      <c r="S3900" s="11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63</v>
      </c>
      <c r="Q3901" t="s">
        <v>8315</v>
      </c>
      <c r="R3901" t="s">
        <v>8316</v>
      </c>
      <c r="S3901" s="11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</v>
      </c>
      <c r="Q3904" t="s">
        <v>8315</v>
      </c>
      <c r="R3904" t="s">
        <v>8316</v>
      </c>
      <c r="S3904" s="11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</f>
        <v>2.9999999999999997E-4</v>
      </c>
      <c r="P3906" s="8">
        <f t="shared" ref="P3906:P3969" si="245">ROUND((E3906/L3906),0)</f>
        <v>2</v>
      </c>
      <c r="Q3906" t="s">
        <v>8315</v>
      </c>
      <c r="R3906" t="s">
        <v>8316</v>
      </c>
      <c r="S3906" s="11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8">
        <f t="shared" si="245"/>
        <v>25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</v>
      </c>
      <c r="Q3908" t="s">
        <v>8315</v>
      </c>
      <c r="R3908" t="s">
        <v>8316</v>
      </c>
      <c r="S3908" s="11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</v>
      </c>
      <c r="Q3909" t="s">
        <v>8315</v>
      </c>
      <c r="R3909" t="s">
        <v>8316</v>
      </c>
      <c r="S3909" s="11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</v>
      </c>
      <c r="Q3910" t="s">
        <v>8315</v>
      </c>
      <c r="R3910" t="s">
        <v>8316</v>
      </c>
      <c r="S3910" s="11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34</v>
      </c>
      <c r="Q3911" t="s">
        <v>8315</v>
      </c>
      <c r="R3911" t="s">
        <v>8316</v>
      </c>
      <c r="S3911" s="11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62</v>
      </c>
      <c r="Q3912" t="s">
        <v>8315</v>
      </c>
      <c r="R3912" t="s">
        <v>8316</v>
      </c>
      <c r="S3912" s="11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</v>
      </c>
      <c r="Q3913" t="s">
        <v>8315</v>
      </c>
      <c r="R3913" t="s">
        <v>8316</v>
      </c>
      <c r="S3913" s="11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143</v>
      </c>
      <c r="Q3915" t="s">
        <v>8315</v>
      </c>
      <c r="R3915" t="s">
        <v>8316</v>
      </c>
      <c r="S3915" s="11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34</v>
      </c>
      <c r="Q3916" t="s">
        <v>8315</v>
      </c>
      <c r="R3916" t="s">
        <v>8316</v>
      </c>
      <c r="S3916" s="11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</v>
      </c>
      <c r="Q3924" t="s">
        <v>8315</v>
      </c>
      <c r="R3924" t="s">
        <v>8316</v>
      </c>
      <c r="S3924" s="11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</v>
      </c>
      <c r="Q3925" t="s">
        <v>8315</v>
      </c>
      <c r="R3925" t="s">
        <v>8316</v>
      </c>
      <c r="S3925" s="11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</v>
      </c>
      <c r="Q3926" t="s">
        <v>8315</v>
      </c>
      <c r="R3926" t="s">
        <v>8316</v>
      </c>
      <c r="S3926" s="11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13</v>
      </c>
      <c r="Q3929" t="s">
        <v>8315</v>
      </c>
      <c r="R3929" t="s">
        <v>8316</v>
      </c>
      <c r="S3929" s="11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</v>
      </c>
      <c r="Q3931" t="s">
        <v>8315</v>
      </c>
      <c r="R3931" t="s">
        <v>8316</v>
      </c>
      <c r="S3931" s="11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92</v>
      </c>
      <c r="Q3935" t="s">
        <v>8315</v>
      </c>
      <c r="R3935" t="s">
        <v>8316</v>
      </c>
      <c r="S3935" s="11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46</v>
      </c>
      <c r="Q3936" t="s">
        <v>8315</v>
      </c>
      <c r="R3936" t="s">
        <v>8316</v>
      </c>
      <c r="S3936" s="11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</v>
      </c>
      <c r="Q3937" t="s">
        <v>8315</v>
      </c>
      <c r="R3937" t="s">
        <v>8316</v>
      </c>
      <c r="S3937" s="11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249</v>
      </c>
      <c r="Q3939" t="s">
        <v>8315</v>
      </c>
      <c r="R3939" t="s">
        <v>8316</v>
      </c>
      <c r="S3939" s="11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</v>
      </c>
      <c r="Q3940" t="s">
        <v>8315</v>
      </c>
      <c r="R3940" t="s">
        <v>8316</v>
      </c>
      <c r="S3940" s="11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6</v>
      </c>
      <c r="Q3942" t="s">
        <v>8315</v>
      </c>
      <c r="R3942" t="s">
        <v>8316</v>
      </c>
      <c r="S3942" s="11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</v>
      </c>
      <c r="Q3945" t="s">
        <v>8315</v>
      </c>
      <c r="R3945" t="s">
        <v>8316</v>
      </c>
      <c r="S3945" s="11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51</v>
      </c>
      <c r="Q3949" t="s">
        <v>8315</v>
      </c>
      <c r="R3949" t="s">
        <v>8316</v>
      </c>
      <c r="S3949" s="11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</v>
      </c>
      <c r="Q3951" t="s">
        <v>8315</v>
      </c>
      <c r="R3951" t="s">
        <v>8316</v>
      </c>
      <c r="S3951" s="11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</v>
      </c>
      <c r="Q3957" t="s">
        <v>8315</v>
      </c>
      <c r="R3957" t="s">
        <v>8316</v>
      </c>
      <c r="S3957" s="11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</v>
      </c>
      <c r="Q3960" t="s">
        <v>8315</v>
      </c>
      <c r="R3960" t="s">
        <v>8316</v>
      </c>
      <c r="S3960" s="11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</v>
      </c>
      <c r="Q3961" t="s">
        <v>8315</v>
      </c>
      <c r="R3961" t="s">
        <v>8316</v>
      </c>
      <c r="S3961" s="11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</v>
      </c>
      <c r="Q3962" t="s">
        <v>8315</v>
      </c>
      <c r="R3962" t="s">
        <v>8316</v>
      </c>
      <c r="S3962" s="11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11</v>
      </c>
      <c r="Q3963" t="s">
        <v>8315</v>
      </c>
      <c r="R3963" t="s">
        <v>8316</v>
      </c>
      <c r="S3963" s="11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</v>
      </c>
      <c r="Q3967" t="s">
        <v>8315</v>
      </c>
      <c r="R3967" t="s">
        <v>8316</v>
      </c>
      <c r="S3967" s="11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23</v>
      </c>
      <c r="Q3968" t="s">
        <v>8315</v>
      </c>
      <c r="R3968" t="s">
        <v>8316</v>
      </c>
      <c r="S3968" s="11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</f>
        <v>0.10539999999999999</v>
      </c>
      <c r="P3970" s="8">
        <f t="shared" ref="P3970:P4033" si="249">ROUND((E3970/L3970),0)</f>
        <v>48</v>
      </c>
      <c r="Q3970" t="s">
        <v>8315</v>
      </c>
      <c r="R3970" t="s">
        <v>8316</v>
      </c>
      <c r="S3970" s="11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8">
        <f t="shared" si="249"/>
        <v>35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6</v>
      </c>
      <c r="Q3972" t="s">
        <v>8315</v>
      </c>
      <c r="R3972" t="s">
        <v>8316</v>
      </c>
      <c r="S3972" s="11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23</v>
      </c>
      <c r="Q3973" t="s">
        <v>8315</v>
      </c>
      <c r="R3973" t="s">
        <v>8316</v>
      </c>
      <c r="S3973" s="11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</v>
      </c>
      <c r="Q3974" t="s">
        <v>8315</v>
      </c>
      <c r="R3974" t="s">
        <v>8316</v>
      </c>
      <c r="S3974" s="11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106</v>
      </c>
      <c r="Q3975" t="s">
        <v>8315</v>
      </c>
      <c r="R3975" t="s">
        <v>8316</v>
      </c>
      <c r="S3975" s="11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</v>
      </c>
      <c r="Q3976" t="s">
        <v>8315</v>
      </c>
      <c r="R3976" t="s">
        <v>8316</v>
      </c>
      <c r="S3976" s="11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218</v>
      </c>
      <c r="Q3979" t="s">
        <v>8315</v>
      </c>
      <c r="R3979" t="s">
        <v>8316</v>
      </c>
      <c r="S3979" s="11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27</v>
      </c>
      <c r="Q3980" t="s">
        <v>8315</v>
      </c>
      <c r="R3980" t="s">
        <v>8316</v>
      </c>
      <c r="S3980" s="11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</v>
      </c>
      <c r="Q3981" t="s">
        <v>8315</v>
      </c>
      <c r="R3981" t="s">
        <v>8316</v>
      </c>
      <c r="S3981" s="11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</v>
      </c>
      <c r="Q3982" t="s">
        <v>8315</v>
      </c>
      <c r="R3982" t="s">
        <v>8316</v>
      </c>
      <c r="S3982" s="11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</v>
      </c>
      <c r="Q3985" t="s">
        <v>8315</v>
      </c>
      <c r="R3985" t="s">
        <v>8316</v>
      </c>
      <c r="S3985" s="11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10</v>
      </c>
      <c r="Q3986" t="s">
        <v>8315</v>
      </c>
      <c r="R3986" t="s">
        <v>8316</v>
      </c>
      <c r="S3986" s="11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34</v>
      </c>
      <c r="Q3987" t="s">
        <v>8315</v>
      </c>
      <c r="R3987" t="s">
        <v>8316</v>
      </c>
      <c r="S3987" s="11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38</v>
      </c>
      <c r="Q3988" t="s">
        <v>8315</v>
      </c>
      <c r="R3988" t="s">
        <v>8316</v>
      </c>
      <c r="S3988" s="11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12</v>
      </c>
      <c r="Q3989" t="s">
        <v>8315</v>
      </c>
      <c r="R3989" t="s">
        <v>8316</v>
      </c>
      <c r="S3989" s="11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</v>
      </c>
      <c r="Q3994" t="s">
        <v>8315</v>
      </c>
      <c r="R3994" t="s">
        <v>8316</v>
      </c>
      <c r="S3994" s="11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18</v>
      </c>
      <c r="Q3997" t="s">
        <v>8315</v>
      </c>
      <c r="R3997" t="s">
        <v>8316</v>
      </c>
      <c r="S3997" s="11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</v>
      </c>
      <c r="Q3998" t="s">
        <v>8315</v>
      </c>
      <c r="R3998" t="s">
        <v>8316</v>
      </c>
      <c r="S3998" s="11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60</v>
      </c>
      <c r="Q4000" t="s">
        <v>8315</v>
      </c>
      <c r="R4000" t="s">
        <v>8316</v>
      </c>
      <c r="S4000" s="11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83</v>
      </c>
      <c r="Q4001" t="s">
        <v>8315</v>
      </c>
      <c r="R4001" t="s">
        <v>8316</v>
      </c>
      <c r="S4001" s="11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</v>
      </c>
      <c r="Q4003" t="s">
        <v>8315</v>
      </c>
      <c r="R4003" t="s">
        <v>8316</v>
      </c>
      <c r="S4003" s="11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6</v>
      </c>
      <c r="Q4004" t="s">
        <v>8315</v>
      </c>
      <c r="R4004" t="s">
        <v>8316</v>
      </c>
      <c r="S4004" s="11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101</v>
      </c>
      <c r="Q4005" t="s">
        <v>8315</v>
      </c>
      <c r="R4005" t="s">
        <v>8316</v>
      </c>
      <c r="S4005" s="11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46</v>
      </c>
      <c r="Q4012" t="s">
        <v>8315</v>
      </c>
      <c r="R4012" t="s">
        <v>8316</v>
      </c>
      <c r="S4012" s="11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5</v>
      </c>
      <c r="Q4013" t="s">
        <v>8315</v>
      </c>
      <c r="R4013" t="s">
        <v>8316</v>
      </c>
      <c r="S4013" s="11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53</v>
      </c>
      <c r="Q4019" t="s">
        <v>8315</v>
      </c>
      <c r="R4019" t="s">
        <v>8316</v>
      </c>
      <c r="S4019" s="11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33</v>
      </c>
      <c r="Q4020" t="s">
        <v>8315</v>
      </c>
      <c r="R4020" t="s">
        <v>8316</v>
      </c>
      <c r="S4020" s="11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</v>
      </c>
      <c r="Q4021" t="s">
        <v>8315</v>
      </c>
      <c r="R4021" t="s">
        <v>8316</v>
      </c>
      <c r="S4021" s="11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</v>
      </c>
      <c r="Q4022" t="s">
        <v>8315</v>
      </c>
      <c r="R4022" t="s">
        <v>8316</v>
      </c>
      <c r="S4022" s="11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63</v>
      </c>
      <c r="Q4023" t="s">
        <v>8315</v>
      </c>
      <c r="R4023" t="s">
        <v>8316</v>
      </c>
      <c r="S4023" s="11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64</v>
      </c>
      <c r="Q4024" t="s">
        <v>8315</v>
      </c>
      <c r="R4024" t="s">
        <v>8316</v>
      </c>
      <c r="S4024" s="11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63</v>
      </c>
      <c r="Q4027" t="s">
        <v>8315</v>
      </c>
      <c r="R4027" t="s">
        <v>8316</v>
      </c>
      <c r="S4027" s="11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31</v>
      </c>
      <c r="Q4029" t="s">
        <v>8315</v>
      </c>
      <c r="R4029" t="s">
        <v>8316</v>
      </c>
      <c r="S4029" s="11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67</v>
      </c>
      <c r="Q4032" t="s">
        <v>8315</v>
      </c>
      <c r="R4032" t="s">
        <v>8316</v>
      </c>
      <c r="S4032" s="11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</f>
        <v>6.8287037037037035E-2</v>
      </c>
      <c r="P4034" s="8">
        <f t="shared" ref="P4034:P4097" si="253">ROUND((E4034/L4034),0)</f>
        <v>59</v>
      </c>
      <c r="Q4034" t="s">
        <v>8315</v>
      </c>
      <c r="R4034" t="s">
        <v>8316</v>
      </c>
      <c r="S4034" s="11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8">
        <f t="shared" si="253"/>
        <v>65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</v>
      </c>
      <c r="Q4037" t="s">
        <v>8315</v>
      </c>
      <c r="R4037" t="s">
        <v>8316</v>
      </c>
      <c r="S4037" s="11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</v>
      </c>
      <c r="Q4038" t="s">
        <v>8315</v>
      </c>
      <c r="R4038" t="s">
        <v>8316</v>
      </c>
      <c r="S4038" s="11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</v>
      </c>
      <c r="Q4040" t="s">
        <v>8315</v>
      </c>
      <c r="R4040" t="s">
        <v>8316</v>
      </c>
      <c r="S4040" s="11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11</v>
      </c>
      <c r="Q4043" t="s">
        <v>8315</v>
      </c>
      <c r="R4043" t="s">
        <v>8316</v>
      </c>
      <c r="S4043" s="11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</v>
      </c>
      <c r="Q4046" t="s">
        <v>8315</v>
      </c>
      <c r="R4046" t="s">
        <v>8316</v>
      </c>
      <c r="S4046" s="11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</v>
      </c>
      <c r="Q4048" t="s">
        <v>8315</v>
      </c>
      <c r="R4048" t="s">
        <v>8316</v>
      </c>
      <c r="S4048" s="11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28</v>
      </c>
      <c r="Q4049" t="s">
        <v>8315</v>
      </c>
      <c r="R4049" t="s">
        <v>8316</v>
      </c>
      <c r="S4049" s="11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33</v>
      </c>
      <c r="Q4050" t="s">
        <v>8315</v>
      </c>
      <c r="R4050" t="s">
        <v>8316</v>
      </c>
      <c r="S4050" s="11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87</v>
      </c>
      <c r="Q4054" t="s">
        <v>8315</v>
      </c>
      <c r="R4054" t="s">
        <v>8316</v>
      </c>
      <c r="S4054" s="11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42</v>
      </c>
      <c r="Q4057" t="s">
        <v>8315</v>
      </c>
      <c r="R4057" t="s">
        <v>8316</v>
      </c>
      <c r="S4057" s="11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</v>
      </c>
      <c r="Q4058" t="s">
        <v>8315</v>
      </c>
      <c r="R4058" t="s">
        <v>8316</v>
      </c>
      <c r="S4058" s="11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</v>
      </c>
      <c r="Q4059" t="s">
        <v>8315</v>
      </c>
      <c r="R4059" t="s">
        <v>8316</v>
      </c>
      <c r="S4059" s="11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24</v>
      </c>
      <c r="Q4060" t="s">
        <v>8315</v>
      </c>
      <c r="R4060" t="s">
        <v>8316</v>
      </c>
      <c r="S4060" s="11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36</v>
      </c>
      <c r="Q4061" t="s">
        <v>8315</v>
      </c>
      <c r="R4061" t="s">
        <v>8316</v>
      </c>
      <c r="S4061" s="11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</v>
      </c>
      <c r="Q4064" t="s">
        <v>8315</v>
      </c>
      <c r="R4064" t="s">
        <v>8316</v>
      </c>
      <c r="S4064" s="11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</v>
      </c>
      <c r="Q4066" t="s">
        <v>8315</v>
      </c>
      <c r="R4066" t="s">
        <v>8316</v>
      </c>
      <c r="S4066" s="11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7</v>
      </c>
      <c r="Q4067" t="s">
        <v>8315</v>
      </c>
      <c r="R4067" t="s">
        <v>8316</v>
      </c>
      <c r="S4067" s="11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</v>
      </c>
      <c r="Q4069" t="s">
        <v>8315</v>
      </c>
      <c r="R4069" t="s">
        <v>8316</v>
      </c>
      <c r="S4069" s="11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35</v>
      </c>
      <c r="Q4070" t="s">
        <v>8315</v>
      </c>
      <c r="R4070" t="s">
        <v>8316</v>
      </c>
      <c r="S4070" s="11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</v>
      </c>
      <c r="Q4071" t="s">
        <v>8315</v>
      </c>
      <c r="R4071" t="s">
        <v>8316</v>
      </c>
      <c r="S4071" s="11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28</v>
      </c>
      <c r="Q4072" t="s">
        <v>8315</v>
      </c>
      <c r="R4072" t="s">
        <v>8316</v>
      </c>
      <c r="S4072" s="11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19</v>
      </c>
      <c r="Q4075" t="s">
        <v>8315</v>
      </c>
      <c r="R4075" t="s">
        <v>8316</v>
      </c>
      <c r="S4075" s="11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</v>
      </c>
      <c r="Q4077" t="s">
        <v>8315</v>
      </c>
      <c r="R4077" t="s">
        <v>8316</v>
      </c>
      <c r="S4077" s="11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223</v>
      </c>
      <c r="Q4079" t="s">
        <v>8315</v>
      </c>
      <c r="R4079" t="s">
        <v>8316</v>
      </c>
      <c r="S4079" s="11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</v>
      </c>
      <c r="Q4083" t="s">
        <v>8315</v>
      </c>
      <c r="R4083" t="s">
        <v>8316</v>
      </c>
      <c r="S4083" s="11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2</v>
      </c>
      <c r="Q4084" t="s">
        <v>8315</v>
      </c>
      <c r="R4084" t="s">
        <v>8316</v>
      </c>
      <c r="S4084" s="11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127</v>
      </c>
      <c r="Q4085" t="s">
        <v>8315</v>
      </c>
      <c r="R4085" t="s">
        <v>8316</v>
      </c>
      <c r="S4085" s="11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</v>
      </c>
      <c r="Q4088" t="s">
        <v>8315</v>
      </c>
      <c r="R4088" t="s">
        <v>8316</v>
      </c>
      <c r="S4088" s="11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11</v>
      </c>
      <c r="Q4092" t="s">
        <v>8315</v>
      </c>
      <c r="R4092" t="s">
        <v>8316</v>
      </c>
      <c r="S4092" s="11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26</v>
      </c>
      <c r="Q4093" t="s">
        <v>8315</v>
      </c>
      <c r="R4093" t="s">
        <v>8316</v>
      </c>
      <c r="S4093" s="11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</v>
      </c>
      <c r="Q4096" t="s">
        <v>8315</v>
      </c>
      <c r="R4096" t="s">
        <v>8316</v>
      </c>
      <c r="S4096" s="11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</f>
        <v>0.11428571428571428</v>
      </c>
      <c r="P4098" s="8">
        <f t="shared" ref="P4098:P4115" si="257">ROUND((E4098/L4098),0)</f>
        <v>80</v>
      </c>
      <c r="Q4098" t="s">
        <v>8315</v>
      </c>
      <c r="R4098" t="s">
        <v>8316</v>
      </c>
      <c r="S4098" s="11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8" t="e">
        <f t="shared" si="257"/>
        <v>#DIV/0!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23</v>
      </c>
      <c r="Q4104" t="s">
        <v>8315</v>
      </c>
      <c r="R4104" t="s">
        <v>8316</v>
      </c>
      <c r="S4104" s="11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17</v>
      </c>
      <c r="Q4105" t="s">
        <v>8315</v>
      </c>
      <c r="R4105" t="s">
        <v>8316</v>
      </c>
      <c r="S4105" s="11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46</v>
      </c>
      <c r="Q4106" t="s">
        <v>8315</v>
      </c>
      <c r="R4106" t="s">
        <v>8316</v>
      </c>
      <c r="S4106" s="11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</v>
      </c>
      <c r="Q4107" t="s">
        <v>8315</v>
      </c>
      <c r="R4107" t="s">
        <v>8316</v>
      </c>
      <c r="S4107" s="11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107</v>
      </c>
      <c r="Q4108" t="s">
        <v>8315</v>
      </c>
      <c r="R4108" t="s">
        <v>8316</v>
      </c>
      <c r="S4108" s="11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</v>
      </c>
      <c r="Q4109" t="s">
        <v>8315</v>
      </c>
      <c r="R4109" t="s">
        <v>8316</v>
      </c>
      <c r="S4109" s="11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</v>
      </c>
      <c r="Q4112" t="s">
        <v>8315</v>
      </c>
      <c r="R4112" t="s">
        <v>8316</v>
      </c>
      <c r="S4112" s="11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16</v>
      </c>
      <c r="Q4113" t="s">
        <v>8315</v>
      </c>
      <c r="R4113" t="s">
        <v>8316</v>
      </c>
      <c r="S4113" s="11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3">
        <f t="shared" si="259"/>
        <v>42377.273611111115</v>
      </c>
    </row>
  </sheetData>
  <sortState xmlns:xlrd2="http://schemas.microsoft.com/office/spreadsheetml/2017/richdata2" ref="A2:T4115">
    <sortCondition ref="A2:A4115" customList="Jan,Feb,Mar,Apr,May,Jun,Jul,Aug,Sep,Oct,Nov,Dec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percentile" val="50"/>
        <cfvo type="num" val="2270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  <headerFooter>
    <oddFooter>&amp;LInternal</oddFooter>
    <evenFooter>&amp;LInternal</evenFooter>
    <firstFooter>&amp;LInternal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C3" sqref="C3:F3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8.42578125" bestFit="1" customWidth="1"/>
    <col min="5" max="5" width="3.85546875" bestFit="1" customWidth="1"/>
    <col min="6" max="7" width="10.710937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8358</v>
      </c>
    </row>
    <row r="4" spans="1:6" x14ac:dyDescent="0.25">
      <c r="A4" s="9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8359</v>
      </c>
    </row>
    <row r="5" spans="1:6" x14ac:dyDescent="0.25">
      <c r="A5" s="10" t="s">
        <v>8318</v>
      </c>
      <c r="B5">
        <v>300</v>
      </c>
      <c r="C5">
        <v>180</v>
      </c>
      <c r="D5">
        <v>40</v>
      </c>
      <c r="F5">
        <v>520</v>
      </c>
    </row>
    <row r="6" spans="1:6" x14ac:dyDescent="0.25">
      <c r="A6" s="10" t="s">
        <v>8326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25">
      <c r="A7" s="10" t="s">
        <v>8310</v>
      </c>
      <c r="B7">
        <v>80</v>
      </c>
      <c r="C7">
        <v>140</v>
      </c>
      <c r="F7">
        <v>220</v>
      </c>
    </row>
    <row r="8" spans="1:6" x14ac:dyDescent="0.25">
      <c r="A8" s="10" t="s">
        <v>8339</v>
      </c>
      <c r="D8">
        <v>24</v>
      </c>
      <c r="F8">
        <v>24</v>
      </c>
    </row>
    <row r="9" spans="1:6" x14ac:dyDescent="0.25">
      <c r="A9" s="10" t="s">
        <v>8312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25">
      <c r="A10" s="10" t="s">
        <v>8323</v>
      </c>
      <c r="B10">
        <v>103</v>
      </c>
      <c r="C10">
        <v>117</v>
      </c>
      <c r="F10">
        <v>220</v>
      </c>
    </row>
    <row r="11" spans="1:6" x14ac:dyDescent="0.25">
      <c r="A11" s="10" t="s">
        <v>8321</v>
      </c>
      <c r="B11">
        <v>80</v>
      </c>
      <c r="C11">
        <v>127</v>
      </c>
      <c r="D11">
        <v>30</v>
      </c>
      <c r="F11">
        <v>237</v>
      </c>
    </row>
    <row r="12" spans="1:6" x14ac:dyDescent="0.25">
      <c r="A12" s="10" t="s">
        <v>8308</v>
      </c>
      <c r="B12">
        <v>209</v>
      </c>
      <c r="C12">
        <v>213</v>
      </c>
      <c r="D12">
        <v>178</v>
      </c>
      <c r="F12">
        <v>600</v>
      </c>
    </row>
    <row r="13" spans="1:6" x14ac:dyDescent="0.25">
      <c r="A13" s="10" t="s">
        <v>8315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25">
      <c r="A14" s="10" t="s">
        <v>8359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pageSetup orientation="portrait" r:id="rId2"/>
  <headerFooter>
    <oddFooter>&amp;LInternal</oddFooter>
    <evenFooter>&amp;LInternal</evenFooter>
    <firstFooter>&amp;LInternal</first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D4" sqref="D4"/>
    </sheetView>
  </sheetViews>
  <sheetFormatPr defaultRowHeight="15" x14ac:dyDescent="0.25"/>
  <cols>
    <col min="1" max="2" width="15.5703125" bestFit="1" customWidth="1"/>
    <col min="3" max="3" width="5.7109375" bestFit="1" customWidth="1"/>
    <col min="4" max="4" width="8.42578125" bestFit="1" customWidth="1"/>
    <col min="5" max="5" width="3.85546875" bestFit="1" customWidth="1"/>
    <col min="6" max="6" width="10.710937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8360</v>
      </c>
      <c r="B2" t="s">
        <v>8364</v>
      </c>
    </row>
    <row r="4" spans="1:6" x14ac:dyDescent="0.25">
      <c r="A4" s="9" t="s">
        <v>8363</v>
      </c>
      <c r="B4" s="9" t="s">
        <v>8358</v>
      </c>
    </row>
    <row r="5" spans="1:6" x14ac:dyDescent="0.25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25">
      <c r="A6" s="10" t="s">
        <v>8345</v>
      </c>
      <c r="C6">
        <v>100</v>
      </c>
      <c r="F6">
        <v>100</v>
      </c>
    </row>
    <row r="7" spans="1:6" x14ac:dyDescent="0.25">
      <c r="A7" s="10" t="s">
        <v>8353</v>
      </c>
      <c r="D7">
        <v>20</v>
      </c>
      <c r="F7">
        <v>20</v>
      </c>
    </row>
    <row r="8" spans="1:6" x14ac:dyDescent="0.25">
      <c r="A8" s="10" t="s">
        <v>8340</v>
      </c>
      <c r="D8">
        <v>24</v>
      </c>
      <c r="F8">
        <v>24</v>
      </c>
    </row>
    <row r="9" spans="1:6" x14ac:dyDescent="0.25">
      <c r="A9" s="10" t="s">
        <v>8349</v>
      </c>
      <c r="C9">
        <v>40</v>
      </c>
      <c r="F9">
        <v>40</v>
      </c>
    </row>
    <row r="10" spans="1:6" x14ac:dyDescent="0.25">
      <c r="A10" s="10" t="s">
        <v>8334</v>
      </c>
      <c r="B10">
        <v>40</v>
      </c>
      <c r="F10">
        <v>40</v>
      </c>
    </row>
    <row r="11" spans="1:6" x14ac:dyDescent="0.25">
      <c r="A11" s="10" t="s">
        <v>8330</v>
      </c>
      <c r="B11">
        <v>180</v>
      </c>
      <c r="F11">
        <v>180</v>
      </c>
    </row>
    <row r="12" spans="1:6" x14ac:dyDescent="0.25">
      <c r="A12" s="10" t="s">
        <v>8347</v>
      </c>
      <c r="C12">
        <v>80</v>
      </c>
      <c r="F12">
        <v>80</v>
      </c>
    </row>
    <row r="13" spans="1:6" x14ac:dyDescent="0.25">
      <c r="A13" s="10" t="s">
        <v>8325</v>
      </c>
      <c r="B13">
        <v>40</v>
      </c>
      <c r="F13">
        <v>40</v>
      </c>
    </row>
    <row r="14" spans="1:6" x14ac:dyDescent="0.25">
      <c r="A14" s="10" t="s">
        <v>8337</v>
      </c>
      <c r="C14">
        <v>40</v>
      </c>
      <c r="E14">
        <v>20</v>
      </c>
      <c r="F14">
        <v>60</v>
      </c>
    </row>
    <row r="15" spans="1:6" x14ac:dyDescent="0.25">
      <c r="A15" s="10" t="s">
        <v>8343</v>
      </c>
      <c r="C15">
        <v>40</v>
      </c>
      <c r="F15">
        <v>40</v>
      </c>
    </row>
    <row r="16" spans="1:6" x14ac:dyDescent="0.25">
      <c r="A16" s="10" t="s">
        <v>8354</v>
      </c>
      <c r="C16">
        <v>120</v>
      </c>
      <c r="D16">
        <v>20</v>
      </c>
      <c r="F16">
        <v>140</v>
      </c>
    </row>
    <row r="17" spans="1:6" x14ac:dyDescent="0.25">
      <c r="A17" s="10" t="s">
        <v>8348</v>
      </c>
      <c r="C17">
        <v>20</v>
      </c>
      <c r="F17">
        <v>20</v>
      </c>
    </row>
    <row r="18" spans="1:6" x14ac:dyDescent="0.25">
      <c r="A18" s="10" t="s">
        <v>8309</v>
      </c>
      <c r="B18">
        <v>140</v>
      </c>
      <c r="F18">
        <v>140</v>
      </c>
    </row>
    <row r="19" spans="1:6" x14ac:dyDescent="0.25">
      <c r="A19" s="10" t="s">
        <v>8329</v>
      </c>
      <c r="B19">
        <v>140</v>
      </c>
      <c r="C19">
        <v>20</v>
      </c>
      <c r="F19">
        <v>160</v>
      </c>
    </row>
    <row r="20" spans="1:6" x14ac:dyDescent="0.25">
      <c r="A20" s="10" t="s">
        <v>8344</v>
      </c>
      <c r="C20">
        <v>60</v>
      </c>
      <c r="F20">
        <v>60</v>
      </c>
    </row>
    <row r="21" spans="1:6" x14ac:dyDescent="0.25">
      <c r="A21" s="10" t="s">
        <v>8335</v>
      </c>
      <c r="B21">
        <v>9</v>
      </c>
      <c r="C21">
        <v>11</v>
      </c>
      <c r="F21">
        <v>20</v>
      </c>
    </row>
    <row r="22" spans="1:6" x14ac:dyDescent="0.25">
      <c r="A22" s="10" t="s">
        <v>8333</v>
      </c>
      <c r="B22">
        <v>20</v>
      </c>
      <c r="F22">
        <v>20</v>
      </c>
    </row>
    <row r="23" spans="1:6" x14ac:dyDescent="0.25">
      <c r="A23" s="10" t="s">
        <v>8342</v>
      </c>
      <c r="C23">
        <v>40</v>
      </c>
      <c r="F23">
        <v>40</v>
      </c>
    </row>
    <row r="24" spans="1:6" x14ac:dyDescent="0.25">
      <c r="A24" s="10" t="s">
        <v>8336</v>
      </c>
      <c r="B24">
        <v>60</v>
      </c>
      <c r="C24">
        <v>60</v>
      </c>
      <c r="D24">
        <v>20</v>
      </c>
      <c r="F24">
        <v>140</v>
      </c>
    </row>
    <row r="25" spans="1:6" x14ac:dyDescent="0.25">
      <c r="A25" s="10" t="s">
        <v>8351</v>
      </c>
      <c r="C25">
        <v>20</v>
      </c>
      <c r="F25">
        <v>20</v>
      </c>
    </row>
    <row r="26" spans="1:6" x14ac:dyDescent="0.25">
      <c r="A26" s="10" t="s">
        <v>8331</v>
      </c>
      <c r="B26">
        <v>60</v>
      </c>
      <c r="F26">
        <v>60</v>
      </c>
    </row>
    <row r="27" spans="1:6" x14ac:dyDescent="0.25">
      <c r="A27" s="10" t="s">
        <v>8352</v>
      </c>
      <c r="C27">
        <v>20</v>
      </c>
      <c r="F27">
        <v>20</v>
      </c>
    </row>
    <row r="28" spans="1:6" x14ac:dyDescent="0.25">
      <c r="A28" s="10" t="s">
        <v>8324</v>
      </c>
      <c r="B28">
        <v>103</v>
      </c>
      <c r="C28">
        <v>57</v>
      </c>
      <c r="F28">
        <v>160</v>
      </c>
    </row>
    <row r="29" spans="1:6" x14ac:dyDescent="0.25">
      <c r="A29" s="10" t="s">
        <v>8341</v>
      </c>
      <c r="C29">
        <v>20</v>
      </c>
      <c r="F29">
        <v>20</v>
      </c>
    </row>
    <row r="30" spans="1:6" x14ac:dyDescent="0.25">
      <c r="A30" s="10" t="s">
        <v>8316</v>
      </c>
      <c r="B30">
        <v>694</v>
      </c>
      <c r="C30">
        <v>353</v>
      </c>
      <c r="E30">
        <v>19</v>
      </c>
      <c r="F30">
        <v>1066</v>
      </c>
    </row>
    <row r="31" spans="1:6" x14ac:dyDescent="0.25">
      <c r="A31" s="10" t="s">
        <v>8320</v>
      </c>
      <c r="B31">
        <v>40</v>
      </c>
      <c r="F31">
        <v>40</v>
      </c>
    </row>
    <row r="32" spans="1:6" x14ac:dyDescent="0.25">
      <c r="A32" s="10" t="s">
        <v>8322</v>
      </c>
      <c r="B32">
        <v>20</v>
      </c>
      <c r="F32">
        <v>20</v>
      </c>
    </row>
    <row r="33" spans="1:6" x14ac:dyDescent="0.25">
      <c r="A33" s="10" t="s">
        <v>8357</v>
      </c>
      <c r="C33">
        <v>20</v>
      </c>
      <c r="F33">
        <v>20</v>
      </c>
    </row>
    <row r="34" spans="1:6" x14ac:dyDescent="0.25">
      <c r="A34" s="10" t="s">
        <v>8313</v>
      </c>
      <c r="B34">
        <v>260</v>
      </c>
      <c r="F34">
        <v>260</v>
      </c>
    </row>
    <row r="35" spans="1:6" x14ac:dyDescent="0.25">
      <c r="A35" s="10" t="s">
        <v>8338</v>
      </c>
      <c r="D35">
        <v>40</v>
      </c>
      <c r="F35">
        <v>40</v>
      </c>
    </row>
    <row r="36" spans="1:6" x14ac:dyDescent="0.25">
      <c r="A36" s="10" t="s">
        <v>8319</v>
      </c>
      <c r="B36">
        <v>60</v>
      </c>
      <c r="F36">
        <v>60</v>
      </c>
    </row>
    <row r="37" spans="1:6" x14ac:dyDescent="0.25">
      <c r="A37" s="10" t="s">
        <v>8327</v>
      </c>
      <c r="B37">
        <v>34</v>
      </c>
      <c r="E37">
        <v>6</v>
      </c>
      <c r="F37">
        <v>40</v>
      </c>
    </row>
    <row r="38" spans="1:6" x14ac:dyDescent="0.25">
      <c r="A38" s="10" t="s">
        <v>8317</v>
      </c>
      <c r="B38">
        <v>40</v>
      </c>
      <c r="C38">
        <v>2</v>
      </c>
      <c r="D38">
        <v>18</v>
      </c>
      <c r="F38">
        <v>60</v>
      </c>
    </row>
    <row r="39" spans="1:6" x14ac:dyDescent="0.25">
      <c r="A39" s="10" t="s">
        <v>8328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25">
      <c r="A40" s="10" t="s">
        <v>8311</v>
      </c>
      <c r="B40">
        <v>80</v>
      </c>
      <c r="F40">
        <v>80</v>
      </c>
    </row>
    <row r="41" spans="1:6" x14ac:dyDescent="0.25">
      <c r="A41" s="10" t="s">
        <v>8332</v>
      </c>
      <c r="B41">
        <v>60</v>
      </c>
      <c r="F41">
        <v>60</v>
      </c>
    </row>
    <row r="42" spans="1:6" x14ac:dyDescent="0.25">
      <c r="A42" s="10" t="s">
        <v>8356</v>
      </c>
      <c r="C42">
        <v>47</v>
      </c>
      <c r="D42">
        <v>10</v>
      </c>
      <c r="F42">
        <v>57</v>
      </c>
    </row>
    <row r="43" spans="1:6" x14ac:dyDescent="0.25">
      <c r="A43" s="10" t="s">
        <v>8346</v>
      </c>
      <c r="C43">
        <v>100</v>
      </c>
      <c r="F43">
        <v>100</v>
      </c>
    </row>
    <row r="44" spans="1:6" x14ac:dyDescent="0.25">
      <c r="A44" s="10" t="s">
        <v>8314</v>
      </c>
      <c r="B44">
        <v>20</v>
      </c>
      <c r="C44">
        <v>120</v>
      </c>
      <c r="D44">
        <v>60</v>
      </c>
      <c r="F44">
        <v>200</v>
      </c>
    </row>
    <row r="45" spans="1:6" x14ac:dyDescent="0.25">
      <c r="A45" s="10" t="s">
        <v>8355</v>
      </c>
      <c r="C45">
        <v>60</v>
      </c>
      <c r="D45">
        <v>100</v>
      </c>
      <c r="F45">
        <v>160</v>
      </c>
    </row>
    <row r="46" spans="1:6" x14ac:dyDescent="0.25">
      <c r="A46" s="10" t="s">
        <v>8350</v>
      </c>
      <c r="D46">
        <v>20</v>
      </c>
      <c r="F46">
        <v>20</v>
      </c>
    </row>
    <row r="47" spans="1:6" x14ac:dyDescent="0.25">
      <c r="A47" s="10" t="s">
        <v>8359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pageSetup orientation="portrait" r:id="rId2"/>
  <headerFooter>
    <oddFooter>&amp;LInternal</oddFooter>
    <evenFooter>&amp;LInternal</evenFooter>
    <firstFooter>&amp;LInternal</first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01DA4-5B8B-441F-A02D-FC66019C6AC7}">
  <dimension ref="A1:E18"/>
  <sheetViews>
    <sheetView workbookViewId="0">
      <selection activeCell="D4" sqref="D4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8.42578125" bestFit="1" customWidth="1"/>
    <col min="5" max="7" width="10.7109375" bestFit="1" customWidth="1"/>
  </cols>
  <sheetData>
    <row r="1" spans="1:5" x14ac:dyDescent="0.25">
      <c r="A1" s="9" t="s">
        <v>8399</v>
      </c>
      <c r="B1" t="s">
        <v>8364</v>
      </c>
    </row>
    <row r="2" spans="1:5" x14ac:dyDescent="0.25">
      <c r="A2" s="9" t="s">
        <v>8360</v>
      </c>
      <c r="B2" t="s">
        <v>8364</v>
      </c>
    </row>
    <row r="4" spans="1:5" x14ac:dyDescent="0.25">
      <c r="A4" s="9" t="s">
        <v>8363</v>
      </c>
      <c r="B4" s="9" t="s">
        <v>8358</v>
      </c>
    </row>
    <row r="5" spans="1:5" x14ac:dyDescent="0.25">
      <c r="A5" s="9" t="s">
        <v>8362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25">
      <c r="A6" s="10" t="s">
        <v>8393</v>
      </c>
      <c r="B6">
        <v>182</v>
      </c>
      <c r="C6">
        <v>149</v>
      </c>
      <c r="D6">
        <v>34</v>
      </c>
      <c r="E6">
        <v>365</v>
      </c>
    </row>
    <row r="7" spans="1:5" x14ac:dyDescent="0.25">
      <c r="A7" s="10" t="s">
        <v>8394</v>
      </c>
      <c r="B7">
        <v>202</v>
      </c>
      <c r="C7">
        <v>106</v>
      </c>
      <c r="D7">
        <v>27</v>
      </c>
      <c r="E7">
        <v>335</v>
      </c>
    </row>
    <row r="8" spans="1:5" x14ac:dyDescent="0.25">
      <c r="A8" s="10" t="s">
        <v>8395</v>
      </c>
      <c r="B8">
        <v>180</v>
      </c>
      <c r="C8">
        <v>108</v>
      </c>
      <c r="D8">
        <v>28</v>
      </c>
      <c r="E8">
        <v>316</v>
      </c>
    </row>
    <row r="9" spans="1:5" x14ac:dyDescent="0.25">
      <c r="A9" s="10" t="s">
        <v>8396</v>
      </c>
      <c r="B9">
        <v>192</v>
      </c>
      <c r="C9">
        <v>102</v>
      </c>
      <c r="D9">
        <v>27</v>
      </c>
      <c r="E9">
        <v>321</v>
      </c>
    </row>
    <row r="10" spans="1:5" x14ac:dyDescent="0.25">
      <c r="A10" s="10" t="s">
        <v>8387</v>
      </c>
      <c r="B10">
        <v>234</v>
      </c>
      <c r="C10">
        <v>126</v>
      </c>
      <c r="D10">
        <v>26</v>
      </c>
      <c r="E10">
        <v>386</v>
      </c>
    </row>
    <row r="11" spans="1:5" x14ac:dyDescent="0.25">
      <c r="A11" s="10" t="s">
        <v>8397</v>
      </c>
      <c r="B11">
        <v>211</v>
      </c>
      <c r="C11">
        <v>147</v>
      </c>
      <c r="D11">
        <v>27</v>
      </c>
      <c r="E11">
        <v>385</v>
      </c>
    </row>
    <row r="12" spans="1:5" x14ac:dyDescent="0.25">
      <c r="A12" s="10" t="s">
        <v>8388</v>
      </c>
      <c r="B12">
        <v>194</v>
      </c>
      <c r="C12">
        <v>150</v>
      </c>
      <c r="D12">
        <v>43</v>
      </c>
      <c r="E12">
        <v>387</v>
      </c>
    </row>
    <row r="13" spans="1:5" x14ac:dyDescent="0.25">
      <c r="A13" s="10" t="s">
        <v>8389</v>
      </c>
      <c r="B13">
        <v>166</v>
      </c>
      <c r="C13">
        <v>134</v>
      </c>
      <c r="D13">
        <v>33</v>
      </c>
      <c r="E13">
        <v>333</v>
      </c>
    </row>
    <row r="14" spans="1:5" x14ac:dyDescent="0.25">
      <c r="A14" s="10" t="s">
        <v>8390</v>
      </c>
      <c r="B14">
        <v>147</v>
      </c>
      <c r="C14">
        <v>127</v>
      </c>
      <c r="D14">
        <v>24</v>
      </c>
      <c r="E14">
        <v>298</v>
      </c>
    </row>
    <row r="15" spans="1:5" x14ac:dyDescent="0.25">
      <c r="A15" s="10" t="s">
        <v>8391</v>
      </c>
      <c r="B15">
        <v>183</v>
      </c>
      <c r="C15">
        <v>149</v>
      </c>
      <c r="D15">
        <v>20</v>
      </c>
      <c r="E15">
        <v>352</v>
      </c>
    </row>
    <row r="16" spans="1:5" x14ac:dyDescent="0.25">
      <c r="A16" s="10" t="s">
        <v>8392</v>
      </c>
      <c r="B16">
        <v>183</v>
      </c>
      <c r="C16">
        <v>114</v>
      </c>
      <c r="D16">
        <v>37</v>
      </c>
      <c r="E16">
        <v>334</v>
      </c>
    </row>
    <row r="17" spans="1:5" x14ac:dyDescent="0.25">
      <c r="A17" s="10" t="s">
        <v>8398</v>
      </c>
      <c r="B17">
        <v>111</v>
      </c>
      <c r="C17">
        <v>118</v>
      </c>
      <c r="D17">
        <v>23</v>
      </c>
      <c r="E17">
        <v>252</v>
      </c>
    </row>
    <row r="18" spans="1:5" x14ac:dyDescent="0.25">
      <c r="A18" s="10" t="s">
        <v>8359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3"/>
  <sheetViews>
    <sheetView workbookViewId="0">
      <selection activeCell="K10" sqref="K10"/>
    </sheetView>
  </sheetViews>
  <sheetFormatPr defaultRowHeight="15" x14ac:dyDescent="0.25"/>
  <cols>
    <col min="1" max="1" width="27.42578125" customWidth="1"/>
    <col min="2" max="2" width="18.28515625" customWidth="1"/>
    <col min="3" max="3" width="14.5703125" customWidth="1"/>
    <col min="4" max="4" width="16.85546875" customWidth="1"/>
    <col min="5" max="5" width="15.28515625" customWidth="1"/>
    <col min="6" max="6" width="21.85546875" customWidth="1"/>
    <col min="7" max="7" width="18.7109375" customWidth="1"/>
    <col min="8" max="8" width="20.140625" customWidth="1"/>
  </cols>
  <sheetData>
    <row r="1" spans="1:8" x14ac:dyDescent="0.25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25">
      <c r="A2" t="s">
        <v>8375</v>
      </c>
      <c r="B2">
        <f>COUNTIFS(Main!$F:$F,"successful",Main!$D:$D,"&lt;1000")</f>
        <v>322</v>
      </c>
      <c r="C2">
        <f>COUNTIFS(Main!$F:$F,"failed",Main!$D:$D,"&lt;1000")</f>
        <v>113</v>
      </c>
      <c r="D2">
        <f>COUNTIFS(Main!$F:$F,"canceled",Main!$D:$D,"&lt;1000")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8376</v>
      </c>
      <c r="B3">
        <f>COUNTIFS(Main!$F:$F,"successful",Main!$D:$D,"&gt;=1000",Main!$D:$D,"&lt;=4999")</f>
        <v>932</v>
      </c>
      <c r="C3">
        <f>COUNTIFS(Main!$F:$F,"failed",Main!$D:$D,"&gt;=1000",Main!$D:$D,"&lt;=4999")</f>
        <v>420</v>
      </c>
      <c r="D3">
        <f>COUNTIFS(Main!$F:$F,"canceled",Main!$D:$D,"&gt;=1000",Main!$D:$D,"&lt;=4999")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8377</v>
      </c>
      <c r="B4">
        <f>COUNTIFS(Main!$F:$F,"successful",Main!$D:$D,"&gt;=5000",Main!$D:$D,"&lt;=9999")</f>
        <v>381</v>
      </c>
      <c r="C4">
        <f>COUNTIFS(Main!$F:$F,"failed",Main!$D:$D,"&gt;=5000",Main!$D:$D,"&lt;=9999")</f>
        <v>283</v>
      </c>
      <c r="D4">
        <f>COUNTIFS(Main!$F:$F,"canceled",Main!$D:$D,"&gt;=5000",Main!$D:$D,"&lt;=9999")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8378</v>
      </c>
      <c r="B5">
        <f>COUNTIFS(Main!$F:$F,"successful",Main!$D:$D,"&gt;=10000",Main!$D:$D,"&lt;=14999")</f>
        <v>168</v>
      </c>
      <c r="C5">
        <f>COUNTIFS(Main!$F:$F,"failed",Main!$D:$D,"&gt;=10000",Main!$D:$D,"&lt;=14999")</f>
        <v>144</v>
      </c>
      <c r="D5">
        <f>COUNTIFS(Main!$F:$F,"canceled",Main!$D:$D,"&gt;=10000",Main!$D:$D,"&lt;=14999")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8379</v>
      </c>
      <c r="B6">
        <f>COUNTIFS(Main!$F:$F,"successful",Main!$D:$D,"&gt;=15000",Main!$D:$D,"&lt;=19999")</f>
        <v>94</v>
      </c>
      <c r="C6">
        <f>COUNTIFS(Main!$F:$F,"failed",Main!$D:$D,"&gt;=15000",Main!$D:$D,"&lt;=19999")</f>
        <v>90</v>
      </c>
      <c r="D6">
        <f>COUNTIFS(Main!$F:$F,"canceled",Main!$D:$D,"&gt;=15000",Main!$D:$D,"&lt;=19999")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8380</v>
      </c>
      <c r="B7">
        <f>COUNTIFS(Main!$F:$F,"successful",Main!$D:$D,"&gt;=20000",Main!$D:$D,"&lt;=24999")</f>
        <v>62</v>
      </c>
      <c r="C7">
        <f>COUNTIFS(Main!$F:$F,"failed",Main!$D:$D,"&gt;=20000",Main!$D:$D,"&lt;=24999")</f>
        <v>72</v>
      </c>
      <c r="D7">
        <f>COUNTIFS(Main!$F:$F,"canceled",Main!$D:$D,"&gt;=20000",Main!$D:$D,"&lt;=24999")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8381</v>
      </c>
      <c r="B8">
        <f>COUNTIFS(Main!$F:$F,"successful",Main!$D:$D,"&gt;=25000",Main!$D:$D,"&lt;=29999")</f>
        <v>55</v>
      </c>
      <c r="C8">
        <f>COUNTIFS(Main!$F:$F,"failed",Main!$D:$D,"&gt;=25000",Main!$D:$D,"&lt;=29999")</f>
        <v>64</v>
      </c>
      <c r="D8">
        <f>COUNTIFS(Main!$F:$F,"canceled",Main!$D:$D,"&gt;=25000",Main!$D:$D,"&lt;=29999")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8382</v>
      </c>
      <c r="B9">
        <f>COUNTIFS(Main!$F:$F,"successful",Main!$D:$D,"&gt;=30000",Main!$D:$D,"&lt;=34999")</f>
        <v>32</v>
      </c>
      <c r="C9">
        <f>COUNTIFS(Main!$F:$F,"failed",Main!$D:$D,"&gt;=30000",Main!$D:$D,"&lt;=34999")</f>
        <v>37</v>
      </c>
      <c r="D9">
        <f>COUNTIFS(Main!$F:$F,"canceled",Main!$D:$D,"&gt;=30000",Main!$D:$D,"&lt;=34999")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8383</v>
      </c>
      <c r="B10">
        <f>COUNTIFS(Main!$F:$F,"successful",Main!$D:$D,"&gt;=35000",Main!$D:$D,"&lt;=39999")</f>
        <v>26</v>
      </c>
      <c r="C10">
        <f>COUNTIFS(Main!$F:$F,"failed",Main!$D:$D,"&gt;=35000",Main!$D:$D,"&lt;=39999")</f>
        <v>22</v>
      </c>
      <c r="D10">
        <f>COUNTIFS(Main!$F:$F,"canceled",Main!$D:$D,"&gt;=35000",Main!$D:$D,"&lt;=39999")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8384</v>
      </c>
      <c r="B11">
        <f>COUNTIFS(Main!$F:$F,"successful",Main!$D:$D,"&gt;=40000",Main!$D:$D,"&lt;=44999")</f>
        <v>21</v>
      </c>
      <c r="C11">
        <f>COUNTIFS(Main!$F:$F,"failed",Main!$D:$D,"&gt;=40000",Main!$D:$D,"&lt;=44999")</f>
        <v>16</v>
      </c>
      <c r="D11">
        <f>COUNTIFS(Main!$F:$F,"canceled",Main!$D:$D,"&gt;=40000",Main!$D:$D,"&lt;=44999")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8385</v>
      </c>
      <c r="B12">
        <f>COUNTIFS(Main!$F:$F,"successful",Main!$D:$D,"&gt;=45000",Main!$D:$D,"&lt;=49999")</f>
        <v>6</v>
      </c>
      <c r="C12">
        <f>COUNTIFS(Main!$F:$F,"failed",Main!$D:$D,"&gt;=45000",Main!$D:$D,"&lt;=49999")</f>
        <v>11</v>
      </c>
      <c r="D12">
        <f>COUNTIFS(Main!$F:$F,"canceled",Main!$D:$D,"&gt;=45000",Main!$D:$D,"&lt;=49999")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8386</v>
      </c>
      <c r="B13">
        <f>COUNTIFS(Main!$F:$F,"successful",Main!$D:$D,"&gt;=50000")</f>
        <v>86</v>
      </c>
      <c r="C13">
        <f>COUNTIFS(Main!$F:$F,"failed",Main!$D:$D,"&gt;=50000")</f>
        <v>258</v>
      </c>
      <c r="D13">
        <f>COUNTIFS(Main!$F:$F,"canceled",Main!$D:$D,"&gt;=50000")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headerFooter>
    <oddFooter>&amp;LInternal</oddFooter>
    <evenFooter>&amp;LInternal</evenFooter>
    <firstFooter>&amp;LInternal</first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18688-E334-4FBA-A745-59D508925C68}">
  <dimension ref="A1:E7"/>
  <sheetViews>
    <sheetView workbookViewId="0">
      <selection activeCell="A6" sqref="A6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8.42578125" bestFit="1" customWidth="1"/>
    <col min="5" max="5" width="10.7109375" bestFit="1" customWidth="1"/>
    <col min="6" max="6" width="7" bestFit="1" customWidth="1"/>
    <col min="7" max="7" width="10.7109375" bestFit="1" customWidth="1"/>
  </cols>
  <sheetData>
    <row r="1" spans="1:5" x14ac:dyDescent="0.25">
      <c r="A1" s="9" t="s">
        <v>8360</v>
      </c>
      <c r="B1" t="s">
        <v>8364</v>
      </c>
    </row>
    <row r="3" spans="1:5" x14ac:dyDescent="0.25">
      <c r="A3" s="9" t="s">
        <v>8363</v>
      </c>
      <c r="B3" s="9" t="s">
        <v>8358</v>
      </c>
    </row>
    <row r="4" spans="1:5" x14ac:dyDescent="0.25">
      <c r="A4" s="9" t="s">
        <v>8362</v>
      </c>
      <c r="B4" t="s">
        <v>8219</v>
      </c>
      <c r="C4" t="s">
        <v>8221</v>
      </c>
      <c r="D4" t="s">
        <v>8220</v>
      </c>
      <c r="E4" t="s">
        <v>8359</v>
      </c>
    </row>
    <row r="5" spans="1:5" x14ac:dyDescent="0.25">
      <c r="A5" s="10" t="s">
        <v>8401</v>
      </c>
      <c r="B5">
        <v>2185</v>
      </c>
      <c r="E5">
        <v>2185</v>
      </c>
    </row>
    <row r="6" spans="1:5" x14ac:dyDescent="0.25">
      <c r="A6" s="10" t="s">
        <v>8400</v>
      </c>
      <c r="C6">
        <v>1530</v>
      </c>
      <c r="D6">
        <v>349</v>
      </c>
      <c r="E6">
        <v>1879</v>
      </c>
    </row>
    <row r="7" spans="1:5" x14ac:dyDescent="0.25">
      <c r="A7" s="10" t="s">
        <v>8359</v>
      </c>
      <c r="B7">
        <v>2185</v>
      </c>
      <c r="C7">
        <v>1530</v>
      </c>
      <c r="D7">
        <v>349</v>
      </c>
      <c r="E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Category Pivot</vt:lpstr>
      <vt:lpstr>Sub-Category Pivot</vt:lpstr>
      <vt:lpstr>Date Pivot</vt:lpstr>
      <vt:lpstr>Goal Pivot</vt:lpstr>
      <vt:lpstr>Spotlight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Internal</cp:keywords>
  <cp:lastModifiedBy>LiteraryGamerGirlT</cp:lastModifiedBy>
  <dcterms:created xsi:type="dcterms:W3CDTF">2017-04-20T15:17:24Z</dcterms:created>
  <dcterms:modified xsi:type="dcterms:W3CDTF">2019-04-04T22:50:59Z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83e5add1-0eac-485c-9708-dda2f90cc5cf</vt:lpwstr>
  </property>
  <property fmtid="{D5CDD505-2E9C-101B-9397-08002B2CF9AE}" pid="3" name="aliashDocumentMarking">
    <vt:lpwstr>Internal/Internal/Internal</vt:lpwstr>
  </property>
  <property fmtid="{D5CDD505-2E9C-101B-9397-08002B2CF9AE}" pid="4" name="TDDCSClassification">
    <vt:lpwstr>Internal</vt:lpwstr>
  </property>
  <property fmtid="{D5CDD505-2E9C-101B-9397-08002B2CF9AE}" pid="5" name="kjhasxiQ">
    <vt:lpwstr>Internal</vt:lpwstr>
  </property>
</Properties>
</file>