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3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Ex4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5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13680" windowHeight="10035"/>
  </bookViews>
  <sheets>
    <sheet name="cap45" sheetId="1" r:id="rId1"/>
    <sheet name="flat64" sheetId="2" r:id="rId2"/>
    <sheet name="Sheet1" sheetId="4" r:id="rId3"/>
  </sheets>
  <definedNames>
    <definedName name="_xlchart.v1.0" hidden="1">'cap45'!$F$1</definedName>
    <definedName name="_xlchart.v1.1" hidden="1">'cap45'!$F$2:$F$46</definedName>
    <definedName name="_xlchart.v1.10" hidden="1">flat64!$G$2:$G$64</definedName>
    <definedName name="_xlchart.v1.2" hidden="1">'cap45'!$J$1</definedName>
    <definedName name="_xlchart.v1.3" hidden="1">'cap45'!$J$2:$J$51</definedName>
    <definedName name="_xlchart.v1.4" hidden="1">'cap45'!$I$1</definedName>
    <definedName name="_xlchart.v1.5" hidden="1">'cap45'!$I$2:$I$51</definedName>
    <definedName name="_xlchart.v1.6" hidden="1">'cap45'!$F$1</definedName>
    <definedName name="_xlchart.v1.7" hidden="1">'cap45'!$F$2:$F$46</definedName>
    <definedName name="_xlchart.v1.8" hidden="1">flat64!$H$1</definedName>
    <definedName name="_xlchart.v1.9" hidden="1">flat64!$H$2:$H$65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Z36" i="1" l="1"/>
  <c r="H70" i="2"/>
  <c r="I70" i="2"/>
  <c r="H69" i="2"/>
  <c r="I69" i="2"/>
  <c r="G70" i="2"/>
  <c r="G69" i="2"/>
  <c r="H68" i="2"/>
  <c r="I68" i="2"/>
  <c r="G68" i="2"/>
  <c r="H67" i="2"/>
  <c r="I67" i="2"/>
  <c r="G67" i="2"/>
  <c r="I52" i="1"/>
  <c r="J52" i="1"/>
  <c r="F52" i="1"/>
  <c r="F51" i="1"/>
  <c r="I51" i="1"/>
  <c r="J51" i="1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2" i="2"/>
  <c r="I50" i="1"/>
  <c r="J50" i="1"/>
  <c r="I49" i="1"/>
  <c r="J49" i="1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G2" i="1"/>
  <c r="H2" i="1" s="1"/>
  <c r="J5" i="1"/>
  <c r="J2" i="1"/>
  <c r="J3" i="1"/>
  <c r="J8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" i="1"/>
  <c r="J6" i="1"/>
  <c r="J7" i="1"/>
  <c r="J9" i="1"/>
  <c r="J10" i="1"/>
  <c r="G3" i="1" l="1"/>
  <c r="G4" i="1"/>
  <c r="G5" i="1"/>
  <c r="G6" i="1"/>
  <c r="G7" i="1"/>
  <c r="G8" i="1"/>
  <c r="H8" i="1" s="1"/>
  <c r="G9" i="1"/>
  <c r="G10" i="1"/>
  <c r="H10" i="1" s="1"/>
  <c r="G11" i="1"/>
  <c r="G12" i="1"/>
  <c r="G13" i="1"/>
  <c r="G14" i="1"/>
  <c r="G15" i="1"/>
  <c r="H15" i="1" s="1"/>
  <c r="G16" i="1"/>
  <c r="H16" i="1" s="1"/>
  <c r="G17" i="1"/>
  <c r="H17" i="1" s="1"/>
  <c r="G18" i="1"/>
  <c r="H18" i="1" s="1"/>
  <c r="G19" i="1"/>
  <c r="G20" i="1"/>
  <c r="G21" i="1"/>
  <c r="G22" i="1"/>
  <c r="G23" i="1"/>
  <c r="H23" i="1" s="1"/>
  <c r="G24" i="1"/>
  <c r="H24" i="1" s="1"/>
  <c r="G25" i="1"/>
  <c r="H25" i="1" s="1"/>
  <c r="G26" i="1"/>
  <c r="H26" i="1" s="1"/>
  <c r="G27" i="1"/>
  <c r="G28" i="1"/>
  <c r="G29" i="1"/>
  <c r="G30" i="1"/>
  <c r="G31" i="1"/>
  <c r="H31" i="1" s="1"/>
  <c r="G32" i="1"/>
  <c r="H32" i="1" s="1"/>
  <c r="G33" i="1"/>
  <c r="H33" i="1" s="1"/>
  <c r="G34" i="1"/>
  <c r="H34" i="1" s="1"/>
  <c r="G35" i="1"/>
  <c r="G36" i="1"/>
  <c r="G37" i="1"/>
  <c r="G38" i="1"/>
  <c r="G39" i="1"/>
  <c r="H39" i="1" s="1"/>
  <c r="G40" i="1"/>
  <c r="H40" i="1" s="1"/>
  <c r="G41" i="1"/>
  <c r="H41" i="1" s="1"/>
  <c r="G42" i="1"/>
  <c r="H42" i="1" s="1"/>
  <c r="G43" i="1"/>
  <c r="G44" i="1"/>
  <c r="G45" i="1"/>
  <c r="G46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2" i="1"/>
  <c r="H7" i="1" l="1"/>
  <c r="H9" i="1"/>
  <c r="H43" i="1"/>
  <c r="H35" i="1"/>
  <c r="H27" i="1"/>
  <c r="H19" i="1"/>
  <c r="H11" i="1"/>
  <c r="H3" i="1"/>
  <c r="H46" i="1"/>
  <c r="H38" i="1"/>
  <c r="H30" i="1"/>
  <c r="H22" i="1"/>
  <c r="H14" i="1"/>
  <c r="H6" i="1"/>
  <c r="H45" i="1"/>
  <c r="H37" i="1"/>
  <c r="H29" i="1"/>
  <c r="H21" i="1"/>
  <c r="H13" i="1"/>
  <c r="H5" i="1"/>
  <c r="F50" i="1"/>
  <c r="H44" i="1"/>
  <c r="H36" i="1"/>
  <c r="H28" i="1"/>
  <c r="H20" i="1"/>
  <c r="H12" i="1"/>
  <c r="H4" i="1"/>
  <c r="F49" i="1"/>
</calcChain>
</file>

<file path=xl/sharedStrings.xml><?xml version="1.0" encoding="utf-8"?>
<sst xmlns="http://schemas.openxmlformats.org/spreadsheetml/2006/main" count="46" uniqueCount="25">
  <si>
    <t>AVG</t>
  </si>
  <si>
    <t>STD-DEV</t>
  </si>
  <si>
    <t>RATIO</t>
  </si>
  <si>
    <t>Transducer</t>
    <phoneticPr fontId="1" type="noConversion"/>
  </si>
  <si>
    <t>V1</t>
    <phoneticPr fontId="1" type="noConversion"/>
  </si>
  <si>
    <t>V2</t>
    <phoneticPr fontId="1" type="noConversion"/>
  </si>
  <si>
    <t>V3</t>
    <phoneticPr fontId="1" type="noConversion"/>
  </si>
  <si>
    <t>V4</t>
    <phoneticPr fontId="1" type="noConversion"/>
  </si>
  <si>
    <t>V5</t>
    <phoneticPr fontId="1" type="noConversion"/>
  </si>
  <si>
    <t>CH1-CH2</t>
    <phoneticPr fontId="1" type="noConversion"/>
  </si>
  <si>
    <t>CH1-CH2</t>
  </si>
  <si>
    <t>PHASE</t>
  </si>
  <si>
    <t>V-bar</t>
  </si>
  <si>
    <t>MAX</t>
  </si>
  <si>
    <t>MIN</t>
  </si>
  <si>
    <t>STD</t>
  </si>
  <si>
    <t>STDEV</t>
  </si>
  <si>
    <t>0.12pi</t>
  </si>
  <si>
    <t>Range</t>
  </si>
  <si>
    <t>number</t>
  </si>
  <si>
    <t>range</t>
  </si>
  <si>
    <t>ratio</t>
  </si>
  <si>
    <t>VCC</t>
  </si>
  <si>
    <t>parallel</t>
  </si>
  <si>
    <t>9.8V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</si>
</sst>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9C5700"/>
      <name val="等线"/>
      <family val="2"/>
      <scheme val="minor"/>
    </font>
    <font>
      <sz val="8"/>
      <color theme="1"/>
      <name val="等线"/>
      <family val="2"/>
      <scheme val="minor"/>
    </font>
    <font>
      <sz val="8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2" fillId="2" borderId="0" xfId="1"/>
    <xf numFmtId="0" fontId="3" fillId="0" borderId="0" xfId="0" applyFont="1"/>
    <xf numFmtId="10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 applyAlignment="1">
      <alignment horizontal="left" indent="4"/>
    </xf>
  </cellXfs>
  <cellStyles count="2">
    <cellStyle name="常规" xfId="0" builtinId="0"/>
    <cellStyle name="适中" xfId="1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电压响应</a:t>
            </a:r>
            <a:endParaRPr lang="en-US" altLang="zh-CN"/>
          </a:p>
        </c:rich>
      </c:tx>
      <c:layout>
        <c:manualLayout>
          <c:xMode val="edge"/>
          <c:yMode val="edge"/>
          <c:x val="0.39889224531496997"/>
          <c:y val="8.5524707549272678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7.6385841696402265E-2"/>
          <c:y val="0.10614195613912064"/>
          <c:w val="0.86992454059513014"/>
          <c:h val="0.75126383323072343"/>
        </c:manualLayout>
      </c:layout>
      <c:scatterChart>
        <c:scatterStyle val="lineMarker"/>
        <c:varyColors val="0"/>
        <c:ser>
          <c:idx val="0"/>
          <c:order val="0"/>
          <c:tx>
            <c:strRef>
              <c:f>'cap45'!$F$1</c:f>
              <c:strCache>
                <c:ptCount val="1"/>
                <c:pt idx="0">
                  <c:v>V-bar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'cap45'!$G$2:$G$46</c:f>
                <c:numCache>
                  <c:formatCode>General</c:formatCode>
                  <c:ptCount val="45"/>
                  <c:pt idx="0">
                    <c:v>0.24138489320308903</c:v>
                  </c:pt>
                  <c:pt idx="1">
                    <c:v>0.13366625103842278</c:v>
                  </c:pt>
                  <c:pt idx="2">
                    <c:v>9.574271077563383E-2</c:v>
                  </c:pt>
                  <c:pt idx="3">
                    <c:v>0.16278820596099705</c:v>
                  </c:pt>
                  <c:pt idx="4">
                    <c:v>0.16360521589077376</c:v>
                  </c:pt>
                  <c:pt idx="5">
                    <c:v>0.10392304845413257</c:v>
                  </c:pt>
                  <c:pt idx="6">
                    <c:v>0.3627671429443412</c:v>
                  </c:pt>
                  <c:pt idx="7">
                    <c:v>8.6986589004665896E-2</c:v>
                  </c:pt>
                  <c:pt idx="8">
                    <c:v>0.22330845632592297</c:v>
                  </c:pt>
                  <c:pt idx="9">
                    <c:v>9.3094933625126108E-2</c:v>
                  </c:pt>
                  <c:pt idx="10">
                    <c:v>1.0000000000000009E-2</c:v>
                  </c:pt>
                  <c:pt idx="11">
                    <c:v>9.1469484893414846E-2</c:v>
                  </c:pt>
                  <c:pt idx="12">
                    <c:v>0.15609825965290797</c:v>
                  </c:pt>
                  <c:pt idx="13">
                    <c:v>0.10630145812734659</c:v>
                  </c:pt>
                  <c:pt idx="14">
                    <c:v>6.8068592855540511E-2</c:v>
                  </c:pt>
                  <c:pt idx="15">
                    <c:v>0.47339201514178247</c:v>
                  </c:pt>
                  <c:pt idx="16">
                    <c:v>0.17078251276599332</c:v>
                  </c:pt>
                  <c:pt idx="17">
                    <c:v>0.21602468994692872</c:v>
                  </c:pt>
                  <c:pt idx="18">
                    <c:v>7.6594168620507122E-2</c:v>
                  </c:pt>
                  <c:pt idx="19">
                    <c:v>0.10754843869934447</c:v>
                  </c:pt>
                  <c:pt idx="20">
                    <c:v>0.2801785145224378</c:v>
                  </c:pt>
                  <c:pt idx="21">
                    <c:v>0.1089342309224547</c:v>
                  </c:pt>
                  <c:pt idx="22">
                    <c:v>0.18929694486000909</c:v>
                  </c:pt>
                  <c:pt idx="23">
                    <c:v>0.298607881119482</c:v>
                  </c:pt>
                  <c:pt idx="24">
                    <c:v>0.30523215208537025</c:v>
                  </c:pt>
                  <c:pt idx="25">
                    <c:v>0.17078251276599346</c:v>
                  </c:pt>
                  <c:pt idx="26">
                    <c:v>0.12041594578792286</c:v>
                  </c:pt>
                  <c:pt idx="27">
                    <c:v>8.2259751195020644E-2</c:v>
                  </c:pt>
                  <c:pt idx="28">
                    <c:v>0.3534119409414459</c:v>
                  </c:pt>
                  <c:pt idx="29">
                    <c:v>0.3025998457809696</c:v>
                  </c:pt>
                  <c:pt idx="30">
                    <c:v>0.12369316876852972</c:v>
                  </c:pt>
                  <c:pt idx="31">
                    <c:v>0.34229616805723462</c:v>
                  </c:pt>
                  <c:pt idx="32">
                    <c:v>8.8694231304333709E-2</c:v>
                  </c:pt>
                  <c:pt idx="33">
                    <c:v>0.38262252939417962</c:v>
                  </c:pt>
                  <c:pt idx="34">
                    <c:v>8.8694231304333668E-2</c:v>
                  </c:pt>
                  <c:pt idx="35">
                    <c:v>0.16083117442419759</c:v>
                  </c:pt>
                  <c:pt idx="36">
                    <c:v>0.12110601416389978</c:v>
                  </c:pt>
                  <c:pt idx="37">
                    <c:v>1.9148542155126819E-2</c:v>
                  </c:pt>
                  <c:pt idx="38">
                    <c:v>0.15055453054181622</c:v>
                  </c:pt>
                  <c:pt idx="39">
                    <c:v>0.28118795611950853</c:v>
                  </c:pt>
                  <c:pt idx="40">
                    <c:v>9.4516312525052257E-2</c:v>
                  </c:pt>
                  <c:pt idx="41">
                    <c:v>0.2187083293643233</c:v>
                  </c:pt>
                  <c:pt idx="42">
                    <c:v>0.15609825965290772</c:v>
                  </c:pt>
                  <c:pt idx="43">
                    <c:v>0.26356529867694378</c:v>
                  </c:pt>
                  <c:pt idx="44">
                    <c:v>8.1649658092772526E-2</c:v>
                  </c:pt>
                </c:numCache>
              </c:numRef>
            </c:plus>
            <c:minus>
              <c:numRef>
                <c:f>'cap45'!$G$2:$G$46</c:f>
                <c:numCache>
                  <c:formatCode>General</c:formatCode>
                  <c:ptCount val="45"/>
                  <c:pt idx="0">
                    <c:v>0.24138489320308903</c:v>
                  </c:pt>
                  <c:pt idx="1">
                    <c:v>0.13366625103842278</c:v>
                  </c:pt>
                  <c:pt idx="2">
                    <c:v>9.574271077563383E-2</c:v>
                  </c:pt>
                  <c:pt idx="3">
                    <c:v>0.16278820596099705</c:v>
                  </c:pt>
                  <c:pt idx="4">
                    <c:v>0.16360521589077376</c:v>
                  </c:pt>
                  <c:pt idx="5">
                    <c:v>0.10392304845413257</c:v>
                  </c:pt>
                  <c:pt idx="6">
                    <c:v>0.3627671429443412</c:v>
                  </c:pt>
                  <c:pt idx="7">
                    <c:v>8.6986589004665896E-2</c:v>
                  </c:pt>
                  <c:pt idx="8">
                    <c:v>0.22330845632592297</c:v>
                  </c:pt>
                  <c:pt idx="9">
                    <c:v>9.3094933625126108E-2</c:v>
                  </c:pt>
                  <c:pt idx="10">
                    <c:v>1.0000000000000009E-2</c:v>
                  </c:pt>
                  <c:pt idx="11">
                    <c:v>9.1469484893414846E-2</c:v>
                  </c:pt>
                  <c:pt idx="12">
                    <c:v>0.15609825965290797</c:v>
                  </c:pt>
                  <c:pt idx="13">
                    <c:v>0.10630145812734659</c:v>
                  </c:pt>
                  <c:pt idx="14">
                    <c:v>6.8068592855540511E-2</c:v>
                  </c:pt>
                  <c:pt idx="15">
                    <c:v>0.47339201514178247</c:v>
                  </c:pt>
                  <c:pt idx="16">
                    <c:v>0.17078251276599332</c:v>
                  </c:pt>
                  <c:pt idx="17">
                    <c:v>0.21602468994692872</c:v>
                  </c:pt>
                  <c:pt idx="18">
                    <c:v>7.6594168620507122E-2</c:v>
                  </c:pt>
                  <c:pt idx="19">
                    <c:v>0.10754843869934447</c:v>
                  </c:pt>
                  <c:pt idx="20">
                    <c:v>0.2801785145224378</c:v>
                  </c:pt>
                  <c:pt idx="21">
                    <c:v>0.1089342309224547</c:v>
                  </c:pt>
                  <c:pt idx="22">
                    <c:v>0.18929694486000909</c:v>
                  </c:pt>
                  <c:pt idx="23">
                    <c:v>0.298607881119482</c:v>
                  </c:pt>
                  <c:pt idx="24">
                    <c:v>0.30523215208537025</c:v>
                  </c:pt>
                  <c:pt idx="25">
                    <c:v>0.17078251276599346</c:v>
                  </c:pt>
                  <c:pt idx="26">
                    <c:v>0.12041594578792286</c:v>
                  </c:pt>
                  <c:pt idx="27">
                    <c:v>8.2259751195020644E-2</c:v>
                  </c:pt>
                  <c:pt idx="28">
                    <c:v>0.3534119409414459</c:v>
                  </c:pt>
                  <c:pt idx="29">
                    <c:v>0.3025998457809696</c:v>
                  </c:pt>
                  <c:pt idx="30">
                    <c:v>0.12369316876852972</c:v>
                  </c:pt>
                  <c:pt idx="31">
                    <c:v>0.34229616805723462</c:v>
                  </c:pt>
                  <c:pt idx="32">
                    <c:v>8.8694231304333709E-2</c:v>
                  </c:pt>
                  <c:pt idx="33">
                    <c:v>0.38262252939417962</c:v>
                  </c:pt>
                  <c:pt idx="34">
                    <c:v>8.8694231304333668E-2</c:v>
                  </c:pt>
                  <c:pt idx="35">
                    <c:v>0.16083117442419759</c:v>
                  </c:pt>
                  <c:pt idx="36">
                    <c:v>0.12110601416389978</c:v>
                  </c:pt>
                  <c:pt idx="37">
                    <c:v>1.9148542155126819E-2</c:v>
                  </c:pt>
                  <c:pt idx="38">
                    <c:v>0.15055453054181622</c:v>
                  </c:pt>
                  <c:pt idx="39">
                    <c:v>0.28118795611950853</c:v>
                  </c:pt>
                  <c:pt idx="40">
                    <c:v>9.4516312525052257E-2</c:v>
                  </c:pt>
                  <c:pt idx="41">
                    <c:v>0.2187083293643233</c:v>
                  </c:pt>
                  <c:pt idx="42">
                    <c:v>0.15609825965290772</c:v>
                  </c:pt>
                  <c:pt idx="43">
                    <c:v>0.26356529867694378</c:v>
                  </c:pt>
                  <c:pt idx="44">
                    <c:v>8.1649658092772526E-2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1"/>
            <c:plus>
              <c:numLit>
                <c:formatCode>General</c:formatCode>
                <c:ptCount val="1"/>
                <c:pt idx="0">
                  <c:v>0</c:v>
                </c:pt>
              </c:numLit>
            </c:plus>
            <c:minus>
              <c:numLit>
                <c:formatCode>General</c:formatCode>
                <c:ptCount val="1"/>
                <c:pt idx="0">
                  <c:v>0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'cap45'!$A$2:$A$46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xVal>
          <c:yVal>
            <c:numRef>
              <c:f>'cap45'!$F$2:$F$46</c:f>
              <c:numCache>
                <c:formatCode>General</c:formatCode>
                <c:ptCount val="45"/>
                <c:pt idx="0">
                  <c:v>2.85</c:v>
                </c:pt>
                <c:pt idx="1">
                  <c:v>3.3</c:v>
                </c:pt>
                <c:pt idx="2">
                  <c:v>3.9749999999999996</c:v>
                </c:pt>
                <c:pt idx="3">
                  <c:v>2.8650000000000002</c:v>
                </c:pt>
                <c:pt idx="4">
                  <c:v>4.1349999999999998</c:v>
                </c:pt>
                <c:pt idx="5">
                  <c:v>3.15</c:v>
                </c:pt>
                <c:pt idx="6">
                  <c:v>3.67</c:v>
                </c:pt>
                <c:pt idx="7">
                  <c:v>4.2350000000000003</c:v>
                </c:pt>
                <c:pt idx="8">
                  <c:v>4.2</c:v>
                </c:pt>
                <c:pt idx="9">
                  <c:v>4.55</c:v>
                </c:pt>
                <c:pt idx="10">
                  <c:v>3.7050000000000001</c:v>
                </c:pt>
                <c:pt idx="11">
                  <c:v>3.835</c:v>
                </c:pt>
                <c:pt idx="12">
                  <c:v>3.645</c:v>
                </c:pt>
                <c:pt idx="13">
                  <c:v>3.5750000000000002</c:v>
                </c:pt>
                <c:pt idx="14">
                  <c:v>3.9049999999999998</c:v>
                </c:pt>
                <c:pt idx="15">
                  <c:v>3.2549999999999999</c:v>
                </c:pt>
                <c:pt idx="16">
                  <c:v>4.1450000000000005</c:v>
                </c:pt>
                <c:pt idx="17">
                  <c:v>4.7</c:v>
                </c:pt>
                <c:pt idx="18">
                  <c:v>3.82</c:v>
                </c:pt>
                <c:pt idx="19">
                  <c:v>4.1550000000000002</c:v>
                </c:pt>
                <c:pt idx="20">
                  <c:v>2.8550000000000004</c:v>
                </c:pt>
                <c:pt idx="21">
                  <c:v>2.5100000000000002</c:v>
                </c:pt>
                <c:pt idx="22">
                  <c:v>2.9249999999999998</c:v>
                </c:pt>
                <c:pt idx="23">
                  <c:v>3.2150000000000003</c:v>
                </c:pt>
                <c:pt idx="24">
                  <c:v>3.915</c:v>
                </c:pt>
                <c:pt idx="25">
                  <c:v>4.0950000000000006</c:v>
                </c:pt>
                <c:pt idx="26">
                  <c:v>3.9350000000000001</c:v>
                </c:pt>
                <c:pt idx="27">
                  <c:v>4.375</c:v>
                </c:pt>
                <c:pt idx="28">
                  <c:v>3.6149999999999998</c:v>
                </c:pt>
                <c:pt idx="29">
                  <c:v>3.3449999999999998</c:v>
                </c:pt>
                <c:pt idx="30">
                  <c:v>3.7250000000000001</c:v>
                </c:pt>
                <c:pt idx="31">
                  <c:v>3.4250000000000003</c:v>
                </c:pt>
                <c:pt idx="32">
                  <c:v>4.09</c:v>
                </c:pt>
                <c:pt idx="33">
                  <c:v>2.74</c:v>
                </c:pt>
                <c:pt idx="34">
                  <c:v>3.2300000000000004</c:v>
                </c:pt>
                <c:pt idx="35">
                  <c:v>2.8400000000000003</c:v>
                </c:pt>
                <c:pt idx="36">
                  <c:v>3.02</c:v>
                </c:pt>
                <c:pt idx="37">
                  <c:v>4.2650000000000006</c:v>
                </c:pt>
                <c:pt idx="38">
                  <c:v>4.0199999999999996</c:v>
                </c:pt>
                <c:pt idx="39">
                  <c:v>3.71</c:v>
                </c:pt>
                <c:pt idx="40">
                  <c:v>3.3499999999999996</c:v>
                </c:pt>
                <c:pt idx="41">
                  <c:v>3.6150000000000002</c:v>
                </c:pt>
                <c:pt idx="42">
                  <c:v>3.8249999999999997</c:v>
                </c:pt>
                <c:pt idx="43">
                  <c:v>3.61</c:v>
                </c:pt>
                <c:pt idx="44">
                  <c:v>4.0999999999999996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E4-4001-BF62-9B10C1829E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7479728"/>
        <c:axId val="447480056"/>
      </c:scatterChart>
      <c:valAx>
        <c:axId val="447479728"/>
        <c:scaling>
          <c:orientation val="minMax"/>
          <c:max val="46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振子编号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7480056"/>
        <c:crosses val="autoZero"/>
        <c:crossBetween val="midCat"/>
      </c:valAx>
      <c:valAx>
        <c:axId val="447480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电压响应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7479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orientation="portrait"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zh-CN" altLang="en-US"/>
              <a:t>电压响应</a:t>
            </a:r>
            <a:endParaRPr lang="zh-CN"/>
          </a:p>
        </cx:rich>
      </cx:tx>
    </cx:title>
    <cx:plotArea>
      <cx:plotAreaRegion>
        <cx:series layoutId="clusteredColumn" uniqueId="{1426C392-82AB-4A2E-851E-E6800B9241C7}">
          <cx:tx>
            <cx:txData>
              <cx:f>_xlchart.v1.0</cx:f>
              <cx:v>V-bar</cx:v>
            </cx:txData>
          </cx:tx>
          <cx:dataId val="0"/>
          <cx:layoutPr>
            <cx:binning intervalClosed="r">
              <cx:binCount val="8"/>
            </cx:binning>
          </cx:layoutPr>
        </cx:series>
      </cx:plotAreaRegion>
      <cx:axis id="0">
        <cx:catScaling gapWidth="0"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/>
                </a:pPr>
                <a:r>
                  <a:rPr lang="zh-CN" altLang="en-US"/>
                  <a:t>电压响应</a:t>
                </a:r>
                <a:endParaRPr lang="zh-CN"/>
              </a:p>
            </cx:rich>
          </cx:tx>
        </cx:title>
        <cx:tickLabels/>
        <cx:numFmt formatCode="#,##0.00" sourceLinked="0"/>
      </cx:axis>
      <cx:axis id="1">
        <cx:valScaling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/>
                </a:pPr>
                <a:r>
                  <a:rPr lang="zh-CN" altLang="en-US"/>
                  <a:t>频数</a:t>
                </a:r>
                <a:endParaRPr lang="zh-CN"/>
              </a:p>
            </cx:rich>
          </cx:tx>
        </cx:title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altLang="zh-CN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等线" panose="02010600030101010101" pitchFamily="2" charset="-122"/>
              </a:rPr>
              <a:t>CH2-CH1</a:t>
            </a:r>
            <a:endParaRPr lang="zh-CN" alt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等线" panose="02010600030101010101" pitchFamily="2" charset="-122"/>
            </a:endParaRPr>
          </a:p>
        </cx:rich>
      </cx:tx>
    </cx:title>
    <cx:plotArea>
      <cx:plotAreaRegion>
        <cx:series layoutId="clusteredColumn" uniqueId="{1F288954-80F8-4903-A17A-CCB7AD1C6248}">
          <cx:tx>
            <cx:txData>
              <cx:f>_xlchart.v1.4</cx:f>
              <cx:v>CH1-CH2</cx:v>
            </cx:txData>
          </cx:tx>
          <cx:dataId val="0"/>
          <cx:layoutPr>
            <cx:binning intervalClosed="r">
              <cx:binCount val="12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zh-CN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等线" panose="02010600030101010101" pitchFamily="2" charset="-122"/>
              </a:rPr>
              <a:t>相位延迟分布</a:t>
            </a:r>
          </a:p>
        </cx:rich>
      </cx:tx>
    </cx:title>
    <cx:plotArea>
      <cx:plotAreaRegion>
        <cx:series layoutId="clusteredColumn" uniqueId="{DDB0C6C1-F363-4ED6-8F19-F93404F032E8}">
          <cx:tx>
            <cx:txData>
              <cx:f>_xlchart.v1.2</cx:f>
              <cx:v>PHASE</cx:v>
            </cx:txData>
          </cx:tx>
          <cx:dataId val="0"/>
          <cx:layoutPr>
            <cx:binning intervalClosed="r">
              <cx:binCount val="14"/>
            </cx:binning>
          </cx:layoutPr>
        </cx:series>
      </cx:plotAreaRegion>
      <cx:axis id="0">
        <cx:catScaling gapWidth="0"/>
        <cx:tickLabels/>
        <cx:numFmt formatCode="#,##0.00" sourceLinked="0"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_xlchart.v1.10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altLang="zh-CN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等线" panose="02010600030101010101" pitchFamily="2" charset="-122"/>
              </a:rPr>
              <a:t>CH2-CH1</a:t>
            </a:r>
            <a:endParaRPr lang="zh-CN" alt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等线" panose="02010600030101010101" pitchFamily="2" charset="-122"/>
            </a:endParaRPr>
          </a:p>
        </cx:rich>
      </cx:tx>
    </cx:title>
    <cx:plotArea>
      <cx:plotAreaRegion>
        <cx:series layoutId="clusteredColumn" uniqueId="{8194E785-962E-4BB4-9FC8-56EAE34F78AF}">
          <cx:dataId val="0"/>
          <cx:layoutPr>
            <cx:binning intervalClosed="r">
              <cx:binCount val="18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altLang="zh-CN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等线" panose="02010600030101010101" pitchFamily="2" charset="-122"/>
              </a:rPr>
              <a:t>PHASE</a:t>
            </a:r>
            <a:endParaRPr lang="zh-CN" alt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等线" panose="02010600030101010101" pitchFamily="2" charset="-122"/>
            </a:endParaRPr>
          </a:p>
        </cx:rich>
      </cx:tx>
    </cx:title>
    <cx:plotArea>
      <cx:plotAreaRegion>
        <cx:series layoutId="clusteredColumn" uniqueId="{AD6FBD52-38F0-411B-94D7-0BFB2E538420}">
          <cx:tx>
            <cx:txData>
              <cx:f>_xlchart.v1.8</cx:f>
              <cx:v>PHASE</cx:v>
            </cx:txData>
          </cx:tx>
          <cx:dataId val="0"/>
          <cx:layoutPr>
            <cx:binning intervalClosed="r">
              <cx:binCount val="14"/>
            </cx:binning>
          </cx:layoutPr>
        </cx:series>
      </cx:plotAreaRegion>
      <cx:axis id="0">
        <cx:catScaling gapWidth="0"/>
        <cx:tickLabels/>
        <cx:numFmt formatCode="#,##0.00" sourceLinked="0"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2.xml"/><Relationship Id="rId2" Type="http://schemas.microsoft.com/office/2014/relationships/chartEx" Target="../charts/chartEx1.xml"/><Relationship Id="rId1" Type="http://schemas.openxmlformats.org/officeDocument/2006/relationships/chart" Target="../charts/chart1.xml"/><Relationship Id="rId4" Type="http://schemas.microsoft.com/office/2014/relationships/chartEx" Target="../charts/chartEx3.xml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14/relationships/chartEx" Target="../charts/chartEx5.xml"/><Relationship Id="rId1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538425</xdr:colOff>
      <xdr:row>19</xdr:row>
      <xdr:rowOff>129886</xdr:rowOff>
    </xdr:from>
    <xdr:to>
      <xdr:col>18</xdr:col>
      <xdr:colOff>315190</xdr:colOff>
      <xdr:row>36</xdr:row>
      <xdr:rowOff>63695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62358B4-335B-4ABC-961A-955C22DE3D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553024</xdr:colOff>
      <xdr:row>4</xdr:row>
      <xdr:rowOff>126604</xdr:rowOff>
    </xdr:from>
    <xdr:to>
      <xdr:col>17</xdr:col>
      <xdr:colOff>75091</xdr:colOff>
      <xdr:row>16</xdr:row>
      <xdr:rowOff>42784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图表 2">
              <a:extLst>
                <a:ext uri="{FF2B5EF4-FFF2-40B4-BE49-F238E27FC236}">
                  <a16:creationId xmlns:a16="http://schemas.microsoft.com/office/drawing/2014/main" id="{AC4B6397-900F-4074-99BD-A3D17270EF5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  <xdr:twoCellAnchor>
    <xdr:from>
      <xdr:col>17</xdr:col>
      <xdr:colOff>570167</xdr:colOff>
      <xdr:row>8</xdr:row>
      <xdr:rowOff>34846</xdr:rowOff>
    </xdr:from>
    <xdr:to>
      <xdr:col>24</xdr:col>
      <xdr:colOff>365014</xdr:colOff>
      <xdr:row>19</xdr:row>
      <xdr:rowOff>124527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图表 3">
              <a:extLst>
                <a:ext uri="{FF2B5EF4-FFF2-40B4-BE49-F238E27FC236}">
                  <a16:creationId xmlns:a16="http://schemas.microsoft.com/office/drawing/2014/main" id="{62BACE66-CD58-4DA9-BB5C-0A4EE214E99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  <xdr:twoCellAnchor>
    <xdr:from>
      <xdr:col>18</xdr:col>
      <xdr:colOff>600725</xdr:colOff>
      <xdr:row>20</xdr:row>
      <xdr:rowOff>44057</xdr:rowOff>
    </xdr:from>
    <xdr:to>
      <xdr:col>26</xdr:col>
      <xdr:colOff>102687</xdr:colOff>
      <xdr:row>36</xdr:row>
      <xdr:rowOff>34314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图表 4">
              <a:extLst>
                <a:ext uri="{FF2B5EF4-FFF2-40B4-BE49-F238E27FC236}">
                  <a16:creationId xmlns:a16="http://schemas.microsoft.com/office/drawing/2014/main" id="{B64B0453-A0BD-4ECE-8B89-2B400546437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31654</xdr:colOff>
      <xdr:row>10</xdr:row>
      <xdr:rowOff>126023</xdr:rowOff>
    </xdr:from>
    <xdr:to>
      <xdr:col>16</xdr:col>
      <xdr:colOff>336454</xdr:colOff>
      <xdr:row>25</xdr:row>
      <xdr:rowOff>126023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图表 1">
              <a:extLst>
                <a:ext uri="{FF2B5EF4-FFF2-40B4-BE49-F238E27FC236}">
                  <a16:creationId xmlns:a16="http://schemas.microsoft.com/office/drawing/2014/main" id="{8EBCAECE-377A-450C-855A-65FC979FA33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  <xdr:twoCellAnchor>
    <xdr:from>
      <xdr:col>9</xdr:col>
      <xdr:colOff>180203</xdr:colOff>
      <xdr:row>28</xdr:row>
      <xdr:rowOff>1503</xdr:rowOff>
    </xdr:from>
    <xdr:to>
      <xdr:col>16</xdr:col>
      <xdr:colOff>485003</xdr:colOff>
      <xdr:row>43</xdr:row>
      <xdr:rowOff>1503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图表 2">
              <a:extLst>
                <a:ext uri="{FF2B5EF4-FFF2-40B4-BE49-F238E27FC236}">
                  <a16:creationId xmlns:a16="http://schemas.microsoft.com/office/drawing/2014/main" id="{AF31B2E7-28DD-45A1-852C-2106A0F346B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2"/>
  <sheetViews>
    <sheetView tabSelected="1" topLeftCell="F1" zoomScale="88" zoomScaleNormal="55" workbookViewId="0">
      <selection activeCell="U3" sqref="U3"/>
    </sheetView>
  </sheetViews>
  <sheetFormatPr defaultRowHeight="13.9" x14ac:dyDescent="0.4"/>
  <cols>
    <col min="8" max="8" width="8.86328125" style="1"/>
    <col min="9" max="9" width="11.796875" style="2" bestFit="1" customWidth="1"/>
    <col min="10" max="10" width="11.1328125" customWidth="1"/>
  </cols>
  <sheetData>
    <row r="1" spans="1:10" x14ac:dyDescent="0.4">
      <c r="A1" s="4" t="s">
        <v>3</v>
      </c>
      <c r="B1" s="4" t="s">
        <v>4</v>
      </c>
      <c r="C1" s="4" t="s">
        <v>5</v>
      </c>
      <c r="D1" s="4" t="s">
        <v>6</v>
      </c>
      <c r="E1" s="4" t="s">
        <v>7</v>
      </c>
      <c r="F1" s="4" t="s">
        <v>12</v>
      </c>
      <c r="G1" s="4" t="s">
        <v>1</v>
      </c>
      <c r="H1" s="5" t="s">
        <v>2</v>
      </c>
      <c r="I1" s="6" t="s">
        <v>9</v>
      </c>
      <c r="J1" s="4" t="s">
        <v>11</v>
      </c>
    </row>
    <row r="2" spans="1:10" x14ac:dyDescent="0.4">
      <c r="A2" s="4">
        <v>1</v>
      </c>
      <c r="B2" s="4">
        <v>2.6</v>
      </c>
      <c r="C2" s="4">
        <v>3.18</v>
      </c>
      <c r="D2" s="4">
        <v>2.8</v>
      </c>
      <c r="E2" s="4">
        <v>2.82</v>
      </c>
      <c r="F2" s="4">
        <f>AVERAGE(B2:E2)</f>
        <v>2.85</v>
      </c>
      <c r="G2" s="4">
        <f>_xlfn.STDEV.S(B2:E2)</f>
        <v>0.24138489320308903</v>
      </c>
      <c r="H2" s="5">
        <f>G2/F2</f>
        <v>8.469645375546983E-2</v>
      </c>
      <c r="I2" s="6">
        <v>0</v>
      </c>
      <c r="J2" s="4">
        <f>I2/25*2</f>
        <v>0</v>
      </c>
    </row>
    <row r="3" spans="1:10" x14ac:dyDescent="0.4">
      <c r="A3" s="4">
        <v>2</v>
      </c>
      <c r="B3" s="4">
        <v>3.3</v>
      </c>
      <c r="C3" s="4">
        <v>3.26</v>
      </c>
      <c r="D3" s="4">
        <v>3.16</v>
      </c>
      <c r="E3" s="4">
        <v>3.48</v>
      </c>
      <c r="F3" s="4">
        <f t="shared" ref="F3:F46" si="0">AVERAGE(B3:E3)</f>
        <v>3.3</v>
      </c>
      <c r="G3" s="4">
        <f t="shared" ref="G3:G46" si="1">_xlfn.STDEV.S(B3:E3)</f>
        <v>0.13366625103842278</v>
      </c>
      <c r="H3" s="5">
        <f t="shared" ref="H3:H46" si="2">G3/F3</f>
        <v>4.0504924557097817E-2</v>
      </c>
      <c r="I3" s="6">
        <v>4.5999999999999996</v>
      </c>
      <c r="J3" s="4">
        <f t="shared" ref="J3:J46" si="3">I3/25*2</f>
        <v>0.36799999999999999</v>
      </c>
    </row>
    <row r="4" spans="1:10" x14ac:dyDescent="0.4">
      <c r="A4" s="4">
        <v>3</v>
      </c>
      <c r="B4" s="4">
        <v>3.94</v>
      </c>
      <c r="C4" s="4">
        <v>4.0199999999999996</v>
      </c>
      <c r="D4" s="4">
        <v>4.08</v>
      </c>
      <c r="E4" s="4">
        <v>3.86</v>
      </c>
      <c r="F4" s="4">
        <f t="shared" si="0"/>
        <v>3.9749999999999996</v>
      </c>
      <c r="G4" s="4">
        <f t="shared" si="1"/>
        <v>9.574271077563383E-2</v>
      </c>
      <c r="H4" s="5">
        <f t="shared" si="2"/>
        <v>2.4086216547329266E-2</v>
      </c>
      <c r="I4" s="6">
        <v>1.4</v>
      </c>
      <c r="J4" s="4">
        <f t="shared" si="3"/>
        <v>0.11199999999999999</v>
      </c>
    </row>
    <row r="5" spans="1:10" x14ac:dyDescent="0.4">
      <c r="A5" s="4">
        <v>4</v>
      </c>
      <c r="B5" s="4">
        <v>2.8</v>
      </c>
      <c r="C5" s="4">
        <v>2.92</v>
      </c>
      <c r="D5" s="4">
        <v>2.68</v>
      </c>
      <c r="E5" s="4">
        <v>3.06</v>
      </c>
      <c r="F5" s="4">
        <f t="shared" si="0"/>
        <v>2.8650000000000002</v>
      </c>
      <c r="G5" s="4">
        <f t="shared" si="1"/>
        <v>0.16278820596099705</v>
      </c>
      <c r="H5" s="5">
        <f t="shared" si="2"/>
        <v>5.6819618136473661E-2</v>
      </c>
      <c r="I5" s="6">
        <v>1.4</v>
      </c>
      <c r="J5" s="4">
        <f t="shared" si="3"/>
        <v>0.11199999999999999</v>
      </c>
    </row>
    <row r="6" spans="1:10" x14ac:dyDescent="0.4">
      <c r="A6" s="4">
        <v>5</v>
      </c>
      <c r="B6" s="4">
        <v>4.38</v>
      </c>
      <c r="C6" s="4">
        <v>4.04</v>
      </c>
      <c r="D6" s="4">
        <v>4.0599999999999996</v>
      </c>
      <c r="E6" s="4">
        <v>4.0599999999999996</v>
      </c>
      <c r="F6" s="4">
        <f t="shared" si="0"/>
        <v>4.1349999999999998</v>
      </c>
      <c r="G6" s="4">
        <f t="shared" si="1"/>
        <v>0.16360521589077376</v>
      </c>
      <c r="H6" s="5">
        <f t="shared" si="2"/>
        <v>3.956595305701905E-2</v>
      </c>
      <c r="I6" s="6">
        <v>3.4</v>
      </c>
      <c r="J6" s="4">
        <f t="shared" si="3"/>
        <v>0.27200000000000002</v>
      </c>
    </row>
    <row r="7" spans="1:10" x14ac:dyDescent="0.4">
      <c r="A7" s="4">
        <v>6</v>
      </c>
      <c r="B7" s="4">
        <v>3.02</v>
      </c>
      <c r="C7" s="4">
        <v>3.12</v>
      </c>
      <c r="D7" s="4">
        <v>3.2</v>
      </c>
      <c r="E7" s="4">
        <v>3.26</v>
      </c>
      <c r="F7" s="4">
        <f t="shared" si="0"/>
        <v>3.15</v>
      </c>
      <c r="G7" s="4">
        <f t="shared" si="1"/>
        <v>0.10392304845413257</v>
      </c>
      <c r="H7" s="5">
        <f t="shared" si="2"/>
        <v>3.2991443953692877E-2</v>
      </c>
      <c r="I7" s="6">
        <v>3.8</v>
      </c>
      <c r="J7" s="4">
        <f t="shared" si="3"/>
        <v>0.30399999999999999</v>
      </c>
    </row>
    <row r="8" spans="1:10" x14ac:dyDescent="0.4">
      <c r="A8" s="4">
        <v>7</v>
      </c>
      <c r="B8" s="4">
        <v>4.12</v>
      </c>
      <c r="C8" s="4">
        <v>3.32</v>
      </c>
      <c r="D8" s="4">
        <v>3.44</v>
      </c>
      <c r="E8" s="4">
        <v>3.8</v>
      </c>
      <c r="F8" s="4">
        <f t="shared" si="0"/>
        <v>3.67</v>
      </c>
      <c r="G8" s="4">
        <f t="shared" si="1"/>
        <v>0.3627671429443412</v>
      </c>
      <c r="H8" s="5">
        <f t="shared" si="2"/>
        <v>9.884663295486136E-2</v>
      </c>
      <c r="I8" s="6">
        <v>3.4</v>
      </c>
      <c r="J8" s="4">
        <f t="shared" si="3"/>
        <v>0.27200000000000002</v>
      </c>
    </row>
    <row r="9" spans="1:10" x14ac:dyDescent="0.4">
      <c r="A9" s="4">
        <v>8</v>
      </c>
      <c r="B9" s="4">
        <v>4.16</v>
      </c>
      <c r="C9" s="4">
        <v>4.3</v>
      </c>
      <c r="D9" s="4">
        <v>4.32</v>
      </c>
      <c r="E9" s="4">
        <v>4.16</v>
      </c>
      <c r="F9" s="4">
        <f t="shared" si="0"/>
        <v>4.2350000000000003</v>
      </c>
      <c r="G9" s="4">
        <f t="shared" si="1"/>
        <v>8.6986589004665896E-2</v>
      </c>
      <c r="H9" s="5">
        <f t="shared" si="2"/>
        <v>2.0539926565446492E-2</v>
      </c>
      <c r="I9" s="6">
        <v>3</v>
      </c>
      <c r="J9" s="4">
        <f t="shared" si="3"/>
        <v>0.24</v>
      </c>
    </row>
    <row r="10" spans="1:10" x14ac:dyDescent="0.4">
      <c r="A10" s="4">
        <v>9</v>
      </c>
      <c r="B10" s="4">
        <v>3.96</v>
      </c>
      <c r="C10" s="4">
        <v>4.08</v>
      </c>
      <c r="D10" s="4">
        <v>4.46</v>
      </c>
      <c r="E10" s="4">
        <v>4.3</v>
      </c>
      <c r="F10" s="4">
        <f t="shared" si="0"/>
        <v>4.2</v>
      </c>
      <c r="G10" s="4">
        <f t="shared" si="1"/>
        <v>0.22330845632592297</v>
      </c>
      <c r="H10" s="5">
        <f t="shared" si="2"/>
        <v>5.3168680077600707E-2</v>
      </c>
      <c r="I10" s="6">
        <v>0</v>
      </c>
      <c r="J10" s="4">
        <f t="shared" si="3"/>
        <v>0</v>
      </c>
    </row>
    <row r="11" spans="1:10" x14ac:dyDescent="0.4">
      <c r="A11" s="4">
        <v>10</v>
      </c>
      <c r="B11" s="4">
        <v>4.62</v>
      </c>
      <c r="C11" s="4">
        <v>4.6399999999999997</v>
      </c>
      <c r="D11" s="4">
        <v>4.4800000000000004</v>
      </c>
      <c r="E11" s="4">
        <v>4.46</v>
      </c>
      <c r="F11" s="4">
        <f t="shared" si="0"/>
        <v>4.55</v>
      </c>
      <c r="G11" s="4">
        <f t="shared" si="1"/>
        <v>9.3094933625126108E-2</v>
      </c>
      <c r="H11" s="5">
        <f t="shared" si="2"/>
        <v>2.0460424972555191E-2</v>
      </c>
      <c r="I11" s="6">
        <v>2.6</v>
      </c>
      <c r="J11" s="4">
        <f t="shared" si="3"/>
        <v>0.20800000000000002</v>
      </c>
    </row>
    <row r="12" spans="1:10" x14ac:dyDescent="0.4">
      <c r="A12" s="4">
        <v>11</v>
      </c>
      <c r="B12" s="4">
        <v>3.72</v>
      </c>
      <c r="C12" s="4">
        <v>3.7</v>
      </c>
      <c r="D12" s="4">
        <v>3.7</v>
      </c>
      <c r="E12" s="4">
        <v>3.7</v>
      </c>
      <c r="F12" s="4">
        <f t="shared" si="0"/>
        <v>3.7050000000000001</v>
      </c>
      <c r="G12" s="4">
        <f t="shared" si="1"/>
        <v>1.0000000000000009E-2</v>
      </c>
      <c r="H12" s="5">
        <f t="shared" si="2"/>
        <v>2.6990553306342805E-3</v>
      </c>
      <c r="I12" s="6">
        <v>1.4</v>
      </c>
      <c r="J12" s="4">
        <f t="shared" si="3"/>
        <v>0.11199999999999999</v>
      </c>
    </row>
    <row r="13" spans="1:10" x14ac:dyDescent="0.4">
      <c r="A13" s="4">
        <v>12</v>
      </c>
      <c r="B13" s="4">
        <v>3.72</v>
      </c>
      <c r="C13" s="4">
        <v>3.86</v>
      </c>
      <c r="D13" s="4">
        <v>3.82</v>
      </c>
      <c r="E13" s="4">
        <v>3.94</v>
      </c>
      <c r="F13" s="4">
        <f t="shared" si="0"/>
        <v>3.835</v>
      </c>
      <c r="G13" s="4">
        <f t="shared" si="1"/>
        <v>9.1469484893414846E-2</v>
      </c>
      <c r="H13" s="5">
        <f t="shared" si="2"/>
        <v>2.3851234652780925E-2</v>
      </c>
      <c r="I13" s="6">
        <v>2.4</v>
      </c>
      <c r="J13" s="4">
        <f t="shared" si="3"/>
        <v>0.192</v>
      </c>
    </row>
    <row r="14" spans="1:10" x14ac:dyDescent="0.4">
      <c r="A14" s="4">
        <v>13</v>
      </c>
      <c r="B14" s="4">
        <v>3.42</v>
      </c>
      <c r="C14" s="4">
        <v>3.76</v>
      </c>
      <c r="D14" s="4">
        <v>3.66</v>
      </c>
      <c r="E14" s="4">
        <v>3.74</v>
      </c>
      <c r="F14" s="4">
        <f t="shared" si="0"/>
        <v>3.645</v>
      </c>
      <c r="G14" s="4">
        <f t="shared" si="1"/>
        <v>0.15609825965290797</v>
      </c>
      <c r="H14" s="5">
        <f t="shared" si="2"/>
        <v>4.2825311290235382E-2</v>
      </c>
      <c r="I14" s="6">
        <v>1.4</v>
      </c>
      <c r="J14" s="4">
        <f t="shared" si="3"/>
        <v>0.11199999999999999</v>
      </c>
    </row>
    <row r="15" spans="1:10" x14ac:dyDescent="0.4">
      <c r="A15" s="4">
        <v>14</v>
      </c>
      <c r="B15" s="4">
        <v>3.62</v>
      </c>
      <c r="C15" s="4">
        <v>3.6</v>
      </c>
      <c r="D15" s="4">
        <v>3.66</v>
      </c>
      <c r="E15" s="4">
        <v>3.42</v>
      </c>
      <c r="F15" s="4">
        <f t="shared" si="0"/>
        <v>3.5750000000000002</v>
      </c>
      <c r="G15" s="4">
        <f t="shared" si="1"/>
        <v>0.10630145812734659</v>
      </c>
      <c r="H15" s="5">
        <f t="shared" si="2"/>
        <v>2.9734673602054989E-2</v>
      </c>
      <c r="I15" s="6">
        <v>0.4</v>
      </c>
      <c r="J15" s="4">
        <f t="shared" si="3"/>
        <v>3.2000000000000001E-2</v>
      </c>
    </row>
    <row r="16" spans="1:10" x14ac:dyDescent="0.4">
      <c r="A16" s="4">
        <v>15</v>
      </c>
      <c r="B16" s="4">
        <v>3.88</v>
      </c>
      <c r="C16" s="4">
        <v>3.9</v>
      </c>
      <c r="D16" s="4">
        <v>3.84</v>
      </c>
      <c r="E16" s="4">
        <v>4</v>
      </c>
      <c r="F16" s="4">
        <f t="shared" si="0"/>
        <v>3.9049999999999998</v>
      </c>
      <c r="G16" s="4">
        <f t="shared" si="1"/>
        <v>6.8068592855540511E-2</v>
      </c>
      <c r="H16" s="5">
        <f t="shared" si="2"/>
        <v>1.74311377350936E-2</v>
      </c>
      <c r="I16" s="6">
        <v>0.8</v>
      </c>
      <c r="J16" s="4">
        <f t="shared" si="3"/>
        <v>6.4000000000000001E-2</v>
      </c>
    </row>
    <row r="17" spans="1:10" x14ac:dyDescent="0.4">
      <c r="A17" s="4">
        <v>16</v>
      </c>
      <c r="B17" s="4">
        <v>2.94</v>
      </c>
      <c r="C17" s="4">
        <v>3.06</v>
      </c>
      <c r="D17" s="4">
        <v>3.06</v>
      </c>
      <c r="E17" s="4">
        <v>3.96</v>
      </c>
      <c r="F17" s="4">
        <f t="shared" si="0"/>
        <v>3.2549999999999999</v>
      </c>
      <c r="G17" s="4">
        <f t="shared" si="1"/>
        <v>0.47339201514178247</v>
      </c>
      <c r="H17" s="5">
        <f t="shared" si="2"/>
        <v>0.14543533491299002</v>
      </c>
      <c r="I17" s="7">
        <v>4.8</v>
      </c>
      <c r="J17" s="4">
        <f t="shared" si="3"/>
        <v>0.38400000000000001</v>
      </c>
    </row>
    <row r="18" spans="1:10" x14ac:dyDescent="0.4">
      <c r="A18" s="4">
        <v>17</v>
      </c>
      <c r="B18" s="4">
        <v>4.04</v>
      </c>
      <c r="C18" s="4">
        <v>4.28</v>
      </c>
      <c r="D18" s="4">
        <v>3.96</v>
      </c>
      <c r="E18" s="4">
        <v>4.3</v>
      </c>
      <c r="F18" s="4">
        <f t="shared" si="0"/>
        <v>4.1450000000000005</v>
      </c>
      <c r="G18" s="4">
        <f t="shared" si="1"/>
        <v>0.17078251276599332</v>
      </c>
      <c r="H18" s="5">
        <f t="shared" si="2"/>
        <v>4.1202053743303574E-2</v>
      </c>
      <c r="I18" s="6">
        <v>2.8</v>
      </c>
      <c r="J18" s="4">
        <f t="shared" si="3"/>
        <v>0.22399999999999998</v>
      </c>
    </row>
    <row r="19" spans="1:10" x14ac:dyDescent="0.4">
      <c r="A19" s="4">
        <v>18</v>
      </c>
      <c r="B19" s="4">
        <v>4.5</v>
      </c>
      <c r="C19" s="4">
        <v>5</v>
      </c>
      <c r="D19" s="4">
        <v>4.5999999999999996</v>
      </c>
      <c r="E19" s="4">
        <v>4.7</v>
      </c>
      <c r="F19" s="4">
        <f t="shared" si="0"/>
        <v>4.7</v>
      </c>
      <c r="G19" s="4">
        <f t="shared" si="1"/>
        <v>0.21602468994692872</v>
      </c>
      <c r="H19" s="5">
        <f t="shared" si="2"/>
        <v>4.5962699988708236E-2</v>
      </c>
      <c r="I19" s="6">
        <v>1.8</v>
      </c>
      <c r="J19" s="4">
        <f t="shared" si="3"/>
        <v>0.14400000000000002</v>
      </c>
    </row>
    <row r="20" spans="1:10" x14ac:dyDescent="0.4">
      <c r="A20" s="4">
        <v>19</v>
      </c>
      <c r="B20" s="4">
        <v>3.84</v>
      </c>
      <c r="C20" s="4">
        <v>3.76</v>
      </c>
      <c r="D20" s="4">
        <v>3.92</v>
      </c>
      <c r="E20" s="4">
        <v>3.76</v>
      </c>
      <c r="F20" s="4">
        <f t="shared" si="0"/>
        <v>3.82</v>
      </c>
      <c r="G20" s="4">
        <f t="shared" si="1"/>
        <v>7.6594168620507122E-2</v>
      </c>
      <c r="H20" s="5">
        <f t="shared" si="2"/>
        <v>2.0050829481808148E-2</v>
      </c>
      <c r="I20" s="6">
        <v>2.4</v>
      </c>
      <c r="J20" s="4">
        <f t="shared" si="3"/>
        <v>0.192</v>
      </c>
    </row>
    <row r="21" spans="1:10" x14ac:dyDescent="0.4">
      <c r="A21" s="4">
        <v>20</v>
      </c>
      <c r="B21" s="4">
        <v>4.04</v>
      </c>
      <c r="C21" s="4">
        <v>4.1399999999999997</v>
      </c>
      <c r="D21" s="4">
        <v>4.3</v>
      </c>
      <c r="E21" s="4">
        <v>4.1399999999999997</v>
      </c>
      <c r="F21" s="4">
        <f t="shared" si="0"/>
        <v>4.1550000000000002</v>
      </c>
      <c r="G21" s="4">
        <f t="shared" si="1"/>
        <v>0.10754843869934447</v>
      </c>
      <c r="H21" s="5">
        <f t="shared" si="2"/>
        <v>2.5884100769998666E-2</v>
      </c>
      <c r="I21" s="6">
        <v>1.4</v>
      </c>
      <c r="J21" s="4">
        <f t="shared" si="3"/>
        <v>0.11199999999999999</v>
      </c>
    </row>
    <row r="22" spans="1:10" x14ac:dyDescent="0.4">
      <c r="A22" s="4">
        <v>21</v>
      </c>
      <c r="B22" s="4">
        <v>2.82</v>
      </c>
      <c r="C22" s="4">
        <v>3.26</v>
      </c>
      <c r="D22" s="4">
        <v>2.64</v>
      </c>
      <c r="E22" s="4">
        <v>2.7</v>
      </c>
      <c r="F22" s="4">
        <f t="shared" si="0"/>
        <v>2.8550000000000004</v>
      </c>
      <c r="G22" s="4">
        <f t="shared" si="1"/>
        <v>0.2801785145224378</v>
      </c>
      <c r="H22" s="5">
        <f t="shared" si="2"/>
        <v>9.8136082144461567E-2</v>
      </c>
      <c r="I22" s="6">
        <v>0.4</v>
      </c>
      <c r="J22" s="4">
        <f t="shared" si="3"/>
        <v>3.2000000000000001E-2</v>
      </c>
    </row>
    <row r="23" spans="1:10" x14ac:dyDescent="0.4">
      <c r="A23" s="4">
        <v>22</v>
      </c>
      <c r="B23" s="4">
        <v>2.64</v>
      </c>
      <c r="C23" s="4">
        <v>2.42</v>
      </c>
      <c r="D23" s="4">
        <v>2.56</v>
      </c>
      <c r="E23" s="4">
        <v>2.42</v>
      </c>
      <c r="F23" s="4">
        <f t="shared" si="0"/>
        <v>2.5100000000000002</v>
      </c>
      <c r="G23" s="4">
        <f t="shared" si="1"/>
        <v>0.1089342309224547</v>
      </c>
      <c r="H23" s="5">
        <f t="shared" si="2"/>
        <v>4.3400092000977962E-2</v>
      </c>
      <c r="I23" s="6">
        <v>0</v>
      </c>
      <c r="J23" s="4">
        <f t="shared" si="3"/>
        <v>0</v>
      </c>
    </row>
    <row r="24" spans="1:10" x14ac:dyDescent="0.4">
      <c r="A24" s="4">
        <v>23</v>
      </c>
      <c r="B24" s="4">
        <v>2.92</v>
      </c>
      <c r="C24" s="4">
        <v>3.14</v>
      </c>
      <c r="D24" s="4">
        <v>2.96</v>
      </c>
      <c r="E24" s="4">
        <v>2.68</v>
      </c>
      <c r="F24" s="4">
        <f t="shared" si="0"/>
        <v>2.9249999999999998</v>
      </c>
      <c r="G24" s="4">
        <f t="shared" si="1"/>
        <v>0.18929694486000909</v>
      </c>
      <c r="H24" s="5">
        <f t="shared" si="2"/>
        <v>6.4716904225644134E-2</v>
      </c>
      <c r="I24" s="6">
        <v>-2.2000000000000002</v>
      </c>
      <c r="J24" s="4">
        <f t="shared" si="3"/>
        <v>-0.17600000000000002</v>
      </c>
    </row>
    <row r="25" spans="1:10" x14ac:dyDescent="0.4">
      <c r="A25" s="4">
        <v>24</v>
      </c>
      <c r="B25" s="4">
        <v>3.58</v>
      </c>
      <c r="C25" s="4">
        <v>2.9</v>
      </c>
      <c r="D25" s="4">
        <v>3.06</v>
      </c>
      <c r="E25" s="4">
        <v>3.32</v>
      </c>
      <c r="F25" s="4">
        <f t="shared" si="0"/>
        <v>3.2150000000000003</v>
      </c>
      <c r="G25" s="4">
        <f t="shared" si="1"/>
        <v>0.298607881119482</v>
      </c>
      <c r="H25" s="5">
        <f t="shared" si="2"/>
        <v>9.2879589772778215E-2</v>
      </c>
      <c r="I25" s="6">
        <v>1.8</v>
      </c>
      <c r="J25" s="4">
        <f t="shared" si="3"/>
        <v>0.14400000000000002</v>
      </c>
    </row>
    <row r="26" spans="1:10" x14ac:dyDescent="0.4">
      <c r="A26" s="4">
        <v>25</v>
      </c>
      <c r="B26" s="4">
        <v>3.62</v>
      </c>
      <c r="C26" s="4">
        <v>3.7</v>
      </c>
      <c r="D26" s="4">
        <v>4.08</v>
      </c>
      <c r="E26" s="4">
        <v>4.26</v>
      </c>
      <c r="F26" s="4">
        <f t="shared" si="0"/>
        <v>3.915</v>
      </c>
      <c r="G26" s="4">
        <f t="shared" si="1"/>
        <v>0.30523215208537025</v>
      </c>
      <c r="H26" s="5">
        <f t="shared" si="2"/>
        <v>7.7964789804692278E-2</v>
      </c>
      <c r="I26" s="6">
        <v>2.2000000000000002</v>
      </c>
      <c r="J26" s="4">
        <f t="shared" si="3"/>
        <v>0.17600000000000002</v>
      </c>
    </row>
    <row r="27" spans="1:10" x14ac:dyDescent="0.4">
      <c r="A27" s="4">
        <v>26</v>
      </c>
      <c r="B27" s="4">
        <v>3.94</v>
      </c>
      <c r="C27" s="4">
        <v>4.2</v>
      </c>
      <c r="D27" s="4">
        <v>4.28</v>
      </c>
      <c r="E27" s="4">
        <v>3.96</v>
      </c>
      <c r="F27" s="4">
        <f t="shared" si="0"/>
        <v>4.0950000000000006</v>
      </c>
      <c r="G27" s="4">
        <f t="shared" si="1"/>
        <v>0.17078251276599346</v>
      </c>
      <c r="H27" s="5">
        <f t="shared" si="2"/>
        <v>4.1705131322586922E-2</v>
      </c>
      <c r="I27" s="6">
        <v>2.6</v>
      </c>
      <c r="J27" s="4">
        <f t="shared" si="3"/>
        <v>0.20800000000000002</v>
      </c>
    </row>
    <row r="28" spans="1:10" x14ac:dyDescent="0.4">
      <c r="A28" s="4">
        <v>27</v>
      </c>
      <c r="B28" s="4">
        <v>3.94</v>
      </c>
      <c r="C28" s="4">
        <v>3.88</v>
      </c>
      <c r="D28" s="4">
        <v>3.82</v>
      </c>
      <c r="E28" s="4">
        <v>4.0999999999999996</v>
      </c>
      <c r="F28" s="4">
        <f t="shared" si="0"/>
        <v>3.9350000000000001</v>
      </c>
      <c r="G28" s="4">
        <f t="shared" si="1"/>
        <v>0.12041594578792286</v>
      </c>
      <c r="H28" s="5">
        <f t="shared" si="2"/>
        <v>3.0601256871136687E-2</v>
      </c>
      <c r="I28" s="6">
        <v>1.8</v>
      </c>
      <c r="J28" s="4">
        <f t="shared" si="3"/>
        <v>0.14400000000000002</v>
      </c>
    </row>
    <row r="29" spans="1:10" x14ac:dyDescent="0.4">
      <c r="A29" s="4">
        <v>28</v>
      </c>
      <c r="B29" s="4">
        <v>4.4000000000000004</v>
      </c>
      <c r="C29" s="4">
        <v>4.3</v>
      </c>
      <c r="D29" s="4">
        <v>4.4800000000000004</v>
      </c>
      <c r="E29" s="4">
        <v>4.32</v>
      </c>
      <c r="F29" s="4">
        <f t="shared" si="0"/>
        <v>4.375</v>
      </c>
      <c r="G29" s="4">
        <f t="shared" si="1"/>
        <v>8.2259751195020644E-2</v>
      </c>
      <c r="H29" s="5">
        <f t="shared" si="2"/>
        <v>1.8802228844576146E-2</v>
      </c>
      <c r="I29" s="6">
        <v>1.6</v>
      </c>
      <c r="J29" s="4">
        <f t="shared" si="3"/>
        <v>0.128</v>
      </c>
    </row>
    <row r="30" spans="1:10" x14ac:dyDescent="0.4">
      <c r="A30" s="4">
        <v>29</v>
      </c>
      <c r="B30" s="4">
        <v>3.28</v>
      </c>
      <c r="C30" s="4">
        <v>3.94</v>
      </c>
      <c r="D30" s="4">
        <v>3.34</v>
      </c>
      <c r="E30" s="4">
        <v>3.9</v>
      </c>
      <c r="F30" s="4">
        <f t="shared" si="0"/>
        <v>3.6149999999999998</v>
      </c>
      <c r="G30" s="4">
        <f t="shared" si="1"/>
        <v>0.3534119409414459</v>
      </c>
      <c r="H30" s="5">
        <f t="shared" si="2"/>
        <v>9.7762639264577025E-2</v>
      </c>
      <c r="I30" s="6">
        <v>1.8</v>
      </c>
      <c r="J30" s="4">
        <f t="shared" si="3"/>
        <v>0.14400000000000002</v>
      </c>
    </row>
    <row r="31" spans="1:10" x14ac:dyDescent="0.4">
      <c r="A31" s="4">
        <v>30</v>
      </c>
      <c r="B31" s="4">
        <v>3.12</v>
      </c>
      <c r="C31" s="4">
        <v>3.76</v>
      </c>
      <c r="D31" s="4">
        <v>3.12</v>
      </c>
      <c r="E31" s="4">
        <v>3.38</v>
      </c>
      <c r="F31" s="4">
        <f t="shared" si="0"/>
        <v>3.3449999999999998</v>
      </c>
      <c r="G31" s="4">
        <f t="shared" si="1"/>
        <v>0.3025998457809696</v>
      </c>
      <c r="H31" s="5">
        <f t="shared" si="2"/>
        <v>9.0463332072038757E-2</v>
      </c>
      <c r="I31" s="6">
        <v>2.4</v>
      </c>
      <c r="J31" s="4">
        <f t="shared" si="3"/>
        <v>0.192</v>
      </c>
    </row>
    <row r="32" spans="1:10" x14ac:dyDescent="0.4">
      <c r="A32" s="4">
        <v>31</v>
      </c>
      <c r="B32" s="4">
        <v>3.62</v>
      </c>
      <c r="C32" s="4">
        <v>3.72</v>
      </c>
      <c r="D32" s="4">
        <v>3.66</v>
      </c>
      <c r="E32" s="4">
        <v>3.9</v>
      </c>
      <c r="F32" s="4">
        <f t="shared" si="0"/>
        <v>3.7250000000000001</v>
      </c>
      <c r="G32" s="4">
        <f t="shared" si="1"/>
        <v>0.12369316876852972</v>
      </c>
      <c r="H32" s="5">
        <f t="shared" si="2"/>
        <v>3.3206219803632135E-2</v>
      </c>
      <c r="I32" s="6">
        <v>3</v>
      </c>
      <c r="J32" s="4">
        <f t="shared" si="3"/>
        <v>0.24</v>
      </c>
    </row>
    <row r="33" spans="1:26" x14ac:dyDescent="0.4">
      <c r="A33" s="4">
        <v>32</v>
      </c>
      <c r="B33" s="4">
        <v>3.16</v>
      </c>
      <c r="C33" s="4">
        <v>3.92</v>
      </c>
      <c r="D33" s="4">
        <v>3.38</v>
      </c>
      <c r="E33" s="4">
        <v>3.24</v>
      </c>
      <c r="F33" s="4">
        <f t="shared" si="0"/>
        <v>3.4250000000000003</v>
      </c>
      <c r="G33" s="4">
        <f t="shared" si="1"/>
        <v>0.34229616805723462</v>
      </c>
      <c r="H33" s="5">
        <f t="shared" si="2"/>
        <v>9.9940487024010094E-2</v>
      </c>
      <c r="I33" s="6">
        <v>3.2</v>
      </c>
      <c r="J33" s="4">
        <f t="shared" si="3"/>
        <v>0.25600000000000001</v>
      </c>
    </row>
    <row r="34" spans="1:26" x14ac:dyDescent="0.4">
      <c r="A34" s="4">
        <v>33</v>
      </c>
      <c r="B34" s="4">
        <v>4.0599999999999996</v>
      </c>
      <c r="C34" s="4">
        <v>4.18</v>
      </c>
      <c r="D34" s="4">
        <v>4.1399999999999997</v>
      </c>
      <c r="E34" s="4">
        <v>3.98</v>
      </c>
      <c r="F34" s="4">
        <f t="shared" si="0"/>
        <v>4.09</v>
      </c>
      <c r="G34" s="4">
        <f t="shared" si="1"/>
        <v>8.8694231304333709E-2</v>
      </c>
      <c r="H34" s="5">
        <f t="shared" si="2"/>
        <v>2.1685631125753963E-2</v>
      </c>
      <c r="I34" s="6">
        <v>4</v>
      </c>
      <c r="J34" s="4">
        <f t="shared" si="3"/>
        <v>0.32</v>
      </c>
    </row>
    <row r="35" spans="1:26" x14ac:dyDescent="0.4">
      <c r="A35" s="4">
        <v>34</v>
      </c>
      <c r="B35" s="4">
        <v>2.36</v>
      </c>
      <c r="C35" s="4">
        <v>3.2</v>
      </c>
      <c r="D35" s="4">
        <v>2.5</v>
      </c>
      <c r="E35" s="4">
        <v>2.9</v>
      </c>
      <c r="F35" s="4">
        <f t="shared" si="0"/>
        <v>2.74</v>
      </c>
      <c r="G35" s="4">
        <f t="shared" si="1"/>
        <v>0.38262252939417962</v>
      </c>
      <c r="H35" s="5">
        <f t="shared" si="2"/>
        <v>0.13964325890298526</v>
      </c>
      <c r="I35" s="6">
        <v>3.2</v>
      </c>
      <c r="J35" s="4">
        <f t="shared" si="3"/>
        <v>0.25600000000000001</v>
      </c>
      <c r="X35" t="s">
        <v>18</v>
      </c>
      <c r="Y35" t="s">
        <v>19</v>
      </c>
      <c r="Z35" t="s">
        <v>21</v>
      </c>
    </row>
    <row r="36" spans="1:26" x14ac:dyDescent="0.4">
      <c r="A36" s="4">
        <v>35</v>
      </c>
      <c r="B36" s="4">
        <v>3.2</v>
      </c>
      <c r="C36" s="4">
        <v>3.16</v>
      </c>
      <c r="D36" s="4">
        <v>3.36</v>
      </c>
      <c r="E36" s="4">
        <v>3.2</v>
      </c>
      <c r="F36" s="4">
        <f t="shared" si="0"/>
        <v>3.2300000000000004</v>
      </c>
      <c r="G36" s="4">
        <f t="shared" si="1"/>
        <v>8.8694231304333668E-2</v>
      </c>
      <c r="H36" s="5">
        <f t="shared" si="2"/>
        <v>2.7459514335707015E-2</v>
      </c>
      <c r="I36" s="6">
        <v>1.2</v>
      </c>
      <c r="J36" s="4">
        <f t="shared" si="3"/>
        <v>9.6000000000000002E-2</v>
      </c>
      <c r="X36" t="s">
        <v>17</v>
      </c>
      <c r="Y36">
        <v>26</v>
      </c>
      <c r="Z36">
        <f>26/45</f>
        <v>0.57777777777777772</v>
      </c>
    </row>
    <row r="37" spans="1:26" x14ac:dyDescent="0.4">
      <c r="A37" s="4">
        <v>36</v>
      </c>
      <c r="B37" s="4">
        <v>2.78</v>
      </c>
      <c r="C37" s="4">
        <v>2.68</v>
      </c>
      <c r="D37" s="4">
        <v>2.84</v>
      </c>
      <c r="E37" s="4">
        <v>3.06</v>
      </c>
      <c r="F37" s="4">
        <f t="shared" si="0"/>
        <v>2.8400000000000003</v>
      </c>
      <c r="G37" s="4">
        <f t="shared" si="1"/>
        <v>0.16083117442419759</v>
      </c>
      <c r="H37" s="5">
        <f t="shared" si="2"/>
        <v>5.6630695219787877E-2</v>
      </c>
      <c r="I37" s="6">
        <v>2.2000000000000002</v>
      </c>
      <c r="J37" s="4">
        <f t="shared" si="3"/>
        <v>0.17600000000000002</v>
      </c>
    </row>
    <row r="38" spans="1:26" x14ac:dyDescent="0.4">
      <c r="A38" s="4">
        <v>37</v>
      </c>
      <c r="B38" s="4">
        <v>2.84</v>
      </c>
      <c r="C38" s="4">
        <v>3.1</v>
      </c>
      <c r="D38" s="4">
        <v>3.08</v>
      </c>
      <c r="E38" s="4">
        <v>3.06</v>
      </c>
      <c r="F38" s="4">
        <f t="shared" si="0"/>
        <v>3.02</v>
      </c>
      <c r="G38" s="4">
        <f t="shared" si="1"/>
        <v>0.12110601416389978</v>
      </c>
      <c r="H38" s="5">
        <f t="shared" si="2"/>
        <v>4.0101329193344297E-2</v>
      </c>
      <c r="I38" s="6">
        <v>2.8</v>
      </c>
      <c r="J38" s="4">
        <f t="shared" si="3"/>
        <v>0.22399999999999998</v>
      </c>
    </row>
    <row r="39" spans="1:26" x14ac:dyDescent="0.4">
      <c r="A39" s="4">
        <v>38</v>
      </c>
      <c r="B39" s="4">
        <v>4.26</v>
      </c>
      <c r="C39" s="4">
        <v>4.28</v>
      </c>
      <c r="D39" s="4">
        <v>4.28</v>
      </c>
      <c r="E39" s="4">
        <v>4.24</v>
      </c>
      <c r="F39" s="4">
        <f t="shared" si="0"/>
        <v>4.2650000000000006</v>
      </c>
      <c r="G39" s="4">
        <f t="shared" si="1"/>
        <v>1.9148542155126819E-2</v>
      </c>
      <c r="H39" s="5">
        <f t="shared" si="2"/>
        <v>4.4896933540742824E-3</v>
      </c>
      <c r="I39" s="6">
        <v>2</v>
      </c>
      <c r="J39" s="4">
        <f t="shared" si="3"/>
        <v>0.16</v>
      </c>
    </row>
    <row r="40" spans="1:26" x14ac:dyDescent="0.4">
      <c r="A40" s="4">
        <v>39</v>
      </c>
      <c r="B40" s="4">
        <v>3.88</v>
      </c>
      <c r="C40" s="4">
        <v>3.9</v>
      </c>
      <c r="D40" s="4">
        <v>4.16</v>
      </c>
      <c r="E40" s="4">
        <v>4.1399999999999997</v>
      </c>
      <c r="F40" s="4">
        <f t="shared" si="0"/>
        <v>4.0199999999999996</v>
      </c>
      <c r="G40" s="4">
        <f t="shared" si="1"/>
        <v>0.15055453054181622</v>
      </c>
      <c r="H40" s="5">
        <f t="shared" si="2"/>
        <v>3.7451375756670707E-2</v>
      </c>
      <c r="I40" s="6">
        <v>3</v>
      </c>
      <c r="J40" s="4">
        <f t="shared" si="3"/>
        <v>0.24</v>
      </c>
    </row>
    <row r="41" spans="1:26" x14ac:dyDescent="0.4">
      <c r="A41" s="4">
        <v>40</v>
      </c>
      <c r="B41" s="4">
        <v>3.42</v>
      </c>
      <c r="C41" s="4">
        <v>3.98</v>
      </c>
      <c r="D41" s="4">
        <v>3.92</v>
      </c>
      <c r="E41" s="4">
        <v>3.52</v>
      </c>
      <c r="F41" s="4">
        <f t="shared" si="0"/>
        <v>3.71</v>
      </c>
      <c r="G41" s="4">
        <f t="shared" si="1"/>
        <v>0.28118795611950853</v>
      </c>
      <c r="H41" s="5">
        <f t="shared" si="2"/>
        <v>7.5791901919004992E-2</v>
      </c>
      <c r="I41" s="6">
        <v>2.6</v>
      </c>
      <c r="J41" s="4">
        <f t="shared" si="3"/>
        <v>0.20800000000000002</v>
      </c>
    </row>
    <row r="42" spans="1:26" x14ac:dyDescent="0.4">
      <c r="A42" s="4">
        <v>41</v>
      </c>
      <c r="B42" s="4">
        <v>3.48</v>
      </c>
      <c r="C42" s="4">
        <v>3.28</v>
      </c>
      <c r="D42" s="4">
        <v>3.36</v>
      </c>
      <c r="E42" s="4">
        <v>3.28</v>
      </c>
      <c r="F42" s="4">
        <f t="shared" si="0"/>
        <v>3.3499999999999996</v>
      </c>
      <c r="G42" s="4">
        <f t="shared" si="1"/>
        <v>9.4516312525052257E-2</v>
      </c>
      <c r="H42" s="5">
        <f t="shared" si="2"/>
        <v>2.8213824634343961E-2</v>
      </c>
      <c r="I42" s="6">
        <v>2.8</v>
      </c>
      <c r="J42" s="4">
        <f t="shared" si="3"/>
        <v>0.22399999999999998</v>
      </c>
    </row>
    <row r="43" spans="1:26" x14ac:dyDescent="0.4">
      <c r="A43" s="4">
        <v>42</v>
      </c>
      <c r="B43" s="4">
        <v>3.56</v>
      </c>
      <c r="C43" s="4">
        <v>3.92</v>
      </c>
      <c r="D43" s="4">
        <v>3.58</v>
      </c>
      <c r="E43" s="4">
        <v>3.4</v>
      </c>
      <c r="F43" s="4">
        <f t="shared" si="0"/>
        <v>3.6150000000000002</v>
      </c>
      <c r="G43" s="4">
        <f t="shared" si="1"/>
        <v>0.2187083293643233</v>
      </c>
      <c r="H43" s="5">
        <f t="shared" si="2"/>
        <v>6.050022942304932E-2</v>
      </c>
      <c r="I43" s="6">
        <v>2.8</v>
      </c>
      <c r="J43" s="4">
        <f t="shared" si="3"/>
        <v>0.22399999999999998</v>
      </c>
    </row>
    <row r="44" spans="1:26" x14ac:dyDescent="0.4">
      <c r="A44" s="4">
        <v>43</v>
      </c>
      <c r="B44" s="4">
        <v>3.84</v>
      </c>
      <c r="C44" s="4">
        <v>3.8</v>
      </c>
      <c r="D44" s="4">
        <v>3.64</v>
      </c>
      <c r="E44" s="4">
        <v>4.0199999999999996</v>
      </c>
      <c r="F44" s="4">
        <f t="shared" si="0"/>
        <v>3.8249999999999997</v>
      </c>
      <c r="G44" s="4">
        <f t="shared" si="1"/>
        <v>0.15609825965290772</v>
      </c>
      <c r="H44" s="5">
        <f t="shared" si="2"/>
        <v>4.0810002523636008E-2</v>
      </c>
      <c r="I44" s="6">
        <v>0.6</v>
      </c>
      <c r="J44" s="4">
        <f t="shared" si="3"/>
        <v>4.8000000000000001E-2</v>
      </c>
    </row>
    <row r="45" spans="1:26" x14ac:dyDescent="0.4">
      <c r="A45" s="4">
        <v>44</v>
      </c>
      <c r="B45" s="4">
        <v>3.22</v>
      </c>
      <c r="C45" s="4">
        <v>3.68</v>
      </c>
      <c r="D45" s="4">
        <v>3.76</v>
      </c>
      <c r="E45" s="4">
        <v>3.78</v>
      </c>
      <c r="F45" s="4">
        <f t="shared" si="0"/>
        <v>3.61</v>
      </c>
      <c r="G45" s="4">
        <f t="shared" si="1"/>
        <v>0.26356529867694378</v>
      </c>
      <c r="H45" s="5">
        <f t="shared" si="2"/>
        <v>7.3009778026854238E-2</v>
      </c>
      <c r="I45" s="6">
        <v>0.4</v>
      </c>
      <c r="J45" s="4">
        <f t="shared" si="3"/>
        <v>3.2000000000000001E-2</v>
      </c>
    </row>
    <row r="46" spans="1:26" x14ac:dyDescent="0.4">
      <c r="A46" s="4">
        <v>45</v>
      </c>
      <c r="B46" s="4">
        <v>4.08</v>
      </c>
      <c r="C46" s="4">
        <v>4.22</v>
      </c>
      <c r="D46" s="4">
        <v>4.04</v>
      </c>
      <c r="E46" s="4">
        <v>4.0599999999999996</v>
      </c>
      <c r="F46" s="4">
        <f t="shared" si="0"/>
        <v>4.0999999999999996</v>
      </c>
      <c r="G46" s="4">
        <f t="shared" si="1"/>
        <v>8.1649658092772526E-2</v>
      </c>
      <c r="H46" s="5">
        <f t="shared" si="2"/>
        <v>1.9914550754334764E-2</v>
      </c>
      <c r="I46" s="6">
        <v>2</v>
      </c>
      <c r="J46" s="4">
        <f t="shared" si="3"/>
        <v>0.16</v>
      </c>
    </row>
    <row r="48" spans="1:26" x14ac:dyDescent="0.4">
      <c r="F48" t="s">
        <v>12</v>
      </c>
      <c r="G48" t="s">
        <v>1</v>
      </c>
      <c r="H48" s="1" t="s">
        <v>2</v>
      </c>
      <c r="I48" s="2" t="s">
        <v>9</v>
      </c>
      <c r="J48" t="s">
        <v>11</v>
      </c>
    </row>
    <row r="49" spans="5:10" x14ac:dyDescent="0.4">
      <c r="E49" t="s">
        <v>0</v>
      </c>
      <c r="F49">
        <f>AVERAGE(F2:F46)</f>
        <v>3.64488888888889</v>
      </c>
      <c r="H49"/>
      <c r="I49">
        <f t="shared" ref="I49:J49" si="4">AVERAGE(I2:I46)</f>
        <v>2.0311111111111106</v>
      </c>
      <c r="J49">
        <f t="shared" si="4"/>
        <v>0.16248888888888896</v>
      </c>
    </row>
    <row r="50" spans="5:10" x14ac:dyDescent="0.4">
      <c r="E50" t="s">
        <v>16</v>
      </c>
      <c r="F50">
        <f>_xlfn.STDEV.S(F2:F46)</f>
        <v>0.52411775317376164</v>
      </c>
      <c r="H50"/>
      <c r="I50">
        <f t="shared" ref="I50:J50" si="5">_xlfn.STDEV.S(I2:I46)</f>
        <v>1.3422881113000211</v>
      </c>
      <c r="J50">
        <f t="shared" si="5"/>
        <v>0.10738304890400149</v>
      </c>
    </row>
    <row r="51" spans="5:10" x14ac:dyDescent="0.4">
      <c r="E51" t="s">
        <v>13</v>
      </c>
      <c r="F51" s="2">
        <f>MAX(F2:F46)</f>
        <v>4.7</v>
      </c>
      <c r="G51" s="2"/>
      <c r="H51" s="2"/>
      <c r="I51" s="2">
        <f t="shared" ref="I51:J51" si="6">MAX(I2:I46)</f>
        <v>4.8</v>
      </c>
      <c r="J51" s="2">
        <f t="shared" si="6"/>
        <v>0.38400000000000001</v>
      </c>
    </row>
    <row r="52" spans="5:10" x14ac:dyDescent="0.4">
      <c r="E52" t="s">
        <v>14</v>
      </c>
      <c r="F52">
        <f>MIN(F2:F46)</f>
        <v>2.5100000000000002</v>
      </c>
      <c r="H52"/>
      <c r="I52">
        <f t="shared" ref="I52:J52" si="7">MIN(I2:I46)</f>
        <v>-2.2000000000000002</v>
      </c>
      <c r="J52">
        <f t="shared" si="7"/>
        <v>-0.17600000000000002</v>
      </c>
    </row>
  </sheetData>
  <dataConsolidate/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0"/>
  <sheetViews>
    <sheetView topLeftCell="A15" zoomScale="55" zoomScaleNormal="55" workbookViewId="0">
      <selection activeCell="H15" sqref="H15"/>
    </sheetView>
  </sheetViews>
  <sheetFormatPr defaultRowHeight="13.9" x14ac:dyDescent="0.4"/>
  <sheetData>
    <row r="1" spans="1:11" x14ac:dyDescent="0.4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10</v>
      </c>
      <c r="H1" t="s">
        <v>11</v>
      </c>
      <c r="I1" t="s">
        <v>12</v>
      </c>
      <c r="K1" s="1"/>
    </row>
    <row r="2" spans="1:11" x14ac:dyDescent="0.4">
      <c r="A2">
        <v>1</v>
      </c>
      <c r="B2">
        <v>2.58</v>
      </c>
      <c r="C2">
        <v>2.52</v>
      </c>
      <c r="D2">
        <v>2.54</v>
      </c>
      <c r="E2">
        <v>2.52</v>
      </c>
      <c r="F2">
        <v>2.6</v>
      </c>
      <c r="G2">
        <v>2.2000000000000002</v>
      </c>
      <c r="H2">
        <f>G2/12.5</f>
        <v>0.17600000000000002</v>
      </c>
      <c r="I2">
        <f>AVERAGE(B2:F2)</f>
        <v>2.552</v>
      </c>
    </row>
    <row r="3" spans="1:11" x14ac:dyDescent="0.4">
      <c r="A3">
        <v>2</v>
      </c>
      <c r="B3">
        <v>4.0999999999999996</v>
      </c>
      <c r="C3">
        <v>4.0199999999999996</v>
      </c>
      <c r="D3">
        <v>4.0599999999999996</v>
      </c>
      <c r="E3">
        <v>4.08</v>
      </c>
      <c r="F3">
        <v>4.0199999999999996</v>
      </c>
      <c r="G3">
        <v>4.5999999999999996</v>
      </c>
      <c r="H3">
        <f t="shared" ref="H3:H65" si="0">G3/12.5</f>
        <v>0.36799999999999999</v>
      </c>
      <c r="I3">
        <f t="shared" ref="I3:I65" si="1">AVERAGE(B3:F3)</f>
        <v>4.0559999999999992</v>
      </c>
    </row>
    <row r="4" spans="1:11" x14ac:dyDescent="0.4">
      <c r="A4">
        <v>3</v>
      </c>
      <c r="B4">
        <v>3.44</v>
      </c>
      <c r="C4">
        <v>3.5</v>
      </c>
      <c r="D4">
        <v>3.36</v>
      </c>
      <c r="E4">
        <v>3.36</v>
      </c>
      <c r="F4">
        <v>3.62</v>
      </c>
      <c r="G4">
        <v>3.4</v>
      </c>
      <c r="H4">
        <f t="shared" si="0"/>
        <v>0.27200000000000002</v>
      </c>
      <c r="I4">
        <f t="shared" si="1"/>
        <v>3.4559999999999995</v>
      </c>
    </row>
    <row r="5" spans="1:11" x14ac:dyDescent="0.4">
      <c r="A5">
        <v>4</v>
      </c>
      <c r="B5">
        <v>3.48</v>
      </c>
      <c r="C5">
        <v>3.72</v>
      </c>
      <c r="D5">
        <v>3.48</v>
      </c>
      <c r="E5">
        <v>3.6</v>
      </c>
      <c r="F5">
        <v>3.46</v>
      </c>
      <c r="G5">
        <v>5.6</v>
      </c>
      <c r="H5">
        <f t="shared" si="0"/>
        <v>0.44799999999999995</v>
      </c>
      <c r="I5">
        <f t="shared" si="1"/>
        <v>3.5479999999999996</v>
      </c>
    </row>
    <row r="6" spans="1:11" x14ac:dyDescent="0.4">
      <c r="A6">
        <v>5</v>
      </c>
      <c r="B6">
        <v>3.18</v>
      </c>
      <c r="C6">
        <v>3.06</v>
      </c>
      <c r="D6">
        <v>3.18</v>
      </c>
      <c r="E6">
        <v>3.24</v>
      </c>
      <c r="F6">
        <v>3.16</v>
      </c>
      <c r="G6">
        <v>2.8</v>
      </c>
      <c r="H6">
        <f t="shared" si="0"/>
        <v>0.22399999999999998</v>
      </c>
      <c r="I6">
        <f t="shared" si="1"/>
        <v>3.1640000000000001</v>
      </c>
    </row>
    <row r="7" spans="1:11" x14ac:dyDescent="0.4">
      <c r="A7">
        <v>6</v>
      </c>
      <c r="B7">
        <v>1.98</v>
      </c>
      <c r="C7">
        <v>2</v>
      </c>
      <c r="D7">
        <v>2.04</v>
      </c>
      <c r="E7">
        <v>2</v>
      </c>
      <c r="F7">
        <v>1.98</v>
      </c>
      <c r="G7">
        <v>0.8</v>
      </c>
      <c r="H7">
        <f t="shared" si="0"/>
        <v>6.4000000000000001E-2</v>
      </c>
      <c r="I7">
        <f t="shared" si="1"/>
        <v>2</v>
      </c>
    </row>
    <row r="8" spans="1:11" x14ac:dyDescent="0.4">
      <c r="A8">
        <v>7</v>
      </c>
      <c r="B8">
        <v>2.3199999999999998</v>
      </c>
      <c r="C8">
        <v>2.68</v>
      </c>
      <c r="D8">
        <v>2.46</v>
      </c>
      <c r="E8">
        <v>2.44</v>
      </c>
      <c r="F8">
        <v>2.52</v>
      </c>
      <c r="G8">
        <v>1</v>
      </c>
      <c r="H8">
        <f t="shared" si="0"/>
        <v>0.08</v>
      </c>
      <c r="I8">
        <f t="shared" si="1"/>
        <v>2.484</v>
      </c>
    </row>
    <row r="9" spans="1:11" x14ac:dyDescent="0.4">
      <c r="A9">
        <v>8</v>
      </c>
      <c r="B9">
        <v>4.4000000000000004</v>
      </c>
      <c r="C9">
        <v>4.46</v>
      </c>
      <c r="D9">
        <v>4.24</v>
      </c>
      <c r="E9">
        <v>4.4400000000000004</v>
      </c>
      <c r="F9">
        <v>4.42</v>
      </c>
      <c r="G9">
        <v>5.4</v>
      </c>
      <c r="H9">
        <f t="shared" si="0"/>
        <v>0.43200000000000005</v>
      </c>
      <c r="I9">
        <f t="shared" si="1"/>
        <v>4.3920000000000003</v>
      </c>
    </row>
    <row r="10" spans="1:11" x14ac:dyDescent="0.4">
      <c r="A10">
        <v>9</v>
      </c>
      <c r="B10">
        <v>3.28</v>
      </c>
      <c r="C10">
        <v>3.26</v>
      </c>
      <c r="D10">
        <v>3.36</v>
      </c>
      <c r="E10">
        <v>3.34</v>
      </c>
      <c r="F10">
        <v>3.3</v>
      </c>
      <c r="G10">
        <v>3.4</v>
      </c>
      <c r="H10">
        <f t="shared" si="0"/>
        <v>0.27200000000000002</v>
      </c>
      <c r="I10">
        <f t="shared" si="1"/>
        <v>3.3079999999999998</v>
      </c>
    </row>
    <row r="11" spans="1:11" x14ac:dyDescent="0.4">
      <c r="A11">
        <v>10</v>
      </c>
      <c r="B11">
        <v>4.04</v>
      </c>
      <c r="C11">
        <v>3.84</v>
      </c>
      <c r="D11">
        <v>3.84</v>
      </c>
      <c r="E11">
        <v>4</v>
      </c>
      <c r="F11">
        <v>4.2</v>
      </c>
      <c r="G11">
        <v>4</v>
      </c>
      <c r="H11">
        <f t="shared" si="0"/>
        <v>0.32</v>
      </c>
      <c r="I11">
        <f t="shared" si="1"/>
        <v>3.9839999999999995</v>
      </c>
    </row>
    <row r="12" spans="1:11" x14ac:dyDescent="0.4">
      <c r="A12">
        <v>11</v>
      </c>
      <c r="B12">
        <v>4.34</v>
      </c>
      <c r="C12">
        <v>4.0999999999999996</v>
      </c>
      <c r="D12">
        <v>4.0599999999999996</v>
      </c>
      <c r="E12">
        <v>4.24</v>
      </c>
      <c r="F12">
        <v>4.28</v>
      </c>
      <c r="G12">
        <v>4.2</v>
      </c>
      <c r="H12">
        <f t="shared" si="0"/>
        <v>0.33600000000000002</v>
      </c>
      <c r="I12">
        <f t="shared" si="1"/>
        <v>4.2040000000000006</v>
      </c>
    </row>
    <row r="13" spans="1:11" x14ac:dyDescent="0.4">
      <c r="A13">
        <v>12</v>
      </c>
      <c r="B13">
        <v>3.42</v>
      </c>
      <c r="C13">
        <v>3.56</v>
      </c>
      <c r="D13">
        <v>3.54</v>
      </c>
      <c r="E13">
        <v>3.58</v>
      </c>
      <c r="F13">
        <v>3.56</v>
      </c>
      <c r="G13">
        <v>4.5999999999999996</v>
      </c>
      <c r="H13">
        <f t="shared" si="0"/>
        <v>0.36799999999999999</v>
      </c>
      <c r="I13">
        <f t="shared" si="1"/>
        <v>3.532</v>
      </c>
    </row>
    <row r="14" spans="1:11" x14ac:dyDescent="0.4">
      <c r="A14">
        <v>13</v>
      </c>
      <c r="B14">
        <v>2.42</v>
      </c>
      <c r="C14">
        <v>2.66</v>
      </c>
      <c r="D14">
        <v>2.72</v>
      </c>
      <c r="E14">
        <v>2.68</v>
      </c>
      <c r="F14">
        <v>2.52</v>
      </c>
      <c r="G14">
        <v>3.4</v>
      </c>
      <c r="H14">
        <f t="shared" si="0"/>
        <v>0.27200000000000002</v>
      </c>
      <c r="I14">
        <f t="shared" si="1"/>
        <v>2.6</v>
      </c>
    </row>
    <row r="15" spans="1:11" x14ac:dyDescent="0.4">
      <c r="A15">
        <v>14</v>
      </c>
      <c r="B15">
        <v>4.5199999999999996</v>
      </c>
      <c r="C15">
        <v>4.58</v>
      </c>
      <c r="D15">
        <v>4.6399999999999997</v>
      </c>
      <c r="E15">
        <v>4.62</v>
      </c>
      <c r="F15">
        <v>4.6399999999999997</v>
      </c>
      <c r="G15">
        <v>4.5999999999999996</v>
      </c>
      <c r="H15">
        <f t="shared" si="0"/>
        <v>0.36799999999999999</v>
      </c>
      <c r="I15">
        <f t="shared" si="1"/>
        <v>4.5999999999999996</v>
      </c>
    </row>
    <row r="16" spans="1:11" x14ac:dyDescent="0.4">
      <c r="A16">
        <v>15</v>
      </c>
      <c r="B16">
        <v>3.16</v>
      </c>
      <c r="C16">
        <v>3.2</v>
      </c>
      <c r="D16">
        <v>3.22</v>
      </c>
      <c r="E16">
        <v>3.24</v>
      </c>
      <c r="F16">
        <v>3.2</v>
      </c>
      <c r="G16">
        <v>4</v>
      </c>
      <c r="H16">
        <f t="shared" si="0"/>
        <v>0.32</v>
      </c>
      <c r="I16">
        <f t="shared" si="1"/>
        <v>3.2039999999999997</v>
      </c>
    </row>
    <row r="17" spans="1:9" x14ac:dyDescent="0.4">
      <c r="A17">
        <v>16</v>
      </c>
      <c r="B17">
        <v>4.4400000000000004</v>
      </c>
      <c r="C17">
        <v>4.3</v>
      </c>
      <c r="D17">
        <v>4.32</v>
      </c>
      <c r="E17">
        <v>4.24</v>
      </c>
      <c r="F17">
        <v>4.42</v>
      </c>
      <c r="G17">
        <v>6.4</v>
      </c>
      <c r="H17">
        <f t="shared" si="0"/>
        <v>0.51200000000000001</v>
      </c>
      <c r="I17">
        <f t="shared" si="1"/>
        <v>4.3439999999999994</v>
      </c>
    </row>
    <row r="18" spans="1:9" x14ac:dyDescent="0.4">
      <c r="A18">
        <v>17</v>
      </c>
      <c r="B18">
        <v>3.86</v>
      </c>
      <c r="C18">
        <v>4</v>
      </c>
      <c r="D18">
        <v>3.96</v>
      </c>
      <c r="E18">
        <v>3.82</v>
      </c>
      <c r="F18">
        <v>4.0599999999999996</v>
      </c>
      <c r="G18">
        <v>6.4</v>
      </c>
      <c r="H18">
        <f t="shared" si="0"/>
        <v>0.51200000000000001</v>
      </c>
      <c r="I18">
        <f t="shared" si="1"/>
        <v>3.94</v>
      </c>
    </row>
    <row r="19" spans="1:9" x14ac:dyDescent="0.4">
      <c r="A19">
        <v>18</v>
      </c>
      <c r="B19">
        <v>4.6399999999999997</v>
      </c>
      <c r="C19">
        <v>4.24</v>
      </c>
      <c r="D19">
        <v>4.72</v>
      </c>
      <c r="E19">
        <v>4.5599999999999996</v>
      </c>
      <c r="F19">
        <v>4.68</v>
      </c>
      <c r="G19">
        <v>7.2</v>
      </c>
      <c r="H19">
        <f t="shared" si="0"/>
        <v>0.57600000000000007</v>
      </c>
      <c r="I19">
        <f t="shared" si="1"/>
        <v>4.5679999999999996</v>
      </c>
    </row>
    <row r="20" spans="1:9" x14ac:dyDescent="0.4">
      <c r="A20">
        <v>19</v>
      </c>
      <c r="B20">
        <v>3.16</v>
      </c>
      <c r="C20">
        <v>3.24</v>
      </c>
      <c r="D20">
        <v>3.18</v>
      </c>
      <c r="E20">
        <v>3.18</v>
      </c>
      <c r="F20">
        <v>3.2</v>
      </c>
      <c r="G20">
        <v>5.4</v>
      </c>
      <c r="H20">
        <f t="shared" si="0"/>
        <v>0.43200000000000005</v>
      </c>
      <c r="I20">
        <f t="shared" si="1"/>
        <v>3.1920000000000002</v>
      </c>
    </row>
    <row r="21" spans="1:9" x14ac:dyDescent="0.4">
      <c r="A21">
        <v>20</v>
      </c>
      <c r="B21">
        <v>3.16</v>
      </c>
      <c r="C21">
        <v>3.14</v>
      </c>
      <c r="D21">
        <v>3.24</v>
      </c>
      <c r="E21">
        <v>3.1</v>
      </c>
      <c r="F21">
        <v>3.24</v>
      </c>
      <c r="G21">
        <v>4</v>
      </c>
      <c r="H21">
        <f t="shared" si="0"/>
        <v>0.32</v>
      </c>
      <c r="I21">
        <f t="shared" si="1"/>
        <v>3.1760000000000002</v>
      </c>
    </row>
    <row r="22" spans="1:9" x14ac:dyDescent="0.4">
      <c r="A22">
        <v>21</v>
      </c>
      <c r="B22">
        <v>3.3</v>
      </c>
      <c r="C22">
        <v>3.24</v>
      </c>
      <c r="D22">
        <v>3.2</v>
      </c>
      <c r="E22">
        <v>3.24</v>
      </c>
      <c r="F22">
        <v>3.2</v>
      </c>
      <c r="G22">
        <v>3.4</v>
      </c>
      <c r="H22">
        <f t="shared" si="0"/>
        <v>0.27200000000000002</v>
      </c>
      <c r="I22">
        <f t="shared" si="1"/>
        <v>3.2359999999999998</v>
      </c>
    </row>
    <row r="23" spans="1:9" x14ac:dyDescent="0.4">
      <c r="A23">
        <v>22</v>
      </c>
      <c r="B23">
        <v>3.62</v>
      </c>
      <c r="C23">
        <v>3.66</v>
      </c>
      <c r="D23">
        <v>3.64</v>
      </c>
      <c r="E23">
        <v>3.68</v>
      </c>
      <c r="F23">
        <v>3.64</v>
      </c>
      <c r="G23">
        <v>4.8</v>
      </c>
      <c r="H23">
        <f t="shared" si="0"/>
        <v>0.38400000000000001</v>
      </c>
      <c r="I23">
        <f t="shared" si="1"/>
        <v>3.6479999999999997</v>
      </c>
    </row>
    <row r="24" spans="1:9" x14ac:dyDescent="0.4">
      <c r="A24">
        <v>23</v>
      </c>
      <c r="B24">
        <v>3.58</v>
      </c>
      <c r="C24">
        <v>3.68</v>
      </c>
      <c r="D24">
        <v>3.72</v>
      </c>
      <c r="E24">
        <v>3.7</v>
      </c>
      <c r="F24">
        <v>3.68</v>
      </c>
      <c r="G24">
        <v>6</v>
      </c>
      <c r="H24">
        <f t="shared" si="0"/>
        <v>0.48</v>
      </c>
      <c r="I24">
        <f t="shared" si="1"/>
        <v>3.6719999999999997</v>
      </c>
    </row>
    <row r="25" spans="1:9" x14ac:dyDescent="0.4">
      <c r="A25">
        <v>24</v>
      </c>
      <c r="B25">
        <v>3.8</v>
      </c>
      <c r="C25">
        <v>3.92</v>
      </c>
      <c r="D25">
        <v>3.98</v>
      </c>
      <c r="E25">
        <v>3.96</v>
      </c>
      <c r="F25">
        <v>3.92</v>
      </c>
      <c r="G25">
        <v>5.2</v>
      </c>
      <c r="H25">
        <f t="shared" si="0"/>
        <v>0.41600000000000004</v>
      </c>
      <c r="I25">
        <f t="shared" si="1"/>
        <v>3.9159999999999995</v>
      </c>
    </row>
    <row r="26" spans="1:9" x14ac:dyDescent="0.4">
      <c r="A26">
        <v>25</v>
      </c>
      <c r="B26">
        <v>3.82</v>
      </c>
      <c r="C26">
        <v>3.8</v>
      </c>
      <c r="D26">
        <v>3.76</v>
      </c>
      <c r="E26">
        <v>3.74</v>
      </c>
      <c r="F26">
        <v>3.8</v>
      </c>
      <c r="G26">
        <v>4.4000000000000004</v>
      </c>
      <c r="H26">
        <f t="shared" si="0"/>
        <v>0.35200000000000004</v>
      </c>
      <c r="I26">
        <f t="shared" si="1"/>
        <v>3.7839999999999998</v>
      </c>
    </row>
    <row r="27" spans="1:9" x14ac:dyDescent="0.4">
      <c r="A27">
        <v>26</v>
      </c>
      <c r="B27">
        <v>4.4400000000000004</v>
      </c>
      <c r="C27">
        <v>4.42</v>
      </c>
      <c r="D27">
        <v>4.3600000000000003</v>
      </c>
      <c r="E27">
        <v>4.4000000000000004</v>
      </c>
      <c r="F27">
        <v>4.4400000000000004</v>
      </c>
      <c r="G27">
        <v>4.2</v>
      </c>
      <c r="H27">
        <f t="shared" si="0"/>
        <v>0.33600000000000002</v>
      </c>
      <c r="I27">
        <f t="shared" si="1"/>
        <v>4.4119999999999999</v>
      </c>
    </row>
    <row r="28" spans="1:9" x14ac:dyDescent="0.4">
      <c r="A28">
        <v>27</v>
      </c>
      <c r="B28">
        <v>5.0599999999999996</v>
      </c>
      <c r="C28">
        <v>5.28</v>
      </c>
      <c r="D28">
        <v>5.18</v>
      </c>
      <c r="E28">
        <v>5.0999999999999996</v>
      </c>
      <c r="F28">
        <v>5.0999999999999996</v>
      </c>
      <c r="G28">
        <v>6.4</v>
      </c>
      <c r="H28">
        <f t="shared" si="0"/>
        <v>0.51200000000000001</v>
      </c>
      <c r="I28">
        <f t="shared" si="1"/>
        <v>5.1440000000000001</v>
      </c>
    </row>
    <row r="29" spans="1:9" x14ac:dyDescent="0.4">
      <c r="A29">
        <v>28</v>
      </c>
      <c r="B29">
        <v>3.48</v>
      </c>
      <c r="C29">
        <v>3.56</v>
      </c>
      <c r="D29">
        <v>3.64</v>
      </c>
      <c r="E29">
        <v>3.66</v>
      </c>
      <c r="F29">
        <v>3.94</v>
      </c>
      <c r="G29">
        <v>7.6</v>
      </c>
      <c r="H29">
        <f t="shared" si="0"/>
        <v>0.60799999999999998</v>
      </c>
      <c r="I29">
        <f t="shared" si="1"/>
        <v>3.6560000000000001</v>
      </c>
    </row>
    <row r="30" spans="1:9" x14ac:dyDescent="0.4">
      <c r="A30">
        <v>29</v>
      </c>
      <c r="B30">
        <v>4.5199999999999996</v>
      </c>
      <c r="C30">
        <v>4.28</v>
      </c>
      <c r="D30">
        <v>4.46</v>
      </c>
      <c r="E30">
        <v>4.32</v>
      </c>
      <c r="F30">
        <v>4.3600000000000003</v>
      </c>
      <c r="G30">
        <v>6.4</v>
      </c>
      <c r="H30">
        <f t="shared" si="0"/>
        <v>0.51200000000000001</v>
      </c>
      <c r="I30">
        <f t="shared" si="1"/>
        <v>4.3879999999999999</v>
      </c>
    </row>
    <row r="31" spans="1:9" x14ac:dyDescent="0.4">
      <c r="A31">
        <v>30</v>
      </c>
      <c r="B31">
        <v>3.84</v>
      </c>
      <c r="C31">
        <v>3.82</v>
      </c>
      <c r="D31">
        <v>3.8</v>
      </c>
      <c r="E31">
        <v>3.82</v>
      </c>
      <c r="F31">
        <v>3.84</v>
      </c>
      <c r="G31">
        <v>4.2</v>
      </c>
      <c r="H31">
        <f t="shared" si="0"/>
        <v>0.33600000000000002</v>
      </c>
      <c r="I31">
        <f t="shared" si="1"/>
        <v>3.8240000000000003</v>
      </c>
    </row>
    <row r="32" spans="1:9" x14ac:dyDescent="0.4">
      <c r="A32">
        <v>31</v>
      </c>
      <c r="B32">
        <v>3.24</v>
      </c>
      <c r="C32">
        <v>3.1</v>
      </c>
      <c r="D32">
        <v>3.22</v>
      </c>
      <c r="E32">
        <v>3.2</v>
      </c>
      <c r="F32">
        <v>3.2</v>
      </c>
      <c r="G32">
        <v>3.2</v>
      </c>
      <c r="H32">
        <f t="shared" si="0"/>
        <v>0.25600000000000001</v>
      </c>
      <c r="I32">
        <f t="shared" si="1"/>
        <v>3.1920000000000002</v>
      </c>
    </row>
    <row r="33" spans="1:15" x14ac:dyDescent="0.4">
      <c r="A33">
        <v>32</v>
      </c>
      <c r="B33">
        <v>3</v>
      </c>
      <c r="C33">
        <v>3.1</v>
      </c>
      <c r="D33">
        <v>2.98</v>
      </c>
      <c r="E33">
        <v>2.9</v>
      </c>
      <c r="F33">
        <v>2.94</v>
      </c>
      <c r="G33">
        <v>4.8</v>
      </c>
      <c r="H33">
        <f t="shared" si="0"/>
        <v>0.38400000000000001</v>
      </c>
      <c r="I33">
        <f t="shared" si="1"/>
        <v>2.984</v>
      </c>
    </row>
    <row r="34" spans="1:15" x14ac:dyDescent="0.4">
      <c r="A34">
        <v>33</v>
      </c>
      <c r="B34">
        <v>4.42</v>
      </c>
      <c r="C34">
        <v>4.28</v>
      </c>
      <c r="D34">
        <v>4.3600000000000003</v>
      </c>
      <c r="E34">
        <v>4.3</v>
      </c>
      <c r="F34">
        <v>4.3</v>
      </c>
      <c r="G34">
        <v>4.5999999999999996</v>
      </c>
      <c r="H34">
        <f t="shared" si="0"/>
        <v>0.36799999999999999</v>
      </c>
      <c r="I34">
        <f t="shared" si="1"/>
        <v>4.3319999999999999</v>
      </c>
    </row>
    <row r="35" spans="1:15" x14ac:dyDescent="0.4">
      <c r="A35">
        <v>34</v>
      </c>
      <c r="B35">
        <v>3.26</v>
      </c>
      <c r="C35">
        <v>3.3</v>
      </c>
      <c r="D35">
        <v>3.38</v>
      </c>
      <c r="E35">
        <v>3.3</v>
      </c>
      <c r="F35">
        <v>3.28</v>
      </c>
      <c r="G35">
        <v>2.2000000000000002</v>
      </c>
      <c r="H35">
        <f t="shared" si="0"/>
        <v>0.17600000000000002</v>
      </c>
      <c r="I35">
        <f t="shared" si="1"/>
        <v>3.3039999999999998</v>
      </c>
    </row>
    <row r="36" spans="1:15" x14ac:dyDescent="0.4">
      <c r="A36">
        <v>35</v>
      </c>
      <c r="B36">
        <v>3.24</v>
      </c>
      <c r="C36">
        <v>3.26</v>
      </c>
      <c r="D36">
        <v>3.24</v>
      </c>
      <c r="E36">
        <v>3.28</v>
      </c>
      <c r="F36">
        <v>3.26</v>
      </c>
      <c r="G36">
        <v>3.6</v>
      </c>
      <c r="H36">
        <f t="shared" si="0"/>
        <v>0.28800000000000003</v>
      </c>
      <c r="I36">
        <f t="shared" si="1"/>
        <v>3.2560000000000002</v>
      </c>
    </row>
    <row r="37" spans="1:15" x14ac:dyDescent="0.4">
      <c r="A37">
        <v>36</v>
      </c>
      <c r="B37">
        <v>3.22</v>
      </c>
      <c r="C37">
        <v>3.22</v>
      </c>
      <c r="D37">
        <v>3.34</v>
      </c>
      <c r="E37">
        <v>3.34</v>
      </c>
      <c r="F37">
        <v>3.36</v>
      </c>
      <c r="G37">
        <v>4</v>
      </c>
      <c r="H37">
        <f t="shared" si="0"/>
        <v>0.32</v>
      </c>
      <c r="I37">
        <f t="shared" si="1"/>
        <v>3.2960000000000003</v>
      </c>
    </row>
    <row r="38" spans="1:15" x14ac:dyDescent="0.4">
      <c r="A38">
        <v>37</v>
      </c>
      <c r="B38">
        <v>3.32</v>
      </c>
      <c r="C38">
        <v>3.36</v>
      </c>
      <c r="D38">
        <v>3.32</v>
      </c>
      <c r="E38">
        <v>3.38</v>
      </c>
      <c r="F38">
        <v>3.46</v>
      </c>
      <c r="G38">
        <v>3.2</v>
      </c>
      <c r="H38">
        <f t="shared" si="0"/>
        <v>0.25600000000000001</v>
      </c>
      <c r="I38">
        <f t="shared" si="1"/>
        <v>3.3679999999999999</v>
      </c>
    </row>
    <row r="39" spans="1:15" x14ac:dyDescent="0.4">
      <c r="A39">
        <v>38</v>
      </c>
      <c r="B39">
        <v>3.68</v>
      </c>
      <c r="C39">
        <v>3.72</v>
      </c>
      <c r="D39">
        <v>3.75</v>
      </c>
      <c r="E39">
        <v>3.8</v>
      </c>
      <c r="F39">
        <v>3.84</v>
      </c>
      <c r="G39">
        <v>3.4</v>
      </c>
      <c r="H39">
        <f t="shared" si="0"/>
        <v>0.27200000000000002</v>
      </c>
      <c r="I39">
        <f t="shared" si="1"/>
        <v>3.758</v>
      </c>
    </row>
    <row r="40" spans="1:15" x14ac:dyDescent="0.4">
      <c r="A40">
        <v>39</v>
      </c>
      <c r="B40">
        <v>4.54</v>
      </c>
      <c r="C40">
        <v>4.38</v>
      </c>
      <c r="D40">
        <v>4.38</v>
      </c>
      <c r="E40">
        <v>4.38</v>
      </c>
      <c r="F40">
        <v>4.4400000000000004</v>
      </c>
      <c r="G40">
        <v>3.8</v>
      </c>
      <c r="H40">
        <f t="shared" si="0"/>
        <v>0.30399999999999999</v>
      </c>
      <c r="I40">
        <f t="shared" si="1"/>
        <v>4.4240000000000004</v>
      </c>
    </row>
    <row r="41" spans="1:15" x14ac:dyDescent="0.4">
      <c r="A41">
        <v>40</v>
      </c>
      <c r="B41">
        <v>3.34</v>
      </c>
      <c r="C41">
        <v>3.46</v>
      </c>
      <c r="D41">
        <v>3.46</v>
      </c>
      <c r="E41">
        <v>3.32</v>
      </c>
      <c r="F41">
        <v>3.54</v>
      </c>
      <c r="G41">
        <v>2.8</v>
      </c>
      <c r="H41">
        <f t="shared" si="0"/>
        <v>0.22399999999999998</v>
      </c>
      <c r="I41">
        <f t="shared" si="1"/>
        <v>3.4240000000000004</v>
      </c>
    </row>
    <row r="42" spans="1:15" x14ac:dyDescent="0.4">
      <c r="A42">
        <v>41</v>
      </c>
      <c r="B42">
        <v>4.24</v>
      </c>
      <c r="C42">
        <v>4.26</v>
      </c>
      <c r="D42">
        <v>4.28</v>
      </c>
      <c r="E42">
        <v>4.1399999999999997</v>
      </c>
      <c r="F42">
        <v>4.4000000000000004</v>
      </c>
      <c r="G42">
        <v>7.8</v>
      </c>
      <c r="H42">
        <f t="shared" si="0"/>
        <v>0.624</v>
      </c>
      <c r="I42">
        <f t="shared" si="1"/>
        <v>4.2640000000000002</v>
      </c>
    </row>
    <row r="43" spans="1:15" x14ac:dyDescent="0.4">
      <c r="A43">
        <v>42</v>
      </c>
      <c r="B43">
        <v>4.4000000000000004</v>
      </c>
      <c r="C43">
        <v>4.24</v>
      </c>
      <c r="D43">
        <v>4.3</v>
      </c>
      <c r="E43">
        <v>4.38</v>
      </c>
      <c r="F43">
        <v>4.4800000000000004</v>
      </c>
      <c r="G43">
        <v>6</v>
      </c>
      <c r="H43">
        <f t="shared" si="0"/>
        <v>0.48</v>
      </c>
      <c r="I43">
        <f t="shared" si="1"/>
        <v>4.3600000000000003</v>
      </c>
    </row>
    <row r="44" spans="1:15" x14ac:dyDescent="0.4">
      <c r="A44">
        <v>43</v>
      </c>
      <c r="B44">
        <v>4.12</v>
      </c>
      <c r="C44">
        <v>4.28</v>
      </c>
      <c r="D44">
        <v>4.4800000000000004</v>
      </c>
      <c r="E44">
        <v>4.22</v>
      </c>
      <c r="F44">
        <v>4.26</v>
      </c>
      <c r="G44">
        <v>8</v>
      </c>
      <c r="H44">
        <f t="shared" si="0"/>
        <v>0.64</v>
      </c>
      <c r="I44">
        <f t="shared" si="1"/>
        <v>4.2720000000000002</v>
      </c>
    </row>
    <row r="45" spans="1:15" x14ac:dyDescent="0.4">
      <c r="A45">
        <v>44</v>
      </c>
      <c r="B45">
        <v>3.56</v>
      </c>
      <c r="C45">
        <v>3.6</v>
      </c>
      <c r="D45">
        <v>3.68</v>
      </c>
      <c r="E45">
        <v>3.72</v>
      </c>
      <c r="F45">
        <v>3.6</v>
      </c>
      <c r="G45">
        <v>4.5999999999999996</v>
      </c>
      <c r="H45">
        <f t="shared" si="0"/>
        <v>0.36799999999999999</v>
      </c>
      <c r="I45">
        <f t="shared" si="1"/>
        <v>3.6320000000000001</v>
      </c>
    </row>
    <row r="46" spans="1:15" x14ac:dyDescent="0.4">
      <c r="A46">
        <v>45</v>
      </c>
      <c r="B46">
        <v>3.98</v>
      </c>
      <c r="C46">
        <v>3.82</v>
      </c>
      <c r="D46">
        <v>3.62</v>
      </c>
      <c r="E46">
        <v>3.68</v>
      </c>
      <c r="F46">
        <v>3.62</v>
      </c>
      <c r="G46">
        <v>6.2</v>
      </c>
      <c r="H46">
        <f t="shared" si="0"/>
        <v>0.496</v>
      </c>
      <c r="I46">
        <f t="shared" si="1"/>
        <v>3.7439999999999998</v>
      </c>
    </row>
    <row r="47" spans="1:15" x14ac:dyDescent="0.4">
      <c r="A47">
        <v>46</v>
      </c>
      <c r="B47">
        <v>3.6</v>
      </c>
      <c r="C47">
        <v>3.68</v>
      </c>
      <c r="D47">
        <v>3.62</v>
      </c>
      <c r="E47">
        <v>3.98</v>
      </c>
      <c r="F47">
        <v>3.82</v>
      </c>
      <c r="G47">
        <v>4.5999999999999996</v>
      </c>
      <c r="H47">
        <f t="shared" si="0"/>
        <v>0.36799999999999999</v>
      </c>
      <c r="I47">
        <f t="shared" si="1"/>
        <v>3.7399999999999998</v>
      </c>
      <c r="M47" t="s">
        <v>20</v>
      </c>
      <c r="N47" t="s">
        <v>19</v>
      </c>
      <c r="O47" t="s">
        <v>21</v>
      </c>
    </row>
    <row r="48" spans="1:15" x14ac:dyDescent="0.4">
      <c r="A48">
        <v>47</v>
      </c>
      <c r="B48">
        <v>4.38</v>
      </c>
      <c r="C48">
        <v>4.3600000000000003</v>
      </c>
      <c r="D48">
        <v>4.32</v>
      </c>
      <c r="E48">
        <v>4.3</v>
      </c>
      <c r="F48">
        <v>4.32</v>
      </c>
      <c r="G48">
        <v>4.8</v>
      </c>
      <c r="H48">
        <f t="shared" si="0"/>
        <v>0.38400000000000001</v>
      </c>
      <c r="I48">
        <f t="shared" si="1"/>
        <v>4.3360000000000003</v>
      </c>
      <c r="M48" t="s">
        <v>17</v>
      </c>
      <c r="N48">
        <v>32</v>
      </c>
      <c r="O48">
        <v>0.5</v>
      </c>
    </row>
    <row r="49" spans="1:9" x14ac:dyDescent="0.4">
      <c r="A49">
        <v>48</v>
      </c>
      <c r="B49">
        <v>4.0999999999999996</v>
      </c>
      <c r="C49">
        <v>4.18</v>
      </c>
      <c r="D49">
        <v>3.98</v>
      </c>
      <c r="E49">
        <v>4.1399999999999997</v>
      </c>
      <c r="F49">
        <v>4.08</v>
      </c>
      <c r="G49">
        <v>6</v>
      </c>
      <c r="H49">
        <f t="shared" si="0"/>
        <v>0.48</v>
      </c>
      <c r="I49">
        <f t="shared" si="1"/>
        <v>4.0959999999999992</v>
      </c>
    </row>
    <row r="50" spans="1:9" x14ac:dyDescent="0.4">
      <c r="A50">
        <v>49</v>
      </c>
      <c r="B50">
        <v>3.68</v>
      </c>
      <c r="C50">
        <v>3.84</v>
      </c>
      <c r="D50">
        <v>3.66</v>
      </c>
      <c r="E50">
        <v>3.7</v>
      </c>
      <c r="F50">
        <v>3.68</v>
      </c>
      <c r="G50">
        <v>4.5999999999999996</v>
      </c>
      <c r="H50">
        <f t="shared" si="0"/>
        <v>0.36799999999999999</v>
      </c>
      <c r="I50">
        <f t="shared" si="1"/>
        <v>3.7119999999999997</v>
      </c>
    </row>
    <row r="51" spans="1:9" x14ac:dyDescent="0.4">
      <c r="A51">
        <v>50</v>
      </c>
      <c r="B51">
        <v>3.82</v>
      </c>
      <c r="C51">
        <v>3.8</v>
      </c>
      <c r="D51">
        <v>3.86</v>
      </c>
      <c r="E51">
        <v>3.78</v>
      </c>
      <c r="F51">
        <v>3.76</v>
      </c>
      <c r="G51">
        <v>5.2</v>
      </c>
      <c r="H51">
        <f t="shared" si="0"/>
        <v>0.41600000000000004</v>
      </c>
      <c r="I51">
        <f t="shared" si="1"/>
        <v>3.8039999999999994</v>
      </c>
    </row>
    <row r="52" spans="1:9" x14ac:dyDescent="0.4">
      <c r="A52">
        <v>51</v>
      </c>
      <c r="B52">
        <v>4.2</v>
      </c>
      <c r="C52">
        <v>4.12</v>
      </c>
      <c r="D52">
        <v>4.24</v>
      </c>
      <c r="E52">
        <v>4.66</v>
      </c>
      <c r="F52">
        <v>4.18</v>
      </c>
      <c r="G52">
        <v>5</v>
      </c>
      <c r="H52">
        <f t="shared" si="0"/>
        <v>0.4</v>
      </c>
      <c r="I52">
        <f t="shared" si="1"/>
        <v>4.2799999999999994</v>
      </c>
    </row>
    <row r="53" spans="1:9" x14ac:dyDescent="0.4">
      <c r="A53">
        <v>52</v>
      </c>
      <c r="B53">
        <v>4.24</v>
      </c>
      <c r="C53">
        <v>4.22</v>
      </c>
      <c r="D53">
        <v>4.22</v>
      </c>
      <c r="E53">
        <v>4.24</v>
      </c>
      <c r="F53">
        <v>4.2</v>
      </c>
      <c r="G53">
        <v>7</v>
      </c>
      <c r="H53">
        <f t="shared" si="0"/>
        <v>0.56000000000000005</v>
      </c>
      <c r="I53">
        <f t="shared" si="1"/>
        <v>4.2240000000000002</v>
      </c>
    </row>
    <row r="54" spans="1:9" x14ac:dyDescent="0.4">
      <c r="A54">
        <v>53</v>
      </c>
      <c r="B54">
        <v>3.56</v>
      </c>
      <c r="C54">
        <v>3.66</v>
      </c>
      <c r="D54">
        <v>3.6</v>
      </c>
      <c r="E54">
        <v>3.64</v>
      </c>
      <c r="F54">
        <v>3.62</v>
      </c>
      <c r="G54">
        <v>3.6</v>
      </c>
      <c r="H54">
        <f t="shared" si="0"/>
        <v>0.28800000000000003</v>
      </c>
      <c r="I54">
        <f t="shared" si="1"/>
        <v>3.6160000000000005</v>
      </c>
    </row>
    <row r="55" spans="1:9" x14ac:dyDescent="0.4">
      <c r="A55">
        <v>54</v>
      </c>
      <c r="B55">
        <v>2.94</v>
      </c>
      <c r="C55">
        <v>3.06</v>
      </c>
      <c r="D55">
        <v>2.96</v>
      </c>
      <c r="E55">
        <v>2.96</v>
      </c>
      <c r="F55">
        <v>2.98</v>
      </c>
      <c r="G55">
        <v>3.2</v>
      </c>
      <c r="H55">
        <f t="shared" si="0"/>
        <v>0.25600000000000001</v>
      </c>
      <c r="I55">
        <f t="shared" si="1"/>
        <v>2.9800000000000004</v>
      </c>
    </row>
    <row r="56" spans="1:9" x14ac:dyDescent="0.4">
      <c r="A56">
        <v>55</v>
      </c>
      <c r="B56">
        <v>3.62</v>
      </c>
      <c r="C56">
        <v>3.62</v>
      </c>
      <c r="D56">
        <v>3.52</v>
      </c>
      <c r="E56">
        <v>3.58</v>
      </c>
      <c r="F56">
        <v>3.58</v>
      </c>
      <c r="G56">
        <v>3.6</v>
      </c>
      <c r="H56">
        <f t="shared" si="0"/>
        <v>0.28800000000000003</v>
      </c>
      <c r="I56">
        <f t="shared" si="1"/>
        <v>3.5840000000000005</v>
      </c>
    </row>
    <row r="57" spans="1:9" x14ac:dyDescent="0.4">
      <c r="A57">
        <v>56</v>
      </c>
      <c r="B57">
        <v>4.0999999999999996</v>
      </c>
      <c r="C57">
        <v>3.92</v>
      </c>
      <c r="D57">
        <v>3.94</v>
      </c>
      <c r="E57">
        <v>3.98</v>
      </c>
      <c r="F57">
        <v>3.88</v>
      </c>
      <c r="G57">
        <v>6.4</v>
      </c>
      <c r="H57">
        <f t="shared" si="0"/>
        <v>0.51200000000000001</v>
      </c>
      <c r="I57">
        <f t="shared" si="1"/>
        <v>3.964</v>
      </c>
    </row>
    <row r="58" spans="1:9" x14ac:dyDescent="0.4">
      <c r="A58">
        <v>57</v>
      </c>
      <c r="B58">
        <v>4.04</v>
      </c>
      <c r="C58">
        <v>3.8</v>
      </c>
      <c r="D58">
        <v>3.72</v>
      </c>
      <c r="E58">
        <v>3.78</v>
      </c>
      <c r="F58">
        <v>3.8</v>
      </c>
      <c r="G58">
        <v>4.2</v>
      </c>
      <c r="H58">
        <f t="shared" si="0"/>
        <v>0.33600000000000002</v>
      </c>
      <c r="I58">
        <f t="shared" si="1"/>
        <v>3.8280000000000003</v>
      </c>
    </row>
    <row r="59" spans="1:9" x14ac:dyDescent="0.4">
      <c r="A59">
        <v>58</v>
      </c>
      <c r="B59">
        <v>3.54</v>
      </c>
      <c r="C59">
        <v>3.54</v>
      </c>
      <c r="D59">
        <v>3.54</v>
      </c>
      <c r="E59">
        <v>3.48</v>
      </c>
      <c r="F59">
        <v>3.5</v>
      </c>
      <c r="G59">
        <v>4.5999999999999996</v>
      </c>
      <c r="H59">
        <f t="shared" si="0"/>
        <v>0.36799999999999999</v>
      </c>
      <c r="I59">
        <f t="shared" si="1"/>
        <v>3.5200000000000005</v>
      </c>
    </row>
    <row r="60" spans="1:9" x14ac:dyDescent="0.4">
      <c r="A60">
        <v>59</v>
      </c>
      <c r="B60">
        <v>3.2</v>
      </c>
      <c r="C60">
        <v>3.28</v>
      </c>
      <c r="D60">
        <v>3.22</v>
      </c>
      <c r="E60">
        <v>3.28</v>
      </c>
      <c r="F60">
        <v>3.22</v>
      </c>
      <c r="G60">
        <v>2.2000000000000002</v>
      </c>
      <c r="H60">
        <f t="shared" si="0"/>
        <v>0.17600000000000002</v>
      </c>
      <c r="I60">
        <f t="shared" si="1"/>
        <v>3.2399999999999998</v>
      </c>
    </row>
    <row r="61" spans="1:9" x14ac:dyDescent="0.4">
      <c r="A61">
        <v>60</v>
      </c>
      <c r="B61">
        <v>2.9</v>
      </c>
      <c r="C61">
        <v>3.04</v>
      </c>
      <c r="D61">
        <v>3.1</v>
      </c>
      <c r="E61">
        <v>3.06</v>
      </c>
      <c r="F61">
        <v>3.08</v>
      </c>
      <c r="G61">
        <v>4.4000000000000004</v>
      </c>
      <c r="H61">
        <f t="shared" si="0"/>
        <v>0.35200000000000004</v>
      </c>
      <c r="I61">
        <f t="shared" si="1"/>
        <v>3.036</v>
      </c>
    </row>
    <row r="62" spans="1:9" x14ac:dyDescent="0.4">
      <c r="A62">
        <v>61</v>
      </c>
      <c r="B62">
        <v>3.24</v>
      </c>
      <c r="C62">
        <v>3.24</v>
      </c>
      <c r="D62">
        <v>3.24</v>
      </c>
      <c r="E62">
        <v>3.22</v>
      </c>
      <c r="F62">
        <v>3.3</v>
      </c>
      <c r="G62">
        <v>3</v>
      </c>
      <c r="H62">
        <f t="shared" si="0"/>
        <v>0.24</v>
      </c>
      <c r="I62">
        <f t="shared" si="1"/>
        <v>3.2480000000000002</v>
      </c>
    </row>
    <row r="63" spans="1:9" x14ac:dyDescent="0.4">
      <c r="A63">
        <v>62</v>
      </c>
      <c r="B63">
        <v>3.94</v>
      </c>
      <c r="C63">
        <v>3.96</v>
      </c>
      <c r="D63">
        <v>3.98</v>
      </c>
      <c r="E63">
        <v>3.94</v>
      </c>
      <c r="F63">
        <v>3.96</v>
      </c>
      <c r="G63">
        <v>5</v>
      </c>
      <c r="H63">
        <f t="shared" si="0"/>
        <v>0.4</v>
      </c>
      <c r="I63">
        <f t="shared" si="1"/>
        <v>3.9560000000000004</v>
      </c>
    </row>
    <row r="64" spans="1:9" x14ac:dyDescent="0.4">
      <c r="A64">
        <v>63</v>
      </c>
      <c r="B64">
        <v>3.74</v>
      </c>
      <c r="C64">
        <v>3.88</v>
      </c>
      <c r="D64">
        <v>3.86</v>
      </c>
      <c r="E64">
        <v>3.88</v>
      </c>
      <c r="F64">
        <v>3.96</v>
      </c>
      <c r="G64">
        <v>3.8</v>
      </c>
      <c r="H64">
        <f t="shared" si="0"/>
        <v>0.30399999999999999</v>
      </c>
      <c r="I64">
        <f t="shared" si="1"/>
        <v>3.8639999999999999</v>
      </c>
    </row>
    <row r="65" spans="1:9" x14ac:dyDescent="0.4">
      <c r="A65">
        <v>64</v>
      </c>
      <c r="B65">
        <v>4.16</v>
      </c>
      <c r="C65">
        <v>4.18</v>
      </c>
      <c r="D65">
        <v>4.22</v>
      </c>
      <c r="E65">
        <v>4.0599999999999996</v>
      </c>
      <c r="F65">
        <v>4.24</v>
      </c>
      <c r="G65">
        <v>4.5999999999999996</v>
      </c>
      <c r="H65">
        <f t="shared" si="0"/>
        <v>0.36799999999999999</v>
      </c>
      <c r="I65">
        <f t="shared" si="1"/>
        <v>4.1719999999999997</v>
      </c>
    </row>
    <row r="66" spans="1:9" x14ac:dyDescent="0.4">
      <c r="G66" t="s">
        <v>10</v>
      </c>
      <c r="H66" t="s">
        <v>11</v>
      </c>
      <c r="I66" t="s">
        <v>12</v>
      </c>
    </row>
    <row r="67" spans="1:9" x14ac:dyDescent="0.4">
      <c r="F67" t="s">
        <v>15</v>
      </c>
      <c r="G67">
        <f>_xlfn.STDEV.S(G2:G65)</f>
        <v>1.5136285636084714</v>
      </c>
      <c r="H67">
        <f t="shared" ref="H67:I67" si="2">_xlfn.STDEV.S(H2:H65)</f>
        <v>0.1210902850886775</v>
      </c>
      <c r="I67">
        <f t="shared" si="2"/>
        <v>0.57819164502179443</v>
      </c>
    </row>
    <row r="68" spans="1:9" x14ac:dyDescent="0.4">
      <c r="F68" t="s">
        <v>0</v>
      </c>
      <c r="G68">
        <f>AVERAGE(G2:G65)</f>
        <v>4.5312499999999991</v>
      </c>
      <c r="H68">
        <f t="shared" ref="H68:I68" si="3">AVERAGE(H2:H65)</f>
        <v>0.36249999999999993</v>
      </c>
      <c r="I68">
        <f t="shared" si="3"/>
        <v>3.6999062500000011</v>
      </c>
    </row>
    <row r="69" spans="1:9" x14ac:dyDescent="0.4">
      <c r="F69" t="s">
        <v>13</v>
      </c>
      <c r="G69">
        <f>MAX(G4:G67)</f>
        <v>8</v>
      </c>
      <c r="H69">
        <f t="shared" ref="H69:I69" si="4">MAX(H4:H67)</f>
        <v>0.64</v>
      </c>
      <c r="I69">
        <f t="shared" si="4"/>
        <v>5.1440000000000001</v>
      </c>
    </row>
    <row r="70" spans="1:9" x14ac:dyDescent="0.4">
      <c r="F70" t="s">
        <v>14</v>
      </c>
      <c r="G70">
        <f>MIN(G4:G67)</f>
        <v>0.8</v>
      </c>
      <c r="H70">
        <f t="shared" ref="H70:I70" si="5">MIN(H4:H67)</f>
        <v>6.4000000000000001E-2</v>
      </c>
      <c r="I70">
        <f t="shared" si="5"/>
        <v>0.57819164502179443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5"/>
  <sheetViews>
    <sheetView workbookViewId="0">
      <selection activeCell="K9" sqref="K9:K10"/>
    </sheetView>
  </sheetViews>
  <sheetFormatPr defaultRowHeight="13.9" x14ac:dyDescent="0.4"/>
  <sheetData>
    <row r="1" spans="1:16" x14ac:dyDescent="0.4">
      <c r="A1" t="s">
        <v>23</v>
      </c>
    </row>
    <row r="2" spans="1:16" x14ac:dyDescent="0.4">
      <c r="A2" s="3">
        <v>85.8</v>
      </c>
      <c r="C2">
        <v>86.1</v>
      </c>
      <c r="E2">
        <v>87.3</v>
      </c>
      <c r="G2">
        <v>87.6</v>
      </c>
      <c r="I2">
        <v>88.2</v>
      </c>
      <c r="P2">
        <v>85.8</v>
      </c>
    </row>
    <row r="3" spans="1:16" x14ac:dyDescent="0.4">
      <c r="A3">
        <v>86.7</v>
      </c>
      <c r="C3">
        <v>86.6</v>
      </c>
      <c r="E3">
        <v>88.1</v>
      </c>
      <c r="G3">
        <v>87.5</v>
      </c>
      <c r="P3">
        <v>86.7</v>
      </c>
    </row>
    <row r="4" spans="1:16" x14ac:dyDescent="0.4">
      <c r="A4">
        <v>86</v>
      </c>
      <c r="C4">
        <v>87.8</v>
      </c>
      <c r="E4">
        <v>88.1</v>
      </c>
      <c r="G4">
        <v>87</v>
      </c>
      <c r="P4">
        <v>86</v>
      </c>
    </row>
    <row r="5" spans="1:16" x14ac:dyDescent="0.4">
      <c r="A5" s="3">
        <v>85.3</v>
      </c>
      <c r="C5">
        <v>86.1</v>
      </c>
      <c r="E5">
        <v>86.8</v>
      </c>
      <c r="G5" s="3">
        <v>85.7</v>
      </c>
      <c r="P5">
        <v>85.3</v>
      </c>
    </row>
    <row r="6" spans="1:16" x14ac:dyDescent="0.4">
      <c r="A6">
        <v>86.9</v>
      </c>
      <c r="C6">
        <v>86.9</v>
      </c>
      <c r="E6">
        <v>86.8</v>
      </c>
      <c r="G6">
        <v>88.2</v>
      </c>
      <c r="P6">
        <v>86.9</v>
      </c>
    </row>
    <row r="7" spans="1:16" x14ac:dyDescent="0.4">
      <c r="A7">
        <v>86.8</v>
      </c>
      <c r="C7">
        <v>86.3</v>
      </c>
      <c r="E7" s="3">
        <v>85.6</v>
      </c>
      <c r="G7">
        <v>86.8</v>
      </c>
      <c r="P7">
        <v>86.8</v>
      </c>
    </row>
    <row r="8" spans="1:16" x14ac:dyDescent="0.4">
      <c r="A8">
        <v>86.3</v>
      </c>
      <c r="C8" s="3">
        <v>85.8</v>
      </c>
      <c r="E8">
        <v>87.3</v>
      </c>
      <c r="G8" s="3">
        <v>85.6</v>
      </c>
      <c r="P8">
        <v>86.3</v>
      </c>
    </row>
    <row r="9" spans="1:16" x14ac:dyDescent="0.4">
      <c r="A9" s="3">
        <v>88.3</v>
      </c>
      <c r="C9">
        <v>87.1</v>
      </c>
      <c r="E9">
        <v>86.8</v>
      </c>
      <c r="G9">
        <v>87.9</v>
      </c>
      <c r="K9" t="s">
        <v>22</v>
      </c>
      <c r="P9">
        <v>88.3</v>
      </c>
    </row>
    <row r="10" spans="1:16" x14ac:dyDescent="0.4">
      <c r="A10" s="3">
        <v>84.8</v>
      </c>
      <c r="C10">
        <v>87.8</v>
      </c>
      <c r="E10">
        <v>87.1</v>
      </c>
      <c r="G10">
        <v>87.8</v>
      </c>
      <c r="K10" t="s">
        <v>24</v>
      </c>
      <c r="P10">
        <v>84.8</v>
      </c>
    </row>
    <row r="11" spans="1:16" x14ac:dyDescent="0.4">
      <c r="P11">
        <v>86.1</v>
      </c>
    </row>
    <row r="12" spans="1:16" x14ac:dyDescent="0.4">
      <c r="P12">
        <v>86.6</v>
      </c>
    </row>
    <row r="13" spans="1:16" x14ac:dyDescent="0.4">
      <c r="P13">
        <v>87.8</v>
      </c>
    </row>
    <row r="14" spans="1:16" x14ac:dyDescent="0.4">
      <c r="A14">
        <v>86.9</v>
      </c>
      <c r="C14">
        <v>88</v>
      </c>
      <c r="P14">
        <v>86.1</v>
      </c>
    </row>
    <row r="15" spans="1:16" x14ac:dyDescent="0.4">
      <c r="A15">
        <v>88</v>
      </c>
      <c r="C15">
        <v>88</v>
      </c>
      <c r="P15">
        <v>86.9</v>
      </c>
    </row>
    <row r="16" spans="1:16" x14ac:dyDescent="0.4">
      <c r="A16">
        <v>87.4</v>
      </c>
      <c r="C16">
        <v>88</v>
      </c>
      <c r="P16">
        <v>86.3</v>
      </c>
    </row>
    <row r="17" spans="1:16" x14ac:dyDescent="0.4">
      <c r="A17">
        <v>86</v>
      </c>
      <c r="C17">
        <v>86.7</v>
      </c>
      <c r="P17">
        <v>85.8</v>
      </c>
    </row>
    <row r="18" spans="1:16" x14ac:dyDescent="0.4">
      <c r="A18" s="3">
        <v>88.3</v>
      </c>
      <c r="C18">
        <v>87.2</v>
      </c>
      <c r="P18">
        <v>87.1</v>
      </c>
    </row>
    <row r="19" spans="1:16" x14ac:dyDescent="0.4">
      <c r="A19">
        <v>87.6</v>
      </c>
      <c r="C19">
        <v>87</v>
      </c>
      <c r="P19">
        <v>87.8</v>
      </c>
    </row>
    <row r="20" spans="1:16" x14ac:dyDescent="0.4">
      <c r="A20">
        <v>86.5</v>
      </c>
      <c r="C20">
        <v>87.5</v>
      </c>
      <c r="P20">
        <v>87.3</v>
      </c>
    </row>
    <row r="21" spans="1:16" x14ac:dyDescent="0.4">
      <c r="A21">
        <v>87.5</v>
      </c>
      <c r="C21">
        <v>87.6</v>
      </c>
      <c r="P21">
        <v>88.1</v>
      </c>
    </row>
    <row r="22" spans="1:16" x14ac:dyDescent="0.4">
      <c r="A22">
        <v>86</v>
      </c>
      <c r="P22">
        <v>88.1</v>
      </c>
    </row>
    <row r="23" spans="1:16" x14ac:dyDescent="0.4">
      <c r="P23">
        <v>86.8</v>
      </c>
    </row>
    <row r="24" spans="1:16" x14ac:dyDescent="0.4">
      <c r="P24">
        <v>86.8</v>
      </c>
    </row>
    <row r="25" spans="1:16" x14ac:dyDescent="0.4">
      <c r="P25">
        <v>85.6</v>
      </c>
    </row>
    <row r="26" spans="1:16" x14ac:dyDescent="0.4">
      <c r="P26">
        <v>87.3</v>
      </c>
    </row>
    <row r="27" spans="1:16" x14ac:dyDescent="0.4">
      <c r="P27">
        <v>86.8</v>
      </c>
    </row>
    <row r="28" spans="1:16" x14ac:dyDescent="0.4">
      <c r="P28">
        <v>87.1</v>
      </c>
    </row>
    <row r="29" spans="1:16" x14ac:dyDescent="0.4">
      <c r="P29">
        <v>87.6</v>
      </c>
    </row>
    <row r="30" spans="1:16" x14ac:dyDescent="0.4">
      <c r="P30">
        <v>87.5</v>
      </c>
    </row>
    <row r="31" spans="1:16" x14ac:dyDescent="0.4">
      <c r="P31">
        <v>87</v>
      </c>
    </row>
    <row r="32" spans="1:16" x14ac:dyDescent="0.4">
      <c r="P32">
        <v>85.7</v>
      </c>
    </row>
    <row r="33" spans="16:16" x14ac:dyDescent="0.4">
      <c r="P33">
        <v>88.2</v>
      </c>
    </row>
    <row r="34" spans="16:16" x14ac:dyDescent="0.4">
      <c r="P34">
        <v>86.8</v>
      </c>
    </row>
    <row r="35" spans="16:16" x14ac:dyDescent="0.4">
      <c r="P35">
        <v>85.6</v>
      </c>
    </row>
    <row r="36" spans="16:16" x14ac:dyDescent="0.4">
      <c r="P36">
        <v>87.9</v>
      </c>
    </row>
    <row r="37" spans="16:16" x14ac:dyDescent="0.4">
      <c r="P37">
        <v>87.8</v>
      </c>
    </row>
    <row r="38" spans="16:16" x14ac:dyDescent="0.4">
      <c r="P38">
        <v>88.2</v>
      </c>
    </row>
    <row r="39" spans="16:16" x14ac:dyDescent="0.4">
      <c r="P39">
        <v>86.9</v>
      </c>
    </row>
    <row r="40" spans="16:16" x14ac:dyDescent="0.4">
      <c r="P40">
        <v>88</v>
      </c>
    </row>
    <row r="41" spans="16:16" x14ac:dyDescent="0.4">
      <c r="P41">
        <v>87.4</v>
      </c>
    </row>
    <row r="42" spans="16:16" x14ac:dyDescent="0.4">
      <c r="P42">
        <v>86</v>
      </c>
    </row>
    <row r="43" spans="16:16" x14ac:dyDescent="0.4">
      <c r="P43">
        <v>88.3</v>
      </c>
    </row>
    <row r="44" spans="16:16" x14ac:dyDescent="0.4">
      <c r="P44">
        <v>87.6</v>
      </c>
    </row>
    <row r="45" spans="16:16" x14ac:dyDescent="0.4">
      <c r="P45">
        <v>86.5</v>
      </c>
    </row>
    <row r="46" spans="16:16" x14ac:dyDescent="0.4">
      <c r="P46">
        <v>87.5</v>
      </c>
    </row>
    <row r="47" spans="16:16" x14ac:dyDescent="0.4">
      <c r="P47">
        <v>86</v>
      </c>
    </row>
    <row r="48" spans="16:16" x14ac:dyDescent="0.4">
      <c r="P48">
        <v>88</v>
      </c>
    </row>
    <row r="49" spans="16:16" x14ac:dyDescent="0.4">
      <c r="P49">
        <v>88</v>
      </c>
    </row>
    <row r="50" spans="16:16" x14ac:dyDescent="0.4">
      <c r="P50">
        <v>88</v>
      </c>
    </row>
    <row r="51" spans="16:16" x14ac:dyDescent="0.4">
      <c r="P51">
        <v>86.7</v>
      </c>
    </row>
    <row r="52" spans="16:16" x14ac:dyDescent="0.4">
      <c r="P52">
        <v>87.2</v>
      </c>
    </row>
    <row r="53" spans="16:16" x14ac:dyDescent="0.4">
      <c r="P53">
        <v>87</v>
      </c>
    </row>
    <row r="54" spans="16:16" x14ac:dyDescent="0.4">
      <c r="P54">
        <v>87.5</v>
      </c>
    </row>
    <row r="55" spans="16:16" x14ac:dyDescent="0.4">
      <c r="P55">
        <v>87.6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cap45</vt:lpstr>
      <vt:lpstr>flat64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2018-11-30T20:17:27Z</dcterms:modified>
</cp:coreProperties>
</file>