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Asset Factory\HayDay Products\"/>
    </mc:Choice>
  </mc:AlternateContent>
  <xr:revisionPtr revIDLastSave="0" documentId="13_ncr:1_{D0C9FFA7-300F-439B-8691-3589F02CA50B}" xr6:coauthVersionLast="47" xr6:coauthVersionMax="47" xr10:uidLastSave="{00000000-0000-0000-0000-000000000000}"/>
  <bookViews>
    <workbookView xWindow="11088" yWindow="228" windowWidth="11940" windowHeight="6192" xr2:uid="{00000000-000D-0000-FFFF-FFFF00000000}"/>
  </bookViews>
  <sheets>
    <sheet name="Goods" sheetId="1" r:id="rId1"/>
    <sheet name="Ingredients" sheetId="3" r:id="rId2"/>
    <sheet name="Buildings" sheetId="2" r:id="rId3"/>
    <sheet name="Producers" sheetId="4" r:id="rId4"/>
  </sheets>
  <definedNames>
    <definedName name="_xlcn.WorksheetConnection_data.xlsxBuildingsTable1" hidden="1">BuildingsTable[]</definedName>
    <definedName name="_xlcn.WorksheetConnection_data.xlsxGoodsTable1" hidden="1">GoodsTable[]</definedName>
    <definedName name="_xlcn.WorksheetConnection_data.xlsxIngredientsTable1" hidden="1">IngredientsTable[]</definedName>
    <definedName name="_xlcn.WorksheetConnection_data.xlsxProducersTable1" hidden="1">ProducersTable[]</definedName>
    <definedName name="Goods">Goods!$A$1:$H$356</definedName>
    <definedName name="Ingredients">Ingredients!$A$1:$C$466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gredientsTable" name="IngredientsTable" connection="WorksheetConnection_data.xlsx!IngredientsTable"/>
          <x15:modelTable id="GoodsTable" name="GoodsTable" connection="WorksheetConnection_data.xlsx!GoodsTable"/>
          <x15:modelTable id="ProducersTable" name="ProducersTable" connection="WorksheetConnection_data.xlsx!ProducersTable"/>
          <x15:modelTable id="BuildingsTable" name="BuildingsTable" connection="WorksheetConnection_data.xlsx!BuildingsTable"/>
        </x15:modelTables>
        <x15:modelRelationships>
          <x15:modelRelationship fromTable="IngredientsTable" fromColumn="goods_id" toTable="GoodsTable" toColumn="id"/>
          <x15:modelRelationship fromTable="ProducersTable" fromColumn="building_id" toTable="BuildingsTable" toColumn="id"/>
          <x15:modelRelationship fromTable="ProducersTable" fromColumn="goods_id" toTable="GoodsTable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19" i="3" l="1"/>
  <c r="B720" i="3"/>
  <c r="B721" i="3"/>
  <c r="B722" i="3"/>
  <c r="B723" i="3"/>
  <c r="B724" i="3"/>
  <c r="B725" i="3"/>
  <c r="B716" i="3"/>
  <c r="B717" i="3"/>
  <c r="B718" i="3"/>
  <c r="B262" i="4"/>
  <c r="B714" i="3"/>
  <c r="B715" i="3"/>
  <c r="G347" i="1"/>
  <c r="G346" i="1"/>
  <c r="G345" i="1"/>
  <c r="G343" i="1"/>
  <c r="B255" i="4"/>
  <c r="B256" i="4"/>
  <c r="B257" i="4"/>
  <c r="B258" i="4"/>
  <c r="B259" i="4"/>
  <c r="B260" i="4"/>
  <c r="B261" i="4"/>
  <c r="G342" i="1"/>
  <c r="G340" i="1"/>
  <c r="G339" i="1"/>
  <c r="G338" i="1"/>
  <c r="G337" i="1"/>
  <c r="G336" i="1"/>
  <c r="G335" i="1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G334" i="1"/>
  <c r="G331" i="1"/>
  <c r="G330" i="1"/>
  <c r="G329" i="1"/>
  <c r="G327" i="1"/>
  <c r="G326" i="1"/>
  <c r="G325" i="1"/>
  <c r="G323" i="1"/>
  <c r="G322" i="1"/>
  <c r="G320" i="1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G318" i="1"/>
  <c r="G316" i="1"/>
  <c r="G313" i="1"/>
  <c r="G311" i="1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G308" i="1"/>
  <c r="G307" i="1"/>
  <c r="G305" i="1"/>
  <c r="G302" i="1"/>
  <c r="G301" i="1"/>
  <c r="G299" i="1"/>
  <c r="G296" i="1"/>
  <c r="G295" i="1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G294" i="1"/>
  <c r="G293" i="1"/>
  <c r="G292" i="1"/>
  <c r="G291" i="1"/>
  <c r="G290" i="1"/>
  <c r="G289" i="1"/>
  <c r="B201" i="4"/>
  <c r="G286" i="1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532" i="3"/>
  <c r="G285" i="1"/>
  <c r="G284" i="1"/>
  <c r="G283" i="1"/>
  <c r="G281" i="1"/>
  <c r="G280" i="1"/>
  <c r="G279" i="1"/>
  <c r="G277" i="1"/>
  <c r="G276" i="1"/>
  <c r="G275" i="1"/>
  <c r="G273" i="1"/>
  <c r="G271" i="1"/>
  <c r="G269" i="1"/>
  <c r="G268" i="1"/>
  <c r="G267" i="1"/>
  <c r="G264" i="1"/>
  <c r="G263" i="1"/>
  <c r="G262" i="1"/>
  <c r="G261" i="1"/>
  <c r="G260" i="1"/>
  <c r="G256" i="1"/>
  <c r="G254" i="1"/>
  <c r="G253" i="1"/>
  <c r="G252" i="1"/>
  <c r="G251" i="1"/>
  <c r="G250" i="1"/>
  <c r="G249" i="1"/>
  <c r="G248" i="1"/>
  <c r="G247" i="1"/>
  <c r="G246" i="1"/>
  <c r="G245" i="1"/>
  <c r="G242" i="1"/>
  <c r="G241" i="1"/>
  <c r="G240" i="1"/>
  <c r="G239" i="1"/>
  <c r="G236" i="1"/>
  <c r="G235" i="1"/>
  <c r="G234" i="1"/>
  <c r="G233" i="1"/>
  <c r="G232" i="1"/>
  <c r="G231" i="1"/>
  <c r="G230" i="1"/>
  <c r="G228" i="1"/>
  <c r="G227" i="1"/>
  <c r="G223" i="1"/>
  <c r="G222" i="1"/>
  <c r="G221" i="1"/>
  <c r="G219" i="1"/>
  <c r="G218" i="1"/>
  <c r="G217" i="1"/>
  <c r="G216" i="1"/>
  <c r="G215" i="1"/>
  <c r="G214" i="1"/>
  <c r="G213" i="1"/>
  <c r="G212" i="1"/>
  <c r="G211" i="1"/>
  <c r="G210" i="1"/>
  <c r="G208" i="1"/>
  <c r="G207" i="1"/>
  <c r="G206" i="1"/>
  <c r="G204" i="1"/>
  <c r="G203" i="1"/>
  <c r="G199" i="1"/>
  <c r="G198" i="1"/>
  <c r="G197" i="1"/>
  <c r="G196" i="1"/>
  <c r="G195" i="1"/>
  <c r="G193" i="1"/>
  <c r="G192" i="1"/>
  <c r="G190" i="1"/>
  <c r="G189" i="1"/>
  <c r="G188" i="1"/>
  <c r="G187" i="1"/>
  <c r="G186" i="1"/>
  <c r="G185" i="1"/>
  <c r="G184" i="1"/>
  <c r="G183" i="1"/>
  <c r="G180" i="1"/>
  <c r="G179" i="1"/>
  <c r="G176" i="1"/>
  <c r="G175" i="1"/>
  <c r="G174" i="1"/>
  <c r="G173" i="1"/>
  <c r="G172" i="1"/>
  <c r="G171" i="1"/>
  <c r="G170" i="1"/>
  <c r="G168" i="1"/>
  <c r="G167" i="1"/>
  <c r="G165" i="1"/>
  <c r="G162" i="1"/>
  <c r="G161" i="1"/>
  <c r="G160" i="1"/>
  <c r="G157" i="1"/>
  <c r="G156" i="1"/>
  <c r="G155" i="1"/>
  <c r="G154" i="1"/>
  <c r="G153" i="1"/>
  <c r="G151" i="1"/>
  <c r="G150" i="1"/>
  <c r="G149" i="1"/>
  <c r="G148" i="1"/>
  <c r="G146" i="1"/>
  <c r="G145" i="1"/>
  <c r="G144" i="1"/>
  <c r="G143" i="1"/>
  <c r="G142" i="1"/>
  <c r="G141" i="1"/>
  <c r="G140" i="1"/>
  <c r="G139" i="1"/>
  <c r="G138" i="1"/>
  <c r="G137" i="1"/>
  <c r="G135" i="1"/>
  <c r="G134" i="1"/>
  <c r="G131" i="1"/>
  <c r="G127" i="1"/>
  <c r="G124" i="1"/>
  <c r="G123" i="1"/>
  <c r="G122" i="1"/>
  <c r="G121" i="1"/>
  <c r="G119" i="1"/>
  <c r="G118" i="1"/>
  <c r="G116" i="1"/>
  <c r="G114" i="1"/>
  <c r="G113" i="1"/>
  <c r="G112" i="1"/>
  <c r="G110" i="1"/>
  <c r="G107" i="1"/>
  <c r="G106" i="1"/>
  <c r="G100" i="1"/>
  <c r="G95" i="1"/>
  <c r="F45" i="2"/>
  <c r="F44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4" i="2"/>
  <c r="F23" i="2"/>
  <c r="F22" i="2"/>
  <c r="F19" i="2"/>
  <c r="F15" i="2"/>
  <c r="F16" i="2"/>
  <c r="F17" i="2"/>
  <c r="F18" i="2"/>
  <c r="F14" i="2"/>
  <c r="F12" i="2"/>
  <c r="F11" i="2"/>
  <c r="F10" i="2"/>
  <c r="F9" i="2"/>
  <c r="F8" i="2"/>
  <c r="F6" i="2"/>
  <c r="F5" i="2"/>
  <c r="G80" i="1"/>
  <c r="G79" i="1"/>
  <c r="G78" i="1"/>
  <c r="G77" i="1"/>
  <c r="G75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F669C-9A30-4B60-A2B5-39F0BE81465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BB9F90-36AC-4B45-B66E-C43E0FED8FDB}" name="WorksheetConnection_data.xlsx!BuildingsTable" type="102" refreshedVersion="7" minRefreshableVersion="5">
    <extLst>
      <ext xmlns:x15="http://schemas.microsoft.com/office/spreadsheetml/2010/11/main" uri="{DE250136-89BD-433C-8126-D09CA5730AF9}">
        <x15:connection id="BuildingsTable">
          <x15:rangePr sourceName="_xlcn.WorksheetConnection_data.xlsxBuildingsTable1"/>
        </x15:connection>
      </ext>
    </extLst>
  </connection>
  <connection id="3" xr16:uid="{977CCACB-9FC4-4269-A1BD-912AF186EEB6}" name="WorksheetConnection_data.xlsx!GoodsTable" type="102" refreshedVersion="7" minRefreshableVersion="5">
    <extLst>
      <ext xmlns:x15="http://schemas.microsoft.com/office/spreadsheetml/2010/11/main" uri="{DE250136-89BD-433C-8126-D09CA5730AF9}">
        <x15:connection id="GoodsTable">
          <x15:rangePr sourceName="_xlcn.WorksheetConnection_data.xlsxGoodsTable1"/>
        </x15:connection>
      </ext>
    </extLst>
  </connection>
  <connection id="4" xr16:uid="{59EEE39B-3449-4443-A4A1-9A29CB84BBF1}" name="WorksheetConnection_data.xlsx!IngredientsTable" type="102" refreshedVersion="7" minRefreshableVersion="5">
    <extLst>
      <ext xmlns:x15="http://schemas.microsoft.com/office/spreadsheetml/2010/11/main" uri="{DE250136-89BD-433C-8126-D09CA5730AF9}">
        <x15:connection id="IngredientsTable">
          <x15:rangePr sourceName="_xlcn.WorksheetConnection_data.xlsxIngredientsTable1"/>
        </x15:connection>
      </ext>
    </extLst>
  </connection>
  <connection id="5" xr16:uid="{539424B6-B727-49C0-9994-BA5CB90A6E19}" name="WorksheetConnection_data.xlsx!ProducersTable" type="102" refreshedVersion="7" minRefreshableVersion="5">
    <extLst>
      <ext xmlns:x15="http://schemas.microsoft.com/office/spreadsheetml/2010/11/main" uri="{DE250136-89BD-433C-8126-D09CA5730AF9}">
        <x15:connection id="ProducersTable">
          <x15:rangePr sourceName="_xlcn.WorksheetConnection_data.xlsxProducersTable1"/>
        </x15:connection>
      </ext>
    </extLst>
  </connection>
</connections>
</file>

<file path=xl/sharedStrings.xml><?xml version="1.0" encoding="utf-8"?>
<sst xmlns="http://schemas.openxmlformats.org/spreadsheetml/2006/main" count="1459" uniqueCount="828">
  <si>
    <t>id</t>
  </si>
  <si>
    <t>name</t>
  </si>
  <si>
    <t>price</t>
  </si>
  <si>
    <t>image</t>
  </si>
  <si>
    <t>category</t>
  </si>
  <si>
    <t>raw</t>
  </si>
  <si>
    <t>time</t>
  </si>
  <si>
    <t>Wheat</t>
  </si>
  <si>
    <t>Corn</t>
  </si>
  <si>
    <t>Soybean</t>
  </si>
  <si>
    <t>Sugarcane</t>
  </si>
  <si>
    <t>Carrot</t>
  </si>
  <si>
    <t>Indigo</t>
  </si>
  <si>
    <t>Pumpkin</t>
  </si>
  <si>
    <t>Apple</t>
  </si>
  <si>
    <t>Cotton</t>
  </si>
  <si>
    <t>Raspberry</t>
  </si>
  <si>
    <t>Cherry</t>
  </si>
  <si>
    <t>Chili Pepper</t>
  </si>
  <si>
    <t>Blackberry</t>
  </si>
  <si>
    <t>Tomato</t>
  </si>
  <si>
    <t>Strawberry</t>
  </si>
  <si>
    <t>Potato</t>
  </si>
  <si>
    <t>Cacao</t>
  </si>
  <si>
    <t>Coffee Bean</t>
  </si>
  <si>
    <t>Sesame</t>
  </si>
  <si>
    <t>Pineapple</t>
  </si>
  <si>
    <t>Lily</t>
  </si>
  <si>
    <t>Rice</t>
  </si>
  <si>
    <t>Olive</t>
  </si>
  <si>
    <t>Lettuce</t>
  </si>
  <si>
    <t>Garlic</t>
  </si>
  <si>
    <t>Sunflower</t>
  </si>
  <si>
    <t>Cabbage</t>
  </si>
  <si>
    <t>Lemon</t>
  </si>
  <si>
    <t>Onion</t>
  </si>
  <si>
    <t>Cucumber</t>
  </si>
  <si>
    <t>Orange</t>
  </si>
  <si>
    <t>Beetroot</t>
  </si>
  <si>
    <t>Bell Pepper</t>
  </si>
  <si>
    <t>Peach</t>
  </si>
  <si>
    <t>Ginger</t>
  </si>
  <si>
    <t>Tea Leaf</t>
  </si>
  <si>
    <t>Peony</t>
  </si>
  <si>
    <t>Broccoli</t>
  </si>
  <si>
    <t>Grapes</t>
  </si>
  <si>
    <t>Mint</t>
  </si>
  <si>
    <t>Banana</t>
  </si>
  <si>
    <t>Mushroom</t>
  </si>
  <si>
    <t>Watermelon</t>
  </si>
  <si>
    <t>Plum</t>
  </si>
  <si>
    <t>Clay</t>
  </si>
  <si>
    <t>Eggplant</t>
  </si>
  <si>
    <t>Passion Fruit</t>
  </si>
  <si>
    <t>level</t>
  </si>
  <si>
    <t>wheat</t>
  </si>
  <si>
    <t>corn</t>
  </si>
  <si>
    <t>soybean</t>
  </si>
  <si>
    <t>sugarcane</t>
  </si>
  <si>
    <t>carrot</t>
  </si>
  <si>
    <t>indigo</t>
  </si>
  <si>
    <t>pumpkin</t>
  </si>
  <si>
    <t>apple</t>
  </si>
  <si>
    <t>cotton</t>
  </si>
  <si>
    <t>raspberry</t>
  </si>
  <si>
    <t>cherry</t>
  </si>
  <si>
    <t>blackberry</t>
  </si>
  <si>
    <t>tomato</t>
  </si>
  <si>
    <t>strawberry</t>
  </si>
  <si>
    <t>potato</t>
  </si>
  <si>
    <t>cacao</t>
  </si>
  <si>
    <t>sesame</t>
  </si>
  <si>
    <t>pineapple</t>
  </si>
  <si>
    <t>lily</t>
  </si>
  <si>
    <t>rice</t>
  </si>
  <si>
    <t>olive</t>
  </si>
  <si>
    <t>lettuce</t>
  </si>
  <si>
    <t>garlic</t>
  </si>
  <si>
    <t>sunflower</t>
  </si>
  <si>
    <t>cabbage</t>
  </si>
  <si>
    <t>lemon</t>
  </si>
  <si>
    <t>onion</t>
  </si>
  <si>
    <t>cucumber</t>
  </si>
  <si>
    <t>orange</t>
  </si>
  <si>
    <t>beetroot</t>
  </si>
  <si>
    <t>peach</t>
  </si>
  <si>
    <t>ginger</t>
  </si>
  <si>
    <t>peony</t>
  </si>
  <si>
    <t>broccoli</t>
  </si>
  <si>
    <t>grapes</t>
  </si>
  <si>
    <t>mint</t>
  </si>
  <si>
    <t>banana</t>
  </si>
  <si>
    <t>mushroom</t>
  </si>
  <si>
    <t>eggplant</t>
  </si>
  <si>
    <t>watermelon</t>
  </si>
  <si>
    <t>plum</t>
  </si>
  <si>
    <t>clay</t>
  </si>
  <si>
    <t>chili_pepper</t>
  </si>
  <si>
    <t>coffee_bean</t>
  </si>
  <si>
    <t>bell_pepper</t>
  </si>
  <si>
    <t>tea_leaf</t>
  </si>
  <si>
    <t>passion_fruit</t>
  </si>
  <si>
    <t>Crops</t>
  </si>
  <si>
    <t>Bushes</t>
  </si>
  <si>
    <t>Trees</t>
  </si>
  <si>
    <t>3.6</t>
  </si>
  <si>
    <t>7.2</t>
  </si>
  <si>
    <t>10.8</t>
  </si>
  <si>
    <t>14.4</t>
  </si>
  <si>
    <t>25.2</t>
  </si>
  <si>
    <t>32.4</t>
  </si>
  <si>
    <t>39.6</t>
  </si>
  <si>
    <t>28.8</t>
  </si>
  <si>
    <t>46.8</t>
  </si>
  <si>
    <t>68.4</t>
  </si>
  <si>
    <t>82.8</t>
  </si>
  <si>
    <t>43.2</t>
  </si>
  <si>
    <t>50.4</t>
  </si>
  <si>
    <t>86.4</t>
  </si>
  <si>
    <t>64.8</t>
  </si>
  <si>
    <t>21.6</t>
  </si>
  <si>
    <t>93.6</t>
  </si>
  <si>
    <t>97.2</t>
  </si>
  <si>
    <t>100.8</t>
  </si>
  <si>
    <t>104.4</t>
  </si>
  <si>
    <t>Axe</t>
  </si>
  <si>
    <t>Dynamite</t>
  </si>
  <si>
    <t>Saw</t>
  </si>
  <si>
    <t>Shovel</t>
  </si>
  <si>
    <t>TNT Barrel</t>
  </si>
  <si>
    <t>Bolt</t>
  </si>
  <si>
    <t>Brick</t>
  </si>
  <si>
    <t>Duct Tape</t>
  </si>
  <si>
    <t>Nail</t>
  </si>
  <si>
    <t>Paint Bucket</t>
  </si>
  <si>
    <t>Plank</t>
  </si>
  <si>
    <t>Screw</t>
  </si>
  <si>
    <t>Wood Panel</t>
  </si>
  <si>
    <t>Hammer</t>
  </si>
  <si>
    <t>Hand Drill</t>
  </si>
  <si>
    <t>Stone Block</t>
  </si>
  <si>
    <t>Tar Bucket</t>
  </si>
  <si>
    <t>Pickaxe</t>
  </si>
  <si>
    <t>Land Deed</t>
  </si>
  <si>
    <t>Mallet</t>
  </si>
  <si>
    <t>Marker Stake</t>
  </si>
  <si>
    <t>Map Piece</t>
  </si>
  <si>
    <t>Expansion Permit</t>
  </si>
  <si>
    <t>axe</t>
  </si>
  <si>
    <t>dynamite</t>
  </si>
  <si>
    <t>saw</t>
  </si>
  <si>
    <t>shovel</t>
  </si>
  <si>
    <t>bolt</t>
  </si>
  <si>
    <t>nail</t>
  </si>
  <si>
    <t>plank</t>
  </si>
  <si>
    <t>screw</t>
  </si>
  <si>
    <t>brick</t>
  </si>
  <si>
    <t>hammer</t>
  </si>
  <si>
    <t>pickaxe</t>
  </si>
  <si>
    <t>mallet</t>
  </si>
  <si>
    <t>tnt_barrel</t>
  </si>
  <si>
    <t>duct_tape</t>
  </si>
  <si>
    <t>wood_panel</t>
  </si>
  <si>
    <t>hand_drill</t>
  </si>
  <si>
    <t>paint_bucket</t>
  </si>
  <si>
    <t>stone_block</t>
  </si>
  <si>
    <t>tar_bucket</t>
  </si>
  <si>
    <t>land_deed</t>
  </si>
  <si>
    <t>marker_stake</t>
  </si>
  <si>
    <t>map_piece</t>
  </si>
  <si>
    <t>expansion_permit</t>
  </si>
  <si>
    <t>Supplies</t>
  </si>
  <si>
    <t>Egg</t>
  </si>
  <si>
    <t>Milk</t>
  </si>
  <si>
    <t>Bacon</t>
  </si>
  <si>
    <t>Wool</t>
  </si>
  <si>
    <t>Fish Fillet</t>
  </si>
  <si>
    <t>Goat Milk</t>
  </si>
  <si>
    <t>Lobster Tail</t>
  </si>
  <si>
    <t>Duck Feather</t>
  </si>
  <si>
    <t>Peanuts</t>
  </si>
  <si>
    <t>egg</t>
  </si>
  <si>
    <t>milk</t>
  </si>
  <si>
    <t>bacon</t>
  </si>
  <si>
    <t>wool</t>
  </si>
  <si>
    <t>peanuts</t>
  </si>
  <si>
    <t>fish_fillet</t>
  </si>
  <si>
    <t>goat_milk</t>
  </si>
  <si>
    <t>lobster_tail</t>
  </si>
  <si>
    <t>duck_feather</t>
  </si>
  <si>
    <t>Honeycomb</t>
  </si>
  <si>
    <t>honeycomb</t>
  </si>
  <si>
    <t>Animals</t>
  </si>
  <si>
    <t>Bakery</t>
  </si>
  <si>
    <t>Feed Mill 1</t>
  </si>
  <si>
    <t>Feed Mill 2</t>
  </si>
  <si>
    <t>feed_mill</t>
  </si>
  <si>
    <t>bakery</t>
  </si>
  <si>
    <t>Dairy</t>
  </si>
  <si>
    <t>Silver Ore</t>
  </si>
  <si>
    <t>Gold Ore</t>
  </si>
  <si>
    <t>Platinum Ore</t>
  </si>
  <si>
    <t>Ores</t>
  </si>
  <si>
    <t>Coal</t>
  </si>
  <si>
    <t>Iron Ore</t>
  </si>
  <si>
    <t>silver_ore</t>
  </si>
  <si>
    <t>gold_ore</t>
  </si>
  <si>
    <t>platinum_ore</t>
  </si>
  <si>
    <t>coal</t>
  </si>
  <si>
    <t>iron_ore</t>
  </si>
  <si>
    <t>Popcorn Pot</t>
  </si>
  <si>
    <t>Sugar Mill 1</t>
  </si>
  <si>
    <t>Sugar Mill 2</t>
  </si>
  <si>
    <t>sugar_mill</t>
  </si>
  <si>
    <t>dairy</t>
  </si>
  <si>
    <t>BBQ Grill</t>
  </si>
  <si>
    <t>Pie Oven</t>
  </si>
  <si>
    <t>Loom</t>
  </si>
  <si>
    <t>Sewing Machine</t>
  </si>
  <si>
    <t>Cake Oven</t>
  </si>
  <si>
    <t>Smelter 1</t>
  </si>
  <si>
    <t>Smelter 2</t>
  </si>
  <si>
    <t>Smelter 3</t>
  </si>
  <si>
    <t>Smelter 4</t>
  </si>
  <si>
    <t>Smelter 5</t>
  </si>
  <si>
    <t>smelter</t>
  </si>
  <si>
    <t>Juice Press</t>
  </si>
  <si>
    <t>popcorn_pot</t>
  </si>
  <si>
    <t>bbq_grill</t>
  </si>
  <si>
    <t>pie_oven</t>
  </si>
  <si>
    <t>loom</t>
  </si>
  <si>
    <t>sewing_machine</t>
  </si>
  <si>
    <t>cake_oven</t>
  </si>
  <si>
    <t>juice_press</t>
  </si>
  <si>
    <t>Lure Workbench</t>
  </si>
  <si>
    <t>lure_workbench</t>
  </si>
  <si>
    <t>Mine</t>
  </si>
  <si>
    <t>mine</t>
  </si>
  <si>
    <t>Ice Cream Maker</t>
  </si>
  <si>
    <t>Net Maker</t>
  </si>
  <si>
    <t>Jam Maker</t>
  </si>
  <si>
    <t>Jeweler</t>
  </si>
  <si>
    <t>Honey Extractor</t>
  </si>
  <si>
    <t>Coffee Kiosk</t>
  </si>
  <si>
    <t>Soup Kitchen</t>
  </si>
  <si>
    <t>Candle Maker</t>
  </si>
  <si>
    <t>Flower Shop</t>
  </si>
  <si>
    <t>Candy Machine</t>
  </si>
  <si>
    <t>Sauce Maker</t>
  </si>
  <si>
    <t>Sushi Bar</t>
  </si>
  <si>
    <t>Salad Bar</t>
  </si>
  <si>
    <t>Sandwich Bar</t>
  </si>
  <si>
    <t>Smoothie Mixer</t>
  </si>
  <si>
    <t>Pasta Maker</t>
  </si>
  <si>
    <t>Wok Kitchen</t>
  </si>
  <si>
    <t>Hat Maker</t>
  </si>
  <si>
    <t>Pasta Kitchen</t>
  </si>
  <si>
    <t>Hot Dog Stand</t>
  </si>
  <si>
    <t>Donut Maker</t>
  </si>
  <si>
    <t>Taco Kitchen</t>
  </si>
  <si>
    <t>Tea Stand</t>
  </si>
  <si>
    <t>Fondue Pot</t>
  </si>
  <si>
    <t>Bath Kiosk</t>
  </si>
  <si>
    <t>Deep Fryer</t>
  </si>
  <si>
    <t>Preservation Station</t>
  </si>
  <si>
    <t>Pottery Studio</t>
  </si>
  <si>
    <t>ice_cream_maker</t>
  </si>
  <si>
    <t>jeweler</t>
  </si>
  <si>
    <t>net_maker</t>
  </si>
  <si>
    <t>jam_maker</t>
  </si>
  <si>
    <t>honey_extractor</t>
  </si>
  <si>
    <t>coffee_kiosk</t>
  </si>
  <si>
    <t>soup_kitchen</t>
  </si>
  <si>
    <t>candle_maker</t>
  </si>
  <si>
    <t>flower_shop</t>
  </si>
  <si>
    <t>candy_machine</t>
  </si>
  <si>
    <t>sauce_maker</t>
  </si>
  <si>
    <t>sushi_bar</t>
  </si>
  <si>
    <t>salad_bar</t>
  </si>
  <si>
    <t>sandwich_bar</t>
  </si>
  <si>
    <t>smoothie_mixer</t>
  </si>
  <si>
    <t>pasta_maker</t>
  </si>
  <si>
    <t>wok_kitchen</t>
  </si>
  <si>
    <t>hat_maker</t>
  </si>
  <si>
    <t>pasta_kitchen</t>
  </si>
  <si>
    <t>donut_maker</t>
  </si>
  <si>
    <t>taco_kitchen</t>
  </si>
  <si>
    <t>tea_stand</t>
  </si>
  <si>
    <t>fondue_pot</t>
  </si>
  <si>
    <t>bath_kiosk</t>
  </si>
  <si>
    <t>deep_fryer</t>
  </si>
  <si>
    <t>preservation_station</t>
  </si>
  <si>
    <t>pottery_studio</t>
  </si>
  <si>
    <t>hot_dog_stand</t>
  </si>
  <si>
    <t>goods_id</t>
  </si>
  <si>
    <t>ingredient_id</t>
  </si>
  <si>
    <t>quantity</t>
  </si>
  <si>
    <t>building_id</t>
  </si>
  <si>
    <t>Bread</t>
  </si>
  <si>
    <t>Chicken Feed</t>
  </si>
  <si>
    <t>Cow Feed</t>
  </si>
  <si>
    <t>Cream</t>
  </si>
  <si>
    <t>Corn Bread</t>
  </si>
  <si>
    <t>Brown Sugar</t>
  </si>
  <si>
    <t>Popcorn</t>
  </si>
  <si>
    <t>Butter</t>
  </si>
  <si>
    <t>bread</t>
  </si>
  <si>
    <t>chicken_feed</t>
  </si>
  <si>
    <t>cow_feed</t>
  </si>
  <si>
    <t>cream</t>
  </si>
  <si>
    <t>corn_bread</t>
  </si>
  <si>
    <t>brown_sugar</t>
  </si>
  <si>
    <t>popcorn</t>
  </si>
  <si>
    <t>butter</t>
  </si>
  <si>
    <t>Processed</t>
  </si>
  <si>
    <t>comment</t>
  </si>
  <si>
    <t>chicken feed</t>
  </si>
  <si>
    <t>cow feed</t>
  </si>
  <si>
    <t>corn bread</t>
  </si>
  <si>
    <t>b sugar</t>
  </si>
  <si>
    <t>Pancake</t>
  </si>
  <si>
    <t>pancake</t>
  </si>
  <si>
    <t>Pig Feed</t>
  </si>
  <si>
    <t>pig_feed</t>
  </si>
  <si>
    <t>Cookie</t>
  </si>
  <si>
    <t>cookie</t>
  </si>
  <si>
    <t>Bacon and Eggs</t>
  </si>
  <si>
    <t>bacon_and_eggs</t>
  </si>
  <si>
    <t>Cheese</t>
  </si>
  <si>
    <t>cheese</t>
  </si>
  <si>
    <t>White Sugar</t>
  </si>
  <si>
    <t>white_sugar</t>
  </si>
  <si>
    <t>Carrot Pie</t>
  </si>
  <si>
    <t>carrot_pie</t>
  </si>
  <si>
    <t>Pumpkin Pie</t>
  </si>
  <si>
    <t>pumpkin_pie</t>
  </si>
  <si>
    <t>p feed</t>
  </si>
  <si>
    <t>Sheep Feed</t>
  </si>
  <si>
    <t>sheep_feed</t>
  </si>
  <si>
    <t>Buttered Popcorn</t>
  </si>
  <si>
    <t>buttered_popcorn</t>
  </si>
  <si>
    <t>Sweater</t>
  </si>
  <si>
    <t>sweater</t>
  </si>
  <si>
    <t>Bacon Pie</t>
  </si>
  <si>
    <t>bacon_pie</t>
  </si>
  <si>
    <t>Syrup</t>
  </si>
  <si>
    <t>syrup</t>
  </si>
  <si>
    <t>Cotton Fabric</t>
  </si>
  <si>
    <t>cotton_fabric</t>
  </si>
  <si>
    <t>Hamburger</t>
  </si>
  <si>
    <t>hamburger</t>
  </si>
  <si>
    <t>Raspberry Muffin</t>
  </si>
  <si>
    <t>raspberry_muffin</t>
  </si>
  <si>
    <t>Blue Woolly Hat</t>
  </si>
  <si>
    <t>blue_woolly_hat</t>
  </si>
  <si>
    <t>Cotton Shirt</t>
  </si>
  <si>
    <t>cotton_shirt</t>
  </si>
  <si>
    <t>Blue Sweater</t>
  </si>
  <si>
    <t>blue_sweater</t>
  </si>
  <si>
    <t>Carrot Cake</t>
  </si>
  <si>
    <t>carrot_cake</t>
  </si>
  <si>
    <t>Wooly Chaps</t>
  </si>
  <si>
    <t>wolly_chaps</t>
  </si>
  <si>
    <t>Cream Cake</t>
  </si>
  <si>
    <t>cream_cake</t>
  </si>
  <si>
    <t>Red Berry Cake</t>
  </si>
  <si>
    <t>red_berry_cake</t>
  </si>
  <si>
    <t>Cheesecake</t>
  </si>
  <si>
    <t>cheesecake</t>
  </si>
  <si>
    <t>Silver Bar</t>
  </si>
  <si>
    <t>silver_bar</t>
  </si>
  <si>
    <t>Chili Popcorn</t>
  </si>
  <si>
    <t>chili_popcorn</t>
  </si>
  <si>
    <t>Gold Bar</t>
  </si>
  <si>
    <t>gold_bar</t>
  </si>
  <si>
    <t>Platinum Bar</t>
  </si>
  <si>
    <t>platinum_bar</t>
  </si>
  <si>
    <t>Violet Dress</t>
  </si>
  <si>
    <t>violet_dress</t>
  </si>
  <si>
    <t>Blackberry Muffin</t>
  </si>
  <si>
    <t>blackberry_muffin</t>
  </si>
  <si>
    <t>Carrot Juice</t>
  </si>
  <si>
    <t>carrot_juice</t>
  </si>
  <si>
    <t>Fish Burger</t>
  </si>
  <si>
    <t>fish_burger</t>
  </si>
  <si>
    <t>Apple Pie</t>
  </si>
  <si>
    <t>apple_pie</t>
  </si>
  <si>
    <t>Fish Pie</t>
  </si>
  <si>
    <t>fish_pie</t>
  </si>
  <si>
    <t>Apple Juice</t>
  </si>
  <si>
    <t>apple_juice</t>
  </si>
  <si>
    <t>Vanilla Ice Cream</t>
  </si>
  <si>
    <t>vanilla_ice_cream</t>
  </si>
  <si>
    <t>Roasted Tomatoes</t>
  </si>
  <si>
    <t>roasted_tomatoes</t>
  </si>
  <si>
    <t>Cherry Juice</t>
  </si>
  <si>
    <t>cherry_juice</t>
  </si>
  <si>
    <t>Tomato Juice</t>
  </si>
  <si>
    <t>tomato_juice</t>
  </si>
  <si>
    <t>Berry Juice</t>
  </si>
  <si>
    <t>berry_juice</t>
  </si>
  <si>
    <t>Goat Feed</t>
  </si>
  <si>
    <t>goat_feed</t>
  </si>
  <si>
    <t>Goat Cheese</t>
  </si>
  <si>
    <t>goat_cheese</t>
  </si>
  <si>
    <t>Pizza</t>
  </si>
  <si>
    <t>pizza</t>
  </si>
  <si>
    <t>Refined Coal</t>
  </si>
  <si>
    <t>refined_coal</t>
  </si>
  <si>
    <t>Feta Pie</t>
  </si>
  <si>
    <t>feta_pie</t>
  </si>
  <si>
    <t>Iron Bar</t>
  </si>
  <si>
    <t>iron_bar</t>
  </si>
  <si>
    <t>Strawberry Ice Cream</t>
  </si>
  <si>
    <t>strawberry_ice_cream</t>
  </si>
  <si>
    <t>Wheat Bundle</t>
  </si>
  <si>
    <t>wheat_bundles</t>
  </si>
  <si>
    <t>Strawberry Cake</t>
  </si>
  <si>
    <t>strawberry_cake</t>
  </si>
  <si>
    <t>Baked Potato</t>
  </si>
  <si>
    <t>baked_potato</t>
  </si>
  <si>
    <t>Apple Jam</t>
  </si>
  <si>
    <t>apple_jam</t>
  </si>
  <si>
    <t>Chocolate Cake</t>
  </si>
  <si>
    <t>chocolate_cake</t>
  </si>
  <si>
    <t>Casserole</t>
  </si>
  <si>
    <t>casserole</t>
  </si>
  <si>
    <t>Raspberry Jam</t>
  </si>
  <si>
    <t>raspberry_jam</t>
  </si>
  <si>
    <t>Spicy Pizza</t>
  </si>
  <si>
    <t>spicy_pizza</t>
  </si>
  <si>
    <t>Blackberry Jam</t>
  </si>
  <si>
    <t>blackberry_jam</t>
  </si>
  <si>
    <t>Potato Feta Cake</t>
  </si>
  <si>
    <t>potato_feta_cake</t>
  </si>
  <si>
    <t>Cherry Jam</t>
  </si>
  <si>
    <t>cherry_jam</t>
  </si>
  <si>
    <t>Bracelet</t>
  </si>
  <si>
    <t>bracelet</t>
  </si>
  <si>
    <t>Potato Bread</t>
  </si>
  <si>
    <t>potato_bread</t>
  </si>
  <si>
    <t>Shepheard's Pie</t>
  </si>
  <si>
    <t>shepheards_pie</t>
  </si>
  <si>
    <t>Chocolate Ice Cream</t>
  </si>
  <si>
    <t>chocolate_ice_cream</t>
  </si>
  <si>
    <t>Necklace</t>
  </si>
  <si>
    <t>necklace</t>
  </si>
  <si>
    <t>Honey</t>
  </si>
  <si>
    <t>honey</t>
  </si>
  <si>
    <t>Honey Popcorn</t>
  </si>
  <si>
    <t>honey_popcorn</t>
  </si>
  <si>
    <t>Diamond Ring</t>
  </si>
  <si>
    <t>diamond_ring</t>
  </si>
  <si>
    <t>Fish and Chips</t>
  </si>
  <si>
    <t>fish_and_chips</t>
  </si>
  <si>
    <t>Iron Bracelet</t>
  </si>
  <si>
    <t>iron_bracelet</t>
  </si>
  <si>
    <t>Espresso</t>
  </si>
  <si>
    <t>espresso</t>
  </si>
  <si>
    <t>Honey Apple Cake</t>
  </si>
  <si>
    <t>honey_apple_cake</t>
  </si>
  <si>
    <t>Caffe Latte</t>
  </si>
  <si>
    <t>caffe_latte</t>
  </si>
  <si>
    <t>Chocolate Popcorn</t>
  </si>
  <si>
    <t>chocolate_popcorn</t>
  </si>
  <si>
    <t>Frutti di Mare Pizza</t>
  </si>
  <si>
    <t>frutti_di_mare_pizza</t>
  </si>
  <si>
    <t>Caffe Mocha</t>
  </si>
  <si>
    <t>caffe_mocha</t>
  </si>
  <si>
    <t>Raspberry Mocha</t>
  </si>
  <si>
    <t>raspberry_mocha</t>
  </si>
  <si>
    <t>Lobster Soup</t>
  </si>
  <si>
    <t>lobster_soup</t>
  </si>
  <si>
    <t>Hot Chocolate</t>
  </si>
  <si>
    <t>hot_chocolate</t>
  </si>
  <si>
    <t>Tomato Soup</t>
  </si>
  <si>
    <t>tomato_soup</t>
  </si>
  <si>
    <t>Red Scarf</t>
  </si>
  <si>
    <t>red_scarf</t>
  </si>
  <si>
    <t>Lobster Skewer</t>
  </si>
  <si>
    <t>lobster_skewer</t>
  </si>
  <si>
    <t>Beeswax</t>
  </si>
  <si>
    <t>beeswax</t>
  </si>
  <si>
    <t>Strawberry Candle</t>
  </si>
  <si>
    <t>strawberry_candle</t>
  </si>
  <si>
    <t>Pumpkin Soup</t>
  </si>
  <si>
    <t>pumpkin_soup</t>
  </si>
  <si>
    <t>Rustic Bouquet</t>
  </si>
  <si>
    <t>rustic_bouquet</t>
  </si>
  <si>
    <t>Strawberry Jam</t>
  </si>
  <si>
    <t>strawberry_jam</t>
  </si>
  <si>
    <t>Sesame Ice Cream</t>
  </si>
  <si>
    <t>sesame_ice_cream</t>
  </si>
  <si>
    <t>Caramel Apple</t>
  </si>
  <si>
    <t>caramel_apple</t>
  </si>
  <si>
    <t>xp</t>
  </si>
  <si>
    <t>Cherry Popsicle</t>
  </si>
  <si>
    <t>cherry_popsicle</t>
  </si>
  <si>
    <t>Pillow</t>
  </si>
  <si>
    <t>pillow</t>
  </si>
  <si>
    <t>Toffee</t>
  </si>
  <si>
    <t>toffee</t>
  </si>
  <si>
    <t>Raspberry Candle</t>
  </si>
  <si>
    <t>raspberry_candle</t>
  </si>
  <si>
    <t>Pineapple Juice</t>
  </si>
  <si>
    <t>pineapple_juice</t>
  </si>
  <si>
    <t>Fish Soup</t>
  </si>
  <si>
    <t>fish_soup</t>
  </si>
  <si>
    <t>Soy Sauce</t>
  </si>
  <si>
    <t>soy_sauce</t>
  </si>
  <si>
    <t>Chocolate</t>
  </si>
  <si>
    <t>chocolate</t>
  </si>
  <si>
    <t>Fancy Cake</t>
  </si>
  <si>
    <t>fancy_cake</t>
  </si>
  <si>
    <t>Sushi Roll</t>
  </si>
  <si>
    <t>sushi_roll</t>
  </si>
  <si>
    <t>Lollipop</t>
  </si>
  <si>
    <t>lollipop</t>
  </si>
  <si>
    <t>Feta Salad</t>
  </si>
  <si>
    <t>feta_salad</t>
  </si>
  <si>
    <t>Lobster Sushi</t>
  </si>
  <si>
    <t>lobster_sushi</t>
  </si>
  <si>
    <t>Blanket</t>
  </si>
  <si>
    <t>blanket</t>
  </si>
  <si>
    <t>Jelly Bean</t>
  </si>
  <si>
    <t>jelly_bean</t>
  </si>
  <si>
    <t>Olive Oil</t>
  </si>
  <si>
    <t>olive_oil</t>
  </si>
  <si>
    <t>Garlic Bread</t>
  </si>
  <si>
    <t>garlic_bread</t>
  </si>
  <si>
    <t>Veggie Bagel</t>
  </si>
  <si>
    <t>veggie_bagel</t>
  </si>
  <si>
    <t>BLT Salad</t>
  </si>
  <si>
    <t>blt_salad</t>
  </si>
  <si>
    <t>Mayonnaise</t>
  </si>
  <si>
    <t>mayonnaise</t>
  </si>
  <si>
    <t>Caramel Latte</t>
  </si>
  <si>
    <t>caramel_latte</t>
  </si>
  <si>
    <t>Egg Sushi</t>
  </si>
  <si>
    <t>egg_sushi</t>
  </si>
  <si>
    <t>Honey Peanuts</t>
  </si>
  <si>
    <t>honey_peanuts</t>
  </si>
  <si>
    <t>Seafood Salad</t>
  </si>
  <si>
    <t>seafood_salad</t>
  </si>
  <si>
    <t>Berry Smoothie</t>
  </si>
  <si>
    <t>berry_smoothie</t>
  </si>
  <si>
    <t>Snack Mix</t>
  </si>
  <si>
    <t>snack_mix</t>
  </si>
  <si>
    <t>Bacon Toast</t>
  </si>
  <si>
    <t>bacon_toast</t>
  </si>
  <si>
    <t>Bright Bouquet</t>
  </si>
  <si>
    <t>bright_bouquet</t>
  </si>
  <si>
    <t>Pineapple Cake</t>
  </si>
  <si>
    <t>pineapple_cake</t>
  </si>
  <si>
    <t>Chocolate Pie</t>
  </si>
  <si>
    <t>chocolate_pie</t>
  </si>
  <si>
    <t>Cabbage Soup</t>
  </si>
  <si>
    <t>cabbage_soup</t>
  </si>
  <si>
    <t>Lemon Curd</t>
  </si>
  <si>
    <t>lemon_curd</t>
  </si>
  <si>
    <t>Egg Sandwich</t>
  </si>
  <si>
    <t>egg_sandwich</t>
  </si>
  <si>
    <t>Green Smoothie</t>
  </si>
  <si>
    <t>green_smoothie</t>
  </si>
  <si>
    <t>Olive Dip</t>
  </si>
  <si>
    <t>olive_dip</t>
  </si>
  <si>
    <t>Fresh Pasta</t>
  </si>
  <si>
    <t>fresh_pasta</t>
  </si>
  <si>
    <t>Pasta Salad</t>
  </si>
  <si>
    <t>pasta_salad</t>
  </si>
  <si>
    <t>Lemon Pie</t>
  </si>
  <si>
    <t>lemon_pie</t>
  </si>
  <si>
    <t>Grilled Onion</t>
  </si>
  <si>
    <t>grilled_onion</t>
  </si>
  <si>
    <t>Lemon Cake</t>
  </si>
  <si>
    <t>lemon_cake</t>
  </si>
  <si>
    <t>Peanut Butter Milkshake</t>
  </si>
  <si>
    <t>peanut_butter_milkshake</t>
  </si>
  <si>
    <t>Tomato Sauce</t>
  </si>
  <si>
    <t>tomato_sauce</t>
  </si>
  <si>
    <t>Honey Toast</t>
  </si>
  <si>
    <t>honey_toast</t>
  </si>
  <si>
    <t>Fried Rice</t>
  </si>
  <si>
    <t>fried_rice</t>
  </si>
  <si>
    <t>Yogurt Smoothie</t>
  </si>
  <si>
    <t>yogurt_smoothie</t>
  </si>
  <si>
    <t>Cloche Hat</t>
  </si>
  <si>
    <t>cloche_hat</t>
  </si>
  <si>
    <t>Cucumber Smoothie</t>
  </si>
  <si>
    <t>cucumber_smoothie</t>
  </si>
  <si>
    <t>Orange Juice</t>
  </si>
  <si>
    <t>orange_juice</t>
  </si>
  <si>
    <t>Flower Shawl</t>
  </si>
  <si>
    <t>flower_shawl</t>
  </si>
  <si>
    <t>Peanut Butter and Jelly Sandwich</t>
  </si>
  <si>
    <t>peanut_butter_and_jelly_sandwich</t>
  </si>
  <si>
    <t>Onion Soup</t>
  </si>
  <si>
    <t>onion_soup</t>
  </si>
  <si>
    <t>Lemon Candle</t>
  </si>
  <si>
    <t>lemon_candle</t>
  </si>
  <si>
    <t>Top Hat</t>
  </si>
  <si>
    <t>top_hat</t>
  </si>
  <si>
    <t>Gnocchi</t>
  </si>
  <si>
    <t>gnocchi</t>
  </si>
  <si>
    <t>Winter Veggies</t>
  </si>
  <si>
    <t>winter_veggies</t>
  </si>
  <si>
    <t>Noodle Soup</t>
  </si>
  <si>
    <t>noodle_soup</t>
  </si>
  <si>
    <t>Rice Noodles</t>
  </si>
  <si>
    <t>rice_noodles</t>
  </si>
  <si>
    <t>Gracious Bouquet</t>
  </si>
  <si>
    <t>gracious_bouquet</t>
  </si>
  <si>
    <t>Marmalade</t>
  </si>
  <si>
    <t>marmalade</t>
  </si>
  <si>
    <t>Sun Hat</t>
  </si>
  <si>
    <t>sun_hat</t>
  </si>
  <si>
    <t>Veggie Lasagna</t>
  </si>
  <si>
    <t>veggie_lasagna</t>
  </si>
  <si>
    <t>Veggie Platter</t>
  </si>
  <si>
    <t>veggie_platter</t>
  </si>
  <si>
    <t>Hot Dog</t>
  </si>
  <si>
    <t>hot_dog</t>
  </si>
  <si>
    <t>Coleslaw</t>
  </si>
  <si>
    <t>coleslaw</t>
  </si>
  <si>
    <t>Cotton Candy</t>
  </si>
  <si>
    <t>cotton_candy</t>
  </si>
  <si>
    <t>Peach Tart</t>
  </si>
  <si>
    <t>peach_tart</t>
  </si>
  <si>
    <t>Big Sushi Roll</t>
  </si>
  <si>
    <t>big_sushi_roll</t>
  </si>
  <si>
    <t>Tofu Dog</t>
  </si>
  <si>
    <t>tofu_dog</t>
  </si>
  <si>
    <t>Beetroot Salad</t>
  </si>
  <si>
    <t>beetroot_salad</t>
  </si>
  <si>
    <t>Plain Donut</t>
  </si>
  <si>
    <t>plain_donut</t>
  </si>
  <si>
    <t>Salsa</t>
  </si>
  <si>
    <t>salsa</t>
  </si>
  <si>
    <t>Taco</t>
  </si>
  <si>
    <t>taco</t>
  </si>
  <si>
    <t>Orange Sorbet</t>
  </si>
  <si>
    <t>orange_sorbet</t>
  </si>
  <si>
    <t>Corn Dog</t>
  </si>
  <si>
    <t>corn_dog</t>
  </si>
  <si>
    <t>Potato Soup</t>
  </si>
  <si>
    <t>potato_soup</t>
  </si>
  <si>
    <t>Summer Rolls</t>
  </si>
  <si>
    <t>summer_rolls</t>
  </si>
  <si>
    <t>Sesame Brittle</t>
  </si>
  <si>
    <t>sesame_brittle</t>
  </si>
  <si>
    <t>Affogato</t>
  </si>
  <si>
    <t>affogato</t>
  </si>
  <si>
    <t>Fish Taco</t>
  </si>
  <si>
    <t>fish_taco</t>
  </si>
  <si>
    <t>Peach Jam</t>
  </si>
  <si>
    <t>peach_jam</t>
  </si>
  <si>
    <t>Lobster Pasta</t>
  </si>
  <si>
    <t>lobster_pasta</t>
  </si>
  <si>
    <t>Cucumber Sandwich</t>
  </si>
  <si>
    <t>cucumber_sandwich</t>
  </si>
  <si>
    <t>Spicy Fish</t>
  </si>
  <si>
    <t>spicy_fish</t>
  </si>
  <si>
    <t>Sprinkled Donut</t>
  </si>
  <si>
    <t>sprinkled_donut</t>
  </si>
  <si>
    <t>Green Tea</t>
  </si>
  <si>
    <t>green_tea</t>
  </si>
  <si>
    <t>Onion Dog</t>
  </si>
  <si>
    <t>onion_dog</t>
  </si>
  <si>
    <t>Stuffed Peppers</t>
  </si>
  <si>
    <t>stuffed_peppers</t>
  </si>
  <si>
    <t>Milk Tea</t>
  </si>
  <si>
    <t>milk_tea</t>
  </si>
  <si>
    <t>Bell Pepper Soup</t>
  </si>
  <si>
    <t>bell_pepper_soup</t>
  </si>
  <si>
    <t>Chocolate Fondue</t>
  </si>
  <si>
    <t>chocolate_fondue</t>
  </si>
  <si>
    <t>Quesadilla</t>
  </si>
  <si>
    <t>quesadilla</t>
  </si>
  <si>
    <t>Fruit Salad</t>
  </si>
  <si>
    <t>fruit_salad</t>
  </si>
  <si>
    <t>Crunchy Donut</t>
  </si>
  <si>
    <t>crunchy_donut</t>
  </si>
  <si>
    <t>Peach Ice Cream</t>
  </si>
  <si>
    <t>peach_ice_cream</t>
  </si>
  <si>
    <t>Honey Tea</t>
  </si>
  <si>
    <t>honey_tea</t>
  </si>
  <si>
    <t>Pasta Carbonara</t>
  </si>
  <si>
    <t>pasta_carbonara</t>
  </si>
  <si>
    <t>Broccoli Pasta</t>
  </si>
  <si>
    <t>broccoli_pasta</t>
  </si>
  <si>
    <t>Summer Salad</t>
  </si>
  <si>
    <t>summer_salad</t>
  </si>
  <si>
    <t>Grape Juice</t>
  </si>
  <si>
    <t>grape_juice</t>
  </si>
  <si>
    <t>Onion Melt</t>
  </si>
  <si>
    <t>onion_melt</t>
  </si>
  <si>
    <t>Honey Soap</t>
  </si>
  <si>
    <t>honey_soap</t>
  </si>
  <si>
    <t>Lemon Lotion</t>
  </si>
  <si>
    <t>lemon_lotion</t>
  </si>
  <si>
    <t>Colorful Candles</t>
  </si>
  <si>
    <t>colorful_candles</t>
  </si>
  <si>
    <t>Grape Jam</t>
  </si>
  <si>
    <t>grape_jam</t>
  </si>
  <si>
    <t>Mint Ice Cream</t>
  </si>
  <si>
    <t>mint_ice_cream</t>
  </si>
  <si>
    <t>Lemon Tea</t>
  </si>
  <si>
    <t>lemon_tea</t>
  </si>
  <si>
    <t>flower_crown</t>
  </si>
  <si>
    <t>Bacon Fondue</t>
  </si>
  <si>
    <t>bacon_fondue</t>
  </si>
  <si>
    <t>Peanut Noodles</t>
  </si>
  <si>
    <t>peanut_noodles</t>
  </si>
  <si>
    <t>Gingerbread Cookie</t>
  </si>
  <si>
    <t>gingerbread_cookie</t>
  </si>
  <si>
    <t>Cream Donut</t>
  </si>
  <si>
    <t>cream_donut</t>
  </si>
  <si>
    <t>Nachos</t>
  </si>
  <si>
    <t>nachos</t>
  </si>
  <si>
    <t>Spicy Pasta</t>
  </si>
  <si>
    <t>spicy_pasta</t>
  </si>
  <si>
    <t>Flower Crown</t>
  </si>
  <si>
    <t>Broccoli Soup</t>
  </si>
  <si>
    <t>broccoli_soup</t>
  </si>
  <si>
    <t>Bacon Fries</t>
  </si>
  <si>
    <t>bacon_fries</t>
  </si>
  <si>
    <t>Mixed Smoothie</t>
  </si>
  <si>
    <t>mixed_smoothie</t>
  </si>
  <si>
    <t>Iced Banana Latte</t>
  </si>
  <si>
    <t>iced_banana_latte</t>
  </si>
  <si>
    <t>Apple Ginger Tea</t>
  </si>
  <si>
    <t>apple_ginger_tea</t>
  </si>
  <si>
    <t>Bacon Donut</t>
  </si>
  <si>
    <t>bacon_donut</t>
  </si>
  <si>
    <t>Passion Fruit Juice</t>
  </si>
  <si>
    <t>passion_fruit_juice</t>
  </si>
  <si>
    <t>Orange Tea</t>
  </si>
  <si>
    <t>orange_tea</t>
  </si>
  <si>
    <t>Fruit Cake</t>
  </si>
  <si>
    <t>fruit_cake</t>
  </si>
  <si>
    <t>Mushroom Salad</t>
  </si>
  <si>
    <t>mushroom_salad</t>
  </si>
  <si>
    <t>Tofu Stir Fry</t>
  </si>
  <si>
    <t>tofu_stir_fry</t>
  </si>
  <si>
    <t>Candy Bouquet</t>
  </si>
  <si>
    <t>candy_bouquet</t>
  </si>
  <si>
    <t>Grilled Eggplant</t>
  </si>
  <si>
    <t>grilled_eggplant</t>
  </si>
  <si>
    <t>Banana Bread</t>
  </si>
  <si>
    <t>banana_bread</t>
  </si>
  <si>
    <t>Cheese Fondue</t>
  </si>
  <si>
    <t>cheese_fondue</t>
  </si>
  <si>
    <t>Hand Pies</t>
  </si>
  <si>
    <t>hand_pies</t>
  </si>
  <si>
    <t>Pickles</t>
  </si>
  <si>
    <t>pickles</t>
  </si>
  <si>
    <t>Iced Tea</t>
  </si>
  <si>
    <t>iced_tea</t>
  </si>
  <si>
    <t>Goat Cheese Toast</t>
  </si>
  <si>
    <t>goat_cheese_toast</t>
  </si>
  <si>
    <t>Watermelon Juice</t>
  </si>
  <si>
    <t>watermelon_juice</t>
  </si>
  <si>
    <t>Birthday Bouquet</t>
  </si>
  <si>
    <t>birthday_bouquet</t>
  </si>
  <si>
    <t>Passion Fruit Pie</t>
  </si>
  <si>
    <t>passion_fruit_pie</t>
  </si>
  <si>
    <t>Soft Bouquet</t>
  </si>
  <si>
    <t>soft_bouquet</t>
  </si>
  <si>
    <t>Black Sesame Smoothie</t>
  </si>
  <si>
    <t>black_sesame_smoothie</t>
  </si>
  <si>
    <t>Exfoliating Soap</t>
  </si>
  <si>
    <t>exfoliating_soap</t>
  </si>
  <si>
    <t>Filled Donut</t>
  </si>
  <si>
    <t>filled_donut</t>
  </si>
  <si>
    <t>Banana Pancakes</t>
  </si>
  <si>
    <t>banana_pancakes</t>
  </si>
  <si>
    <t>Plum Jam</t>
  </si>
  <si>
    <t>plum_jam</t>
  </si>
  <si>
    <t>Tea Pot</t>
  </si>
  <si>
    <t>tea_pot</t>
  </si>
  <si>
    <t>Floral Candle</t>
  </si>
  <si>
    <t>floral_candle</t>
  </si>
  <si>
    <t>Chocolate Roll</t>
  </si>
  <si>
    <t>chocolate_roll</t>
  </si>
  <si>
    <t>Canned Fish</t>
  </si>
  <si>
    <t>canned_fish</t>
  </si>
  <si>
    <t>Banana Split</t>
  </si>
  <si>
    <t>banana_split</t>
  </si>
  <si>
    <t>Fish Skewer</t>
  </si>
  <si>
    <t>fish_skewer</t>
  </si>
  <si>
    <t>Passion Fruit Jam</t>
  </si>
  <si>
    <t>passion_fruit_jam</t>
  </si>
  <si>
    <t>Potted Plant</t>
  </si>
  <si>
    <t>potted_plant</t>
  </si>
  <si>
    <t>Mint Tea</t>
  </si>
  <si>
    <t>mint_tea</t>
  </si>
  <si>
    <t>Mushroom Pot Pie</t>
  </si>
  <si>
    <t>mushroom_pot_pie</t>
  </si>
  <si>
    <t>Flower Pendant</t>
  </si>
  <si>
    <t>flower_pendant</t>
  </si>
  <si>
    <t>Chili Poppers</t>
  </si>
  <si>
    <t>chili_poppers</t>
  </si>
  <si>
    <t>Kimchi</t>
  </si>
  <si>
    <t>kimchi</t>
  </si>
  <si>
    <t>Eggplant Parmesan</t>
  </si>
  <si>
    <t>eggplant_parmesan</t>
  </si>
  <si>
    <t>Honey Face Mask</t>
  </si>
  <si>
    <t>honey_face_mask</t>
  </si>
  <si>
    <t>Clay Mug</t>
  </si>
  <si>
    <t>clay_mug</t>
  </si>
  <si>
    <t>Cocoa Smoothie</t>
  </si>
  <si>
    <t>cocoa_smoothie</t>
  </si>
  <si>
    <t>Fried Candy Bar</t>
  </si>
  <si>
    <t>fried_candy_bar</t>
  </si>
  <si>
    <t>Tart Dressing</t>
  </si>
  <si>
    <t>tart_dressing</t>
  </si>
  <si>
    <t>Mushroom Pasta</t>
  </si>
  <si>
    <t>mushroom_pasta</t>
  </si>
  <si>
    <t>Plum Smoothie</t>
  </si>
  <si>
    <t>plum_smoothie</t>
  </si>
  <si>
    <t>Dried Fruit</t>
  </si>
  <si>
    <t>dried_fruit</t>
  </si>
  <si>
    <t>Mushroom Soup</t>
  </si>
  <si>
    <t>mushroom_soup</t>
  </si>
  <si>
    <t>Veggie Bouquet</t>
  </si>
  <si>
    <t>veggie_bouquet</t>
  </si>
  <si>
    <t>Rice Ball</t>
  </si>
  <si>
    <t>rice_ball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</si>
</sst>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C1C9D-9D5B-4505-BE19-1092061FDA93}" name="GoodsTable" displayName="GoodsTable" ref="A1:I356" totalsRowShown="0" headerRowDxfId="3">
  <autoFilter ref="A1:I356" xr:uid="{1C4C1C9D-9D5B-4505-BE19-1092061FDA93}"/>
  <tableColumns count="9">
    <tableColumn id="1" xr3:uid="{3C6139B9-6F8C-4256-8709-AAA4FCE64992}" name="id" dataDxfId="2"/>
    <tableColumn id="2" xr3:uid="{F7F1AE9A-0EED-422F-80AE-623D26F338BF}" name="name"/>
    <tableColumn id="3" xr3:uid="{FBC8D0F7-AE10-45CE-AF28-BB04E6616DF6}" name="image"/>
    <tableColumn id="4" xr3:uid="{04621CEC-23F7-4601-9CF1-E2FBDC319622}" name="category"/>
    <tableColumn id="5" xr3:uid="{8B790E2A-8447-4C10-A41D-1FCBE8FA8E30}" name="price"/>
    <tableColumn id="6" xr3:uid="{9C1B35EA-8782-4E0F-9EE9-A8299837A87F}" name="raw" dataDxfId="1"/>
    <tableColumn id="7" xr3:uid="{78805F32-2637-43F6-A0DC-5F478195FB96}" name="time"/>
    <tableColumn id="8" xr3:uid="{F3FDBC8B-5355-4428-B7DB-35DD84F090F8}" name="level"/>
    <tableColumn id="10" xr3:uid="{F6E16ECA-115B-4650-B1A1-EDFD663AF1AD}" name="xp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13390-728E-4790-94D6-977CC9971584}" name="IngredientsTable" displayName="IngredientsTable" ref="A1:C733" totalsRowShown="0">
  <autoFilter ref="A1:C733" xr:uid="{1A613390-728E-4790-94D6-977CC9971584}"/>
  <tableColumns count="3">
    <tableColumn id="1" xr3:uid="{52BCC8CA-7139-4F63-AD31-0FCBB571B28A}" name="goods_id"/>
    <tableColumn id="2" xr3:uid="{A2833F7B-4D34-4916-9479-39EA099ED71A}" name="ingredient_id"/>
    <tableColumn id="3" xr3:uid="{95E70ED0-009F-4ABE-B5CC-EEFD6B57F589}" name="quantity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2C33A5-DD36-47C8-84DB-8CF71CCC37BE}" name="BuildingsTable" displayName="BuildingsTable" ref="A1:F49" totalsRowShown="0" headerRowDxfId="0">
  <autoFilter ref="A1:F49" xr:uid="{452C33A5-DD36-47C8-84DB-8CF71CCC37BE}"/>
  <tableColumns count="6">
    <tableColumn id="1" xr3:uid="{BBF6CFF1-5D2F-4741-9EAE-ED96F81DD874}" name="id"/>
    <tableColumn id="2" xr3:uid="{477BE9F4-5D37-4140-A27C-950509B42975}" name="name"/>
    <tableColumn id="3" xr3:uid="{40CE4401-A5F9-443A-B072-BDFF2F4B080F}" name="image"/>
    <tableColumn id="4" xr3:uid="{AF0D706C-BE40-4E97-8AB1-769B5BAE1879}" name="price"/>
    <tableColumn id="5" xr3:uid="{A8D3CFF7-8F1A-41ED-996C-41AAB5F1F506}" name="level"/>
    <tableColumn id="6" xr3:uid="{1302E716-0100-4474-9270-E2AD5D0E475E}" name="tim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EB1DC1-3340-482D-BE00-BA2AB3C19C2D}" name="ProducersTable" displayName="ProducersTable" ref="A1:B521" totalsRowShown="0">
  <autoFilter ref="A1:B521" xr:uid="{B4EB1DC1-3340-482D-BE00-BA2AB3C19C2D}"/>
  <tableColumns count="2">
    <tableColumn id="1" xr3:uid="{14366393-D29B-4E02-BE7B-1F8589974209}" name="goods_id"/>
    <tableColumn id="2" xr3:uid="{6548D36F-A280-4D19-9C5C-A1AC2301021B}" name="building_i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7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68534D7-FE02-436E-BEF3-5614545D0456}">
  <we:reference id="wa104380263" version="1.1.3.0" store="en-U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6"/>
  <sheetViews>
    <sheetView tabSelected="1" workbookViewId="0">
      <selection activeCell="B351" sqref="B351"/>
    </sheetView>
  </sheetViews>
  <sheetFormatPr defaultRowHeight="14.4" x14ac:dyDescent="0.3"/>
  <cols>
    <col min="2" max="2" width="28.77734375" customWidth="1"/>
    <col min="3" max="3" width="29.88671875" customWidth="1"/>
    <col min="4" max="4" width="10.88671875" customWidth="1"/>
    <col min="7" max="7" width="9.88671875" customWidth="1"/>
  </cols>
  <sheetData>
    <row r="1" spans="1:9" x14ac:dyDescent="0.3">
      <c r="A1" s="5" t="s">
        <v>0</v>
      </c>
      <c r="B1" s="5" t="s">
        <v>1</v>
      </c>
      <c r="C1" s="5" t="s">
        <v>3</v>
      </c>
      <c r="D1" s="5" t="s">
        <v>4</v>
      </c>
      <c r="E1" s="5" t="s">
        <v>2</v>
      </c>
      <c r="F1" s="5" t="s">
        <v>5</v>
      </c>
      <c r="G1" s="5" t="s">
        <v>6</v>
      </c>
      <c r="H1" s="5" t="s">
        <v>54</v>
      </c>
      <c r="I1" s="5" t="s">
        <v>495</v>
      </c>
    </row>
    <row r="2" spans="1:9" x14ac:dyDescent="0.3">
      <c r="A2">
        <v>1</v>
      </c>
      <c r="B2" t="s">
        <v>7</v>
      </c>
      <c r="C2" t="s">
        <v>55</v>
      </c>
      <c r="D2" t="s">
        <v>102</v>
      </c>
      <c r="E2" t="s">
        <v>105</v>
      </c>
      <c r="F2">
        <v>1</v>
      </c>
      <c r="G2">
        <v>120</v>
      </c>
      <c r="H2">
        <v>1</v>
      </c>
      <c r="I2">
        <v>1</v>
      </c>
    </row>
    <row r="3" spans="1:9" x14ac:dyDescent="0.3">
      <c r="A3">
        <v>2</v>
      </c>
      <c r="B3" t="s">
        <v>8</v>
      </c>
      <c r="C3" t="s">
        <v>56</v>
      </c>
      <c r="D3" t="s">
        <v>102</v>
      </c>
      <c r="E3" t="s">
        <v>106</v>
      </c>
      <c r="F3">
        <v>1</v>
      </c>
      <c r="G3">
        <v>300</v>
      </c>
      <c r="H3">
        <v>2</v>
      </c>
      <c r="I3">
        <v>1</v>
      </c>
    </row>
    <row r="4" spans="1:9" x14ac:dyDescent="0.3">
      <c r="A4">
        <v>3</v>
      </c>
      <c r="B4" t="s">
        <v>9</v>
      </c>
      <c r="C4" t="s">
        <v>57</v>
      </c>
      <c r="D4" t="s">
        <v>102</v>
      </c>
      <c r="E4" t="s">
        <v>107</v>
      </c>
      <c r="F4">
        <v>1</v>
      </c>
      <c r="G4" s="1">
        <f>20 * 60</f>
        <v>1200</v>
      </c>
      <c r="H4">
        <v>5</v>
      </c>
      <c r="I4">
        <v>2</v>
      </c>
    </row>
    <row r="5" spans="1:9" x14ac:dyDescent="0.3">
      <c r="A5">
        <v>4</v>
      </c>
      <c r="B5" t="s">
        <v>10</v>
      </c>
      <c r="C5" t="s">
        <v>58</v>
      </c>
      <c r="D5" t="s">
        <v>102</v>
      </c>
      <c r="E5" t="s">
        <v>108</v>
      </c>
      <c r="F5">
        <v>1</v>
      </c>
      <c r="G5">
        <f>30*60</f>
        <v>1800</v>
      </c>
      <c r="H5">
        <v>7</v>
      </c>
      <c r="I5">
        <v>3</v>
      </c>
    </row>
    <row r="6" spans="1:9" x14ac:dyDescent="0.3">
      <c r="A6">
        <v>5</v>
      </c>
      <c r="B6" t="s">
        <v>11</v>
      </c>
      <c r="C6" t="s">
        <v>59</v>
      </c>
      <c r="D6" t="s">
        <v>102</v>
      </c>
      <c r="E6" t="s">
        <v>106</v>
      </c>
      <c r="F6">
        <v>1</v>
      </c>
      <c r="G6">
        <v>600</v>
      </c>
      <c r="H6">
        <v>9</v>
      </c>
      <c r="I6">
        <v>2</v>
      </c>
    </row>
    <row r="7" spans="1:9" x14ac:dyDescent="0.3">
      <c r="A7">
        <v>6</v>
      </c>
      <c r="B7" t="s">
        <v>12</v>
      </c>
      <c r="C7" t="s">
        <v>60</v>
      </c>
      <c r="D7" t="s">
        <v>102</v>
      </c>
      <c r="E7" t="s">
        <v>109</v>
      </c>
      <c r="F7">
        <v>1</v>
      </c>
      <c r="G7">
        <f>2*3600</f>
        <v>7200</v>
      </c>
      <c r="H7">
        <v>13</v>
      </c>
      <c r="I7">
        <v>5</v>
      </c>
    </row>
    <row r="8" spans="1:9" x14ac:dyDescent="0.3">
      <c r="A8">
        <v>7</v>
      </c>
      <c r="B8" t="s">
        <v>13</v>
      </c>
      <c r="C8" t="s">
        <v>61</v>
      </c>
      <c r="D8" t="s">
        <v>102</v>
      </c>
      <c r="E8" t="s">
        <v>110</v>
      </c>
      <c r="F8">
        <v>1</v>
      </c>
      <c r="G8">
        <f>3 * 3600</f>
        <v>10800</v>
      </c>
      <c r="H8">
        <v>15</v>
      </c>
      <c r="I8">
        <v>6</v>
      </c>
    </row>
    <row r="9" spans="1:9" x14ac:dyDescent="0.3">
      <c r="A9">
        <v>8</v>
      </c>
      <c r="B9" t="s">
        <v>14</v>
      </c>
      <c r="C9" t="s">
        <v>62</v>
      </c>
      <c r="D9" t="s">
        <v>104</v>
      </c>
      <c r="E9" t="s">
        <v>111</v>
      </c>
      <c r="F9">
        <v>1</v>
      </c>
      <c r="G9">
        <f>16*3600</f>
        <v>57600</v>
      </c>
      <c r="H9">
        <v>15</v>
      </c>
      <c r="I9">
        <v>7</v>
      </c>
    </row>
    <row r="10" spans="1:9" x14ac:dyDescent="0.3">
      <c r="A10">
        <v>9</v>
      </c>
      <c r="B10" t="s">
        <v>15</v>
      </c>
      <c r="C10" t="s">
        <v>63</v>
      </c>
      <c r="D10" t="s">
        <v>102</v>
      </c>
      <c r="E10" t="s">
        <v>112</v>
      </c>
      <c r="F10">
        <v>1</v>
      </c>
      <c r="G10">
        <f>2 * 3600 + 30*60</f>
        <v>9000</v>
      </c>
      <c r="H10">
        <v>18</v>
      </c>
      <c r="I10">
        <v>6</v>
      </c>
    </row>
    <row r="11" spans="1:9" x14ac:dyDescent="0.3">
      <c r="A11">
        <v>10</v>
      </c>
      <c r="B11" t="s">
        <v>16</v>
      </c>
      <c r="C11" t="s">
        <v>64</v>
      </c>
      <c r="D11" t="s">
        <v>103</v>
      </c>
      <c r="E11" t="s">
        <v>113</v>
      </c>
      <c r="F11">
        <v>1</v>
      </c>
      <c r="G11">
        <f>18*3600</f>
        <v>64800</v>
      </c>
      <c r="H11">
        <v>19</v>
      </c>
      <c r="I11">
        <v>9</v>
      </c>
    </row>
    <row r="12" spans="1:9" x14ac:dyDescent="0.3">
      <c r="A12">
        <v>11</v>
      </c>
      <c r="B12" t="s">
        <v>17</v>
      </c>
      <c r="C12" t="s">
        <v>65</v>
      </c>
      <c r="D12" t="s">
        <v>104</v>
      </c>
      <c r="E12" t="s">
        <v>114</v>
      </c>
      <c r="F12">
        <v>1</v>
      </c>
      <c r="G12">
        <f>27 * 3600</f>
        <v>97200</v>
      </c>
      <c r="H12">
        <v>22</v>
      </c>
      <c r="I12">
        <v>13</v>
      </c>
    </row>
    <row r="13" spans="1:9" x14ac:dyDescent="0.3">
      <c r="A13">
        <v>12</v>
      </c>
      <c r="B13" t="s">
        <v>18</v>
      </c>
      <c r="C13" t="s">
        <v>97</v>
      </c>
      <c r="D13" t="s">
        <v>102</v>
      </c>
      <c r="E13">
        <v>36</v>
      </c>
      <c r="F13">
        <v>1</v>
      </c>
      <c r="G13">
        <f>4*3600</f>
        <v>14400</v>
      </c>
      <c r="H13">
        <v>25</v>
      </c>
      <c r="I13">
        <v>7</v>
      </c>
    </row>
    <row r="14" spans="1:9" x14ac:dyDescent="0.3">
      <c r="A14">
        <v>13</v>
      </c>
      <c r="B14" t="s">
        <v>19</v>
      </c>
      <c r="C14" t="s">
        <v>66</v>
      </c>
      <c r="D14" t="s">
        <v>103</v>
      </c>
      <c r="E14" t="s">
        <v>115</v>
      </c>
      <c r="F14">
        <v>1</v>
      </c>
      <c r="G14">
        <f>32*3600</f>
        <v>115200</v>
      </c>
      <c r="H14">
        <v>26</v>
      </c>
      <c r="I14">
        <v>16</v>
      </c>
    </row>
    <row r="15" spans="1:9" x14ac:dyDescent="0.3">
      <c r="A15">
        <v>14</v>
      </c>
      <c r="B15" t="s">
        <v>20</v>
      </c>
      <c r="C15" t="s">
        <v>67</v>
      </c>
      <c r="D15" t="s">
        <v>102</v>
      </c>
      <c r="E15" t="s">
        <v>116</v>
      </c>
      <c r="F15">
        <v>1</v>
      </c>
      <c r="G15">
        <f>6*3600</f>
        <v>21600</v>
      </c>
      <c r="H15">
        <v>30</v>
      </c>
      <c r="I15">
        <v>8</v>
      </c>
    </row>
    <row r="16" spans="1:9" x14ac:dyDescent="0.3">
      <c r="A16">
        <v>15</v>
      </c>
      <c r="B16" t="s">
        <v>21</v>
      </c>
      <c r="C16" t="s">
        <v>68</v>
      </c>
      <c r="D16" t="s">
        <v>102</v>
      </c>
      <c r="E16" t="s">
        <v>117</v>
      </c>
      <c r="F16">
        <v>1</v>
      </c>
      <c r="G16">
        <f>8*3600</f>
        <v>28800</v>
      </c>
      <c r="H16">
        <v>34</v>
      </c>
      <c r="I16">
        <v>10</v>
      </c>
    </row>
    <row r="17" spans="1:9" x14ac:dyDescent="0.3">
      <c r="A17">
        <v>16</v>
      </c>
      <c r="B17" t="s">
        <v>22</v>
      </c>
      <c r="C17" t="s">
        <v>69</v>
      </c>
      <c r="D17" t="s">
        <v>102</v>
      </c>
      <c r="E17">
        <v>36</v>
      </c>
      <c r="F17">
        <v>1</v>
      </c>
      <c r="G17">
        <f>10800+40*60</f>
        <v>13200</v>
      </c>
      <c r="H17">
        <v>35</v>
      </c>
      <c r="I17">
        <v>7</v>
      </c>
    </row>
    <row r="18" spans="1:9" x14ac:dyDescent="0.3">
      <c r="A18">
        <v>17</v>
      </c>
      <c r="B18" t="s">
        <v>23</v>
      </c>
      <c r="C18" t="s">
        <v>70</v>
      </c>
      <c r="D18" t="s">
        <v>104</v>
      </c>
      <c r="E18" t="s">
        <v>118</v>
      </c>
      <c r="F18">
        <v>1</v>
      </c>
      <c r="G18">
        <f>3600*35</f>
        <v>126000</v>
      </c>
      <c r="H18">
        <v>36</v>
      </c>
      <c r="I18">
        <v>16</v>
      </c>
    </row>
    <row r="19" spans="1:9" x14ac:dyDescent="0.3">
      <c r="A19">
        <v>18</v>
      </c>
      <c r="B19" t="s">
        <v>24</v>
      </c>
      <c r="C19" t="s">
        <v>98</v>
      </c>
      <c r="D19" t="s">
        <v>103</v>
      </c>
      <c r="E19" t="s">
        <v>119</v>
      </c>
      <c r="F19">
        <v>1</v>
      </c>
      <c r="G19">
        <f>3600*25</f>
        <v>90000</v>
      </c>
      <c r="H19">
        <v>42</v>
      </c>
      <c r="I19">
        <v>12</v>
      </c>
    </row>
    <row r="20" spans="1:9" x14ac:dyDescent="0.3">
      <c r="A20">
        <v>19</v>
      </c>
      <c r="B20" t="s">
        <v>25</v>
      </c>
      <c r="C20" t="s">
        <v>71</v>
      </c>
      <c r="D20" t="s">
        <v>102</v>
      </c>
      <c r="E20">
        <v>18</v>
      </c>
      <c r="F20">
        <v>1</v>
      </c>
      <c r="G20">
        <v>3600</v>
      </c>
      <c r="H20">
        <v>50</v>
      </c>
      <c r="I20">
        <v>4</v>
      </c>
    </row>
    <row r="21" spans="1:9" x14ac:dyDescent="0.3">
      <c r="A21">
        <v>20</v>
      </c>
      <c r="B21" t="s">
        <v>26</v>
      </c>
      <c r="C21" t="s">
        <v>72</v>
      </c>
      <c r="D21" t="s">
        <v>102</v>
      </c>
      <c r="E21" t="s">
        <v>108</v>
      </c>
      <c r="F21">
        <v>1</v>
      </c>
      <c r="G21">
        <v>1800</v>
      </c>
      <c r="H21">
        <v>52</v>
      </c>
      <c r="I21">
        <v>3</v>
      </c>
    </row>
    <row r="22" spans="1:9" x14ac:dyDescent="0.3">
      <c r="A22">
        <v>21</v>
      </c>
      <c r="B22" t="s">
        <v>27</v>
      </c>
      <c r="C22" t="s">
        <v>73</v>
      </c>
      <c r="D22" t="s">
        <v>102</v>
      </c>
      <c r="E22" t="s">
        <v>120</v>
      </c>
      <c r="F22">
        <v>1</v>
      </c>
      <c r="G22">
        <f>1.5*3600</f>
        <v>5400</v>
      </c>
      <c r="H22">
        <v>53</v>
      </c>
      <c r="I22">
        <v>5</v>
      </c>
    </row>
    <row r="23" spans="1:9" x14ac:dyDescent="0.3">
      <c r="A23">
        <v>22</v>
      </c>
      <c r="B23" t="s">
        <v>28</v>
      </c>
      <c r="C23" t="s">
        <v>74</v>
      </c>
      <c r="D23" t="s">
        <v>102</v>
      </c>
      <c r="E23">
        <v>18</v>
      </c>
      <c r="F23">
        <v>1</v>
      </c>
      <c r="G23">
        <f>45*60</f>
        <v>2700</v>
      </c>
      <c r="H23">
        <v>56</v>
      </c>
      <c r="I23">
        <v>3</v>
      </c>
    </row>
    <row r="24" spans="1:9" x14ac:dyDescent="0.3">
      <c r="A24">
        <v>23</v>
      </c>
      <c r="B24" t="s">
        <v>29</v>
      </c>
      <c r="C24" t="s">
        <v>75</v>
      </c>
      <c r="D24" t="s">
        <v>104</v>
      </c>
      <c r="E24" t="s">
        <v>115</v>
      </c>
      <c r="F24">
        <v>1</v>
      </c>
      <c r="G24">
        <f>24*3600</f>
        <v>86400</v>
      </c>
      <c r="H24">
        <v>57</v>
      </c>
      <c r="I24">
        <v>17</v>
      </c>
    </row>
    <row r="25" spans="1:9" x14ac:dyDescent="0.3">
      <c r="A25">
        <v>24</v>
      </c>
      <c r="B25" t="s">
        <v>30</v>
      </c>
      <c r="C25" t="s">
        <v>76</v>
      </c>
      <c r="D25" t="s">
        <v>102</v>
      </c>
      <c r="E25" t="s">
        <v>110</v>
      </c>
      <c r="F25">
        <v>1</v>
      </c>
      <c r="G25">
        <f>3.5*3600</f>
        <v>12600</v>
      </c>
      <c r="H25">
        <v>58</v>
      </c>
      <c r="I25">
        <v>7</v>
      </c>
    </row>
    <row r="26" spans="1:9" x14ac:dyDescent="0.3">
      <c r="A26">
        <v>25</v>
      </c>
      <c r="B26" t="s">
        <v>31</v>
      </c>
      <c r="C26" t="s">
        <v>77</v>
      </c>
      <c r="D26" t="s">
        <v>102</v>
      </c>
      <c r="E26" t="s">
        <v>108</v>
      </c>
      <c r="F26">
        <v>1</v>
      </c>
      <c r="G26">
        <v>1800</v>
      </c>
      <c r="H26">
        <v>60</v>
      </c>
      <c r="I26">
        <v>3</v>
      </c>
    </row>
    <row r="27" spans="1:9" x14ac:dyDescent="0.3">
      <c r="A27">
        <v>26</v>
      </c>
      <c r="B27" t="s">
        <v>32</v>
      </c>
      <c r="C27" t="s">
        <v>78</v>
      </c>
      <c r="D27" t="s">
        <v>102</v>
      </c>
      <c r="E27" t="s">
        <v>120</v>
      </c>
      <c r="F27">
        <v>1</v>
      </c>
      <c r="G27">
        <f>1.5*3600</f>
        <v>5400</v>
      </c>
      <c r="H27">
        <v>63</v>
      </c>
      <c r="I27">
        <v>5</v>
      </c>
    </row>
    <row r="28" spans="1:9" x14ac:dyDescent="0.3">
      <c r="A28">
        <v>27</v>
      </c>
      <c r="B28" t="s">
        <v>33</v>
      </c>
      <c r="C28" t="s">
        <v>79</v>
      </c>
      <c r="D28" t="s">
        <v>102</v>
      </c>
      <c r="E28">
        <v>18</v>
      </c>
      <c r="F28">
        <v>1</v>
      </c>
      <c r="G28">
        <f>45*60</f>
        <v>2700</v>
      </c>
      <c r="H28">
        <v>65</v>
      </c>
      <c r="I28">
        <v>3</v>
      </c>
    </row>
    <row r="29" spans="1:9" x14ac:dyDescent="0.3">
      <c r="A29">
        <v>28</v>
      </c>
      <c r="B29" t="s">
        <v>34</v>
      </c>
      <c r="C29" t="s">
        <v>80</v>
      </c>
      <c r="D29" t="s">
        <v>104</v>
      </c>
      <c r="E29" t="s">
        <v>121</v>
      </c>
      <c r="F29">
        <v>1</v>
      </c>
      <c r="G29">
        <f>29*3600</f>
        <v>104400</v>
      </c>
      <c r="H29">
        <v>66</v>
      </c>
      <c r="I29">
        <v>18</v>
      </c>
    </row>
    <row r="30" spans="1:9" x14ac:dyDescent="0.3">
      <c r="A30">
        <v>29</v>
      </c>
      <c r="B30" t="s">
        <v>35</v>
      </c>
      <c r="C30" t="s">
        <v>81</v>
      </c>
      <c r="D30" t="s">
        <v>102</v>
      </c>
      <c r="E30" t="s">
        <v>111</v>
      </c>
      <c r="F30">
        <v>1</v>
      </c>
      <c r="G30">
        <f>5*3600</f>
        <v>18000</v>
      </c>
      <c r="H30">
        <v>68</v>
      </c>
      <c r="I30">
        <v>8</v>
      </c>
    </row>
    <row r="31" spans="1:9" x14ac:dyDescent="0.3">
      <c r="A31">
        <v>30</v>
      </c>
      <c r="B31" t="s">
        <v>36</v>
      </c>
      <c r="C31" t="s">
        <v>82</v>
      </c>
      <c r="D31" t="s">
        <v>102</v>
      </c>
      <c r="E31" t="s">
        <v>108</v>
      </c>
      <c r="F31">
        <v>1</v>
      </c>
      <c r="G31">
        <f>35*60</f>
        <v>2100</v>
      </c>
      <c r="H31">
        <v>70</v>
      </c>
      <c r="I31">
        <v>3</v>
      </c>
    </row>
    <row r="32" spans="1:9" x14ac:dyDescent="0.3">
      <c r="A32">
        <v>31</v>
      </c>
      <c r="B32" t="s">
        <v>37</v>
      </c>
      <c r="C32" t="s">
        <v>83</v>
      </c>
      <c r="D32" t="s">
        <v>104</v>
      </c>
      <c r="E32" t="s">
        <v>122</v>
      </c>
      <c r="F32">
        <v>1</v>
      </c>
      <c r="G32">
        <f>31*3600</f>
        <v>111600</v>
      </c>
      <c r="H32">
        <v>71</v>
      </c>
      <c r="I32">
        <v>19</v>
      </c>
    </row>
    <row r="33" spans="1:11" x14ac:dyDescent="0.3">
      <c r="A33">
        <v>32</v>
      </c>
      <c r="B33" t="s">
        <v>38</v>
      </c>
      <c r="C33" t="s">
        <v>84</v>
      </c>
      <c r="D33" t="s">
        <v>102</v>
      </c>
      <c r="E33" t="s">
        <v>108</v>
      </c>
      <c r="F33">
        <v>1</v>
      </c>
      <c r="G33">
        <f>40*60</f>
        <v>2400</v>
      </c>
      <c r="H33">
        <v>72</v>
      </c>
      <c r="I33">
        <v>3</v>
      </c>
    </row>
    <row r="34" spans="1:11" x14ac:dyDescent="0.3">
      <c r="A34">
        <v>33</v>
      </c>
      <c r="B34" t="s">
        <v>39</v>
      </c>
      <c r="C34" t="s">
        <v>99</v>
      </c>
      <c r="D34" t="s">
        <v>102</v>
      </c>
      <c r="E34">
        <v>36</v>
      </c>
      <c r="F34">
        <v>1</v>
      </c>
      <c r="G34">
        <f>4.5*3600</f>
        <v>16200</v>
      </c>
      <c r="H34">
        <v>74</v>
      </c>
      <c r="I34">
        <v>7</v>
      </c>
    </row>
    <row r="35" spans="1:11" x14ac:dyDescent="0.3">
      <c r="A35">
        <v>34</v>
      </c>
      <c r="B35" t="s">
        <v>40</v>
      </c>
      <c r="C35" t="s">
        <v>85</v>
      </c>
      <c r="D35" t="s">
        <v>104</v>
      </c>
      <c r="E35" t="s">
        <v>123</v>
      </c>
      <c r="F35">
        <v>1</v>
      </c>
      <c r="G35">
        <f>30*3600</f>
        <v>108000</v>
      </c>
      <c r="H35">
        <v>76</v>
      </c>
      <c r="I35">
        <v>20</v>
      </c>
    </row>
    <row r="36" spans="1:11" x14ac:dyDescent="0.3">
      <c r="A36">
        <v>35</v>
      </c>
      <c r="B36" t="s">
        <v>41</v>
      </c>
      <c r="C36" t="s">
        <v>86</v>
      </c>
      <c r="D36" t="s">
        <v>102</v>
      </c>
      <c r="E36" t="s">
        <v>112</v>
      </c>
      <c r="F36">
        <v>1</v>
      </c>
      <c r="G36">
        <f>2.5*3600</f>
        <v>9000</v>
      </c>
      <c r="H36">
        <v>78</v>
      </c>
      <c r="I36">
        <v>6</v>
      </c>
    </row>
    <row r="37" spans="1:11" x14ac:dyDescent="0.3">
      <c r="A37">
        <v>36</v>
      </c>
      <c r="B37" t="s">
        <v>42</v>
      </c>
      <c r="C37" t="s">
        <v>100</v>
      </c>
      <c r="D37" t="s">
        <v>102</v>
      </c>
      <c r="E37" t="s">
        <v>116</v>
      </c>
      <c r="F37">
        <v>1</v>
      </c>
      <c r="G37">
        <f>6.5*3600</f>
        <v>23400</v>
      </c>
      <c r="H37">
        <v>80</v>
      </c>
      <c r="I37">
        <v>9</v>
      </c>
    </row>
    <row r="38" spans="1:11" x14ac:dyDescent="0.3">
      <c r="A38">
        <v>37</v>
      </c>
      <c r="B38" t="s">
        <v>43</v>
      </c>
      <c r="C38" t="s">
        <v>87</v>
      </c>
      <c r="D38" t="s">
        <v>102</v>
      </c>
      <c r="E38">
        <v>36</v>
      </c>
      <c r="F38">
        <v>1</v>
      </c>
      <c r="G38">
        <f>4*3600</f>
        <v>14400</v>
      </c>
      <c r="H38">
        <v>82</v>
      </c>
      <c r="I38">
        <v>7</v>
      </c>
    </row>
    <row r="39" spans="1:11" x14ac:dyDescent="0.3">
      <c r="A39">
        <v>38</v>
      </c>
      <c r="B39" t="s">
        <v>44</v>
      </c>
      <c r="C39" t="s">
        <v>88</v>
      </c>
      <c r="D39" t="s">
        <v>102</v>
      </c>
      <c r="E39" t="s">
        <v>120</v>
      </c>
      <c r="F39">
        <v>1</v>
      </c>
      <c r="G39">
        <f>1.5*3600</f>
        <v>5400</v>
      </c>
      <c r="H39">
        <v>83</v>
      </c>
      <c r="I39">
        <v>4</v>
      </c>
    </row>
    <row r="40" spans="1:11" x14ac:dyDescent="0.3">
      <c r="A40">
        <v>39</v>
      </c>
      <c r="B40" t="s">
        <v>45</v>
      </c>
      <c r="C40" t="s">
        <v>89</v>
      </c>
      <c r="D40" t="s">
        <v>102</v>
      </c>
      <c r="E40" t="s">
        <v>110</v>
      </c>
      <c r="F40">
        <v>1</v>
      </c>
      <c r="G40">
        <f>3*3600</f>
        <v>10800</v>
      </c>
      <c r="H40">
        <v>84</v>
      </c>
      <c r="I40">
        <v>6</v>
      </c>
    </row>
    <row r="41" spans="1:11" x14ac:dyDescent="0.3">
      <c r="A41">
        <v>40</v>
      </c>
      <c r="B41" t="s">
        <v>46</v>
      </c>
      <c r="C41" t="s">
        <v>90</v>
      </c>
      <c r="D41" t="s">
        <v>102</v>
      </c>
      <c r="E41" t="s">
        <v>110</v>
      </c>
      <c r="F41">
        <v>1</v>
      </c>
      <c r="G41">
        <f>3*3600</f>
        <v>10800</v>
      </c>
      <c r="H41">
        <v>85</v>
      </c>
      <c r="I41">
        <v>6</v>
      </c>
    </row>
    <row r="42" spans="1:11" x14ac:dyDescent="0.3">
      <c r="A42">
        <v>41</v>
      </c>
      <c r="B42" t="s">
        <v>47</v>
      </c>
      <c r="C42" t="s">
        <v>91</v>
      </c>
      <c r="D42" t="s">
        <v>104</v>
      </c>
      <c r="E42" t="s">
        <v>124</v>
      </c>
      <c r="F42">
        <v>1</v>
      </c>
      <c r="G42">
        <f>27*3600</f>
        <v>97200</v>
      </c>
      <c r="H42">
        <v>88</v>
      </c>
      <c r="I42">
        <v>20</v>
      </c>
    </row>
    <row r="43" spans="1:11" x14ac:dyDescent="0.3">
      <c r="A43">
        <v>42</v>
      </c>
      <c r="B43" t="s">
        <v>53</v>
      </c>
      <c r="C43" t="s">
        <v>101</v>
      </c>
      <c r="D43" t="s">
        <v>102</v>
      </c>
      <c r="E43">
        <v>18</v>
      </c>
      <c r="F43">
        <v>1</v>
      </c>
      <c r="G43">
        <v>3600</v>
      </c>
      <c r="H43">
        <v>88</v>
      </c>
      <c r="I43">
        <v>4</v>
      </c>
    </row>
    <row r="44" spans="1:11" x14ac:dyDescent="0.3">
      <c r="A44">
        <v>43</v>
      </c>
      <c r="B44" t="s">
        <v>48</v>
      </c>
      <c r="C44" t="s">
        <v>92</v>
      </c>
      <c r="D44" t="s">
        <v>102</v>
      </c>
      <c r="E44" t="s">
        <v>107</v>
      </c>
      <c r="F44">
        <v>1</v>
      </c>
      <c r="G44">
        <f>20*60</f>
        <v>1200</v>
      </c>
      <c r="H44">
        <v>89</v>
      </c>
      <c r="I44">
        <v>2</v>
      </c>
    </row>
    <row r="45" spans="1:11" x14ac:dyDescent="0.3">
      <c r="A45">
        <v>44</v>
      </c>
      <c r="B45" t="s">
        <v>52</v>
      </c>
      <c r="C45" t="s">
        <v>93</v>
      </c>
      <c r="D45" t="s">
        <v>102</v>
      </c>
      <c r="E45" t="s">
        <v>108</v>
      </c>
      <c r="F45">
        <v>1</v>
      </c>
      <c r="G45">
        <f>40*60</f>
        <v>2400</v>
      </c>
      <c r="H45">
        <v>90</v>
      </c>
      <c r="I45">
        <v>3</v>
      </c>
    </row>
    <row r="46" spans="1:11" x14ac:dyDescent="0.3">
      <c r="A46">
        <v>45</v>
      </c>
      <c r="B46" t="s">
        <v>49</v>
      </c>
      <c r="C46" t="s">
        <v>94</v>
      </c>
      <c r="D46" t="s">
        <v>102</v>
      </c>
      <c r="E46" t="s">
        <v>111</v>
      </c>
      <c r="F46">
        <v>1</v>
      </c>
      <c r="G46">
        <f>5*3600</f>
        <v>18000</v>
      </c>
      <c r="H46">
        <v>92</v>
      </c>
      <c r="I46">
        <v>8</v>
      </c>
    </row>
    <row r="47" spans="1:11" x14ac:dyDescent="0.3">
      <c r="A47">
        <v>46</v>
      </c>
      <c r="B47" t="s">
        <v>50</v>
      </c>
      <c r="C47" t="s">
        <v>95</v>
      </c>
      <c r="D47" t="s">
        <v>104</v>
      </c>
      <c r="E47" t="s">
        <v>115</v>
      </c>
      <c r="F47">
        <v>1</v>
      </c>
      <c r="G47">
        <f>24*3600</f>
        <v>86400</v>
      </c>
      <c r="H47">
        <v>94</v>
      </c>
      <c r="I47">
        <v>16</v>
      </c>
    </row>
    <row r="48" spans="1:11" x14ac:dyDescent="0.3">
      <c r="A48" s="2">
        <v>47</v>
      </c>
      <c r="B48" s="2" t="s">
        <v>51</v>
      </c>
      <c r="C48" s="2" t="s">
        <v>96</v>
      </c>
      <c r="D48" s="2" t="s">
        <v>102</v>
      </c>
      <c r="E48" s="2">
        <v>18</v>
      </c>
      <c r="F48" s="2">
        <v>1</v>
      </c>
      <c r="G48" s="2">
        <f>50*60 +3600</f>
        <v>6600</v>
      </c>
      <c r="H48" s="2">
        <v>94</v>
      </c>
      <c r="I48" s="2">
        <v>5</v>
      </c>
      <c r="J48" s="2"/>
      <c r="K48" s="2"/>
    </row>
    <row r="49" spans="1:9" x14ac:dyDescent="0.3">
      <c r="A49" s="3">
        <v>48</v>
      </c>
      <c r="B49" s="3" t="s">
        <v>125</v>
      </c>
      <c r="C49" s="3" t="s">
        <v>148</v>
      </c>
      <c r="D49" s="3" t="s">
        <v>171</v>
      </c>
      <c r="E49">
        <v>10</v>
      </c>
      <c r="F49" s="3">
        <v>1</v>
      </c>
      <c r="G49">
        <v>0</v>
      </c>
      <c r="H49" s="3">
        <v>1</v>
      </c>
      <c r="I49">
        <v>0</v>
      </c>
    </row>
    <row r="50" spans="1:9" x14ac:dyDescent="0.3">
      <c r="A50" s="3">
        <v>49</v>
      </c>
      <c r="B50" s="3" t="s">
        <v>126</v>
      </c>
      <c r="C50" s="3" t="s">
        <v>149</v>
      </c>
      <c r="D50" s="3" t="s">
        <v>171</v>
      </c>
      <c r="E50">
        <v>7</v>
      </c>
      <c r="F50" s="3">
        <v>1</v>
      </c>
      <c r="G50">
        <v>0</v>
      </c>
      <c r="H50" s="3">
        <v>1</v>
      </c>
      <c r="I50">
        <v>0</v>
      </c>
    </row>
    <row r="51" spans="1:9" x14ac:dyDescent="0.3">
      <c r="A51" s="3">
        <v>50</v>
      </c>
      <c r="B51" s="3" t="s">
        <v>127</v>
      </c>
      <c r="C51" s="3" t="s">
        <v>150</v>
      </c>
      <c r="D51" s="3" t="s">
        <v>171</v>
      </c>
      <c r="E51">
        <v>15</v>
      </c>
      <c r="F51" s="3">
        <v>1</v>
      </c>
      <c r="G51">
        <v>0</v>
      </c>
      <c r="H51" s="3">
        <v>1</v>
      </c>
      <c r="I51">
        <v>0</v>
      </c>
    </row>
    <row r="52" spans="1:9" x14ac:dyDescent="0.3">
      <c r="A52" s="3">
        <v>51</v>
      </c>
      <c r="B52" s="3" t="s">
        <v>128</v>
      </c>
      <c r="C52" s="3" t="s">
        <v>151</v>
      </c>
      <c r="D52" s="3" t="s">
        <v>171</v>
      </c>
      <c r="E52">
        <v>30</v>
      </c>
      <c r="F52" s="3">
        <v>1</v>
      </c>
      <c r="G52">
        <v>0</v>
      </c>
      <c r="H52" s="3">
        <v>1</v>
      </c>
      <c r="I52">
        <v>0</v>
      </c>
    </row>
    <row r="53" spans="1:9" x14ac:dyDescent="0.3">
      <c r="A53" s="3">
        <v>52</v>
      </c>
      <c r="B53" s="3" t="s">
        <v>129</v>
      </c>
      <c r="C53" s="3" t="s">
        <v>160</v>
      </c>
      <c r="D53" s="3" t="s">
        <v>171</v>
      </c>
      <c r="E53">
        <v>20</v>
      </c>
      <c r="F53" s="3">
        <v>1</v>
      </c>
      <c r="G53">
        <v>0</v>
      </c>
      <c r="H53" s="3">
        <v>1</v>
      </c>
      <c r="I53">
        <v>0</v>
      </c>
    </row>
    <row r="54" spans="1:9" x14ac:dyDescent="0.3">
      <c r="A54" s="3">
        <v>53</v>
      </c>
      <c r="B54" s="3" t="s">
        <v>130</v>
      </c>
      <c r="C54" s="3" t="s">
        <v>152</v>
      </c>
      <c r="D54" s="3" t="s">
        <v>171</v>
      </c>
      <c r="E54">
        <v>270</v>
      </c>
      <c r="F54" s="3">
        <v>1</v>
      </c>
      <c r="G54">
        <v>0</v>
      </c>
      <c r="H54" s="3">
        <v>1</v>
      </c>
      <c r="I54">
        <v>0</v>
      </c>
    </row>
    <row r="55" spans="1:9" x14ac:dyDescent="0.3">
      <c r="A55" s="3">
        <v>54</v>
      </c>
      <c r="B55" s="3" t="s">
        <v>132</v>
      </c>
      <c r="C55" s="3" t="s">
        <v>161</v>
      </c>
      <c r="D55" s="3" t="s">
        <v>171</v>
      </c>
      <c r="E55">
        <v>270</v>
      </c>
      <c r="F55" s="3">
        <v>1</v>
      </c>
      <c r="G55">
        <v>0</v>
      </c>
      <c r="H55" s="3">
        <v>1</v>
      </c>
      <c r="I55">
        <v>0</v>
      </c>
    </row>
    <row r="56" spans="1:9" x14ac:dyDescent="0.3">
      <c r="A56" s="3">
        <v>55</v>
      </c>
      <c r="B56" s="3" t="s">
        <v>133</v>
      </c>
      <c r="C56" s="3" t="s">
        <v>153</v>
      </c>
      <c r="D56" s="3" t="s">
        <v>171</v>
      </c>
      <c r="E56">
        <v>270</v>
      </c>
      <c r="F56" s="3">
        <v>1</v>
      </c>
      <c r="G56">
        <v>0</v>
      </c>
      <c r="H56" s="3">
        <v>1</v>
      </c>
      <c r="I56">
        <v>0</v>
      </c>
    </row>
    <row r="57" spans="1:9" x14ac:dyDescent="0.3">
      <c r="A57" s="3">
        <v>56</v>
      </c>
      <c r="B57" s="3" t="s">
        <v>135</v>
      </c>
      <c r="C57" s="3" t="s">
        <v>154</v>
      </c>
      <c r="D57" s="3" t="s">
        <v>171</v>
      </c>
      <c r="E57">
        <v>270</v>
      </c>
      <c r="F57" s="3">
        <v>1</v>
      </c>
      <c r="G57">
        <v>0</v>
      </c>
      <c r="H57" s="3">
        <v>1</v>
      </c>
      <c r="I57">
        <v>0</v>
      </c>
    </row>
    <row r="58" spans="1:9" x14ac:dyDescent="0.3">
      <c r="A58" s="3">
        <v>57</v>
      </c>
      <c r="B58" s="3" t="s">
        <v>136</v>
      </c>
      <c r="C58" s="3" t="s">
        <v>155</v>
      </c>
      <c r="D58" s="3" t="s">
        <v>171</v>
      </c>
      <c r="E58" s="3">
        <v>270</v>
      </c>
      <c r="F58" s="3">
        <v>1</v>
      </c>
      <c r="G58">
        <v>0</v>
      </c>
      <c r="H58" s="3">
        <v>1</v>
      </c>
      <c r="I58">
        <v>0</v>
      </c>
    </row>
    <row r="59" spans="1:9" x14ac:dyDescent="0.3">
      <c r="A59" s="3">
        <v>58</v>
      </c>
      <c r="B59" s="3" t="s">
        <v>137</v>
      </c>
      <c r="C59" s="3" t="s">
        <v>162</v>
      </c>
      <c r="D59" s="3" t="s">
        <v>171</v>
      </c>
      <c r="E59" s="3">
        <v>270</v>
      </c>
      <c r="F59" s="3">
        <v>1</v>
      </c>
      <c r="G59">
        <v>0</v>
      </c>
      <c r="H59" s="3">
        <v>1</v>
      </c>
      <c r="I59">
        <v>0</v>
      </c>
    </row>
    <row r="60" spans="1:9" x14ac:dyDescent="0.3">
      <c r="A60" s="3">
        <v>59</v>
      </c>
      <c r="B60" s="3" t="s">
        <v>131</v>
      </c>
      <c r="C60" s="3" t="s">
        <v>156</v>
      </c>
      <c r="D60" s="3" t="s">
        <v>171</v>
      </c>
      <c r="E60" s="3">
        <v>342</v>
      </c>
      <c r="F60" s="3">
        <v>1</v>
      </c>
      <c r="G60">
        <v>0</v>
      </c>
      <c r="H60" s="3">
        <v>34</v>
      </c>
      <c r="I60">
        <v>0</v>
      </c>
    </row>
    <row r="61" spans="1:9" x14ac:dyDescent="0.3">
      <c r="A61" s="3">
        <v>60</v>
      </c>
      <c r="B61" s="3" t="s">
        <v>138</v>
      </c>
      <c r="C61" s="3" t="s">
        <v>157</v>
      </c>
      <c r="D61" s="3" t="s">
        <v>171</v>
      </c>
      <c r="E61" s="3">
        <v>342</v>
      </c>
      <c r="F61" s="3">
        <v>1</v>
      </c>
      <c r="G61">
        <v>0</v>
      </c>
      <c r="H61" s="3">
        <v>34</v>
      </c>
      <c r="I61">
        <v>0</v>
      </c>
    </row>
    <row r="62" spans="1:9" x14ac:dyDescent="0.3">
      <c r="A62" s="3">
        <v>61</v>
      </c>
      <c r="B62" s="3" t="s">
        <v>139</v>
      </c>
      <c r="C62" s="3" t="s">
        <v>163</v>
      </c>
      <c r="D62" s="3" t="s">
        <v>171</v>
      </c>
      <c r="E62" s="3">
        <v>342</v>
      </c>
      <c r="F62" s="3">
        <v>1</v>
      </c>
      <c r="G62">
        <v>0</v>
      </c>
      <c r="H62" s="3">
        <v>34</v>
      </c>
      <c r="I62">
        <v>0</v>
      </c>
    </row>
    <row r="63" spans="1:9" x14ac:dyDescent="0.3">
      <c r="A63" s="3">
        <v>62</v>
      </c>
      <c r="B63" s="3" t="s">
        <v>134</v>
      </c>
      <c r="C63" s="3" t="s">
        <v>164</v>
      </c>
      <c r="D63" s="3" t="s">
        <v>171</v>
      </c>
      <c r="E63" s="3">
        <v>342</v>
      </c>
      <c r="F63" s="3">
        <v>1</v>
      </c>
      <c r="G63">
        <v>0</v>
      </c>
      <c r="H63" s="3">
        <v>34</v>
      </c>
      <c r="I63">
        <v>0</v>
      </c>
    </row>
    <row r="64" spans="1:9" x14ac:dyDescent="0.3">
      <c r="A64" s="3">
        <v>63</v>
      </c>
      <c r="B64" s="3" t="s">
        <v>140</v>
      </c>
      <c r="C64" s="3" t="s">
        <v>165</v>
      </c>
      <c r="D64" s="3" t="s">
        <v>171</v>
      </c>
      <c r="E64" s="3">
        <v>342</v>
      </c>
      <c r="F64" s="3">
        <v>1</v>
      </c>
      <c r="G64">
        <v>0</v>
      </c>
      <c r="H64" s="3">
        <v>34</v>
      </c>
      <c r="I64">
        <v>0</v>
      </c>
    </row>
    <row r="65" spans="1:11" x14ac:dyDescent="0.3">
      <c r="A65" s="3">
        <v>64</v>
      </c>
      <c r="B65" s="3" t="s">
        <v>141</v>
      </c>
      <c r="C65" s="3" t="s">
        <v>166</v>
      </c>
      <c r="D65" s="3" t="s">
        <v>171</v>
      </c>
      <c r="E65" s="3">
        <v>342</v>
      </c>
      <c r="F65" s="3">
        <v>1</v>
      </c>
      <c r="G65">
        <v>0</v>
      </c>
      <c r="H65" s="3">
        <v>34</v>
      </c>
      <c r="I65">
        <v>0</v>
      </c>
    </row>
    <row r="66" spans="1:11" x14ac:dyDescent="0.3">
      <c r="A66" s="3">
        <v>65</v>
      </c>
      <c r="B66" s="3" t="s">
        <v>142</v>
      </c>
      <c r="C66" s="3" t="s">
        <v>158</v>
      </c>
      <c r="D66" s="3" t="s">
        <v>171</v>
      </c>
      <c r="E66" s="3">
        <v>35</v>
      </c>
      <c r="F66" s="3">
        <v>1</v>
      </c>
      <c r="G66">
        <v>0</v>
      </c>
      <c r="H66" s="3">
        <v>34</v>
      </c>
      <c r="I66">
        <v>0</v>
      </c>
    </row>
    <row r="67" spans="1:11" x14ac:dyDescent="0.3">
      <c r="A67" s="3">
        <v>66</v>
      </c>
      <c r="B67" s="3" t="s">
        <v>143</v>
      </c>
      <c r="C67" s="3" t="s">
        <v>167</v>
      </c>
      <c r="D67" s="3" t="s">
        <v>171</v>
      </c>
      <c r="E67" s="3">
        <v>403</v>
      </c>
      <c r="F67" s="3">
        <v>1</v>
      </c>
      <c r="G67">
        <v>0</v>
      </c>
      <c r="H67" s="3">
        <v>22</v>
      </c>
      <c r="I67">
        <v>0</v>
      </c>
    </row>
    <row r="68" spans="1:11" x14ac:dyDescent="0.3">
      <c r="A68" s="3">
        <v>67</v>
      </c>
      <c r="B68" s="3" t="s">
        <v>144</v>
      </c>
      <c r="C68" s="3" t="s">
        <v>159</v>
      </c>
      <c r="D68" s="3" t="s">
        <v>171</v>
      </c>
      <c r="E68" s="3">
        <v>403</v>
      </c>
      <c r="F68" s="3">
        <v>1</v>
      </c>
      <c r="G68">
        <v>0</v>
      </c>
      <c r="H68" s="3">
        <v>22</v>
      </c>
      <c r="I68">
        <v>0</v>
      </c>
    </row>
    <row r="69" spans="1:11" x14ac:dyDescent="0.3">
      <c r="A69" s="3">
        <v>68</v>
      </c>
      <c r="B69" s="3" t="s">
        <v>145</v>
      </c>
      <c r="C69" s="3" t="s">
        <v>168</v>
      </c>
      <c r="D69" s="3" t="s">
        <v>171</v>
      </c>
      <c r="E69" s="3">
        <v>403</v>
      </c>
      <c r="F69" s="3">
        <v>1</v>
      </c>
      <c r="G69">
        <v>0</v>
      </c>
      <c r="H69" s="3">
        <v>22</v>
      </c>
      <c r="I69">
        <v>0</v>
      </c>
    </row>
    <row r="70" spans="1:11" x14ac:dyDescent="0.3">
      <c r="A70" s="3">
        <v>69</v>
      </c>
      <c r="B70" s="3" t="s">
        <v>146</v>
      </c>
      <c r="C70" s="3" t="s">
        <v>169</v>
      </c>
      <c r="D70" s="3" t="s">
        <v>171</v>
      </c>
      <c r="E70" s="3">
        <v>450</v>
      </c>
      <c r="F70" s="3">
        <v>1</v>
      </c>
      <c r="G70">
        <v>0</v>
      </c>
      <c r="H70" s="3">
        <v>34</v>
      </c>
      <c r="I70">
        <v>0</v>
      </c>
    </row>
    <row r="71" spans="1:11" x14ac:dyDescent="0.3">
      <c r="A71" s="4">
        <v>70</v>
      </c>
      <c r="B71" s="4" t="s">
        <v>147</v>
      </c>
      <c r="C71" s="4" t="s">
        <v>170</v>
      </c>
      <c r="D71" s="4" t="s">
        <v>171</v>
      </c>
      <c r="E71" s="4">
        <v>0</v>
      </c>
      <c r="F71" s="4">
        <v>1</v>
      </c>
      <c r="G71" s="2">
        <v>0</v>
      </c>
      <c r="H71" s="4">
        <v>22</v>
      </c>
      <c r="I71" s="2">
        <v>0</v>
      </c>
      <c r="J71" s="2"/>
      <c r="K71" s="2"/>
    </row>
    <row r="72" spans="1:11" x14ac:dyDescent="0.3">
      <c r="A72" s="3">
        <v>71</v>
      </c>
      <c r="B72" s="3" t="s">
        <v>172</v>
      </c>
      <c r="C72" s="3" t="s">
        <v>181</v>
      </c>
      <c r="D72" s="3" t="s">
        <v>192</v>
      </c>
      <c r="E72" s="3">
        <v>18</v>
      </c>
      <c r="F72" s="3">
        <v>1</v>
      </c>
      <c r="G72" s="3">
        <v>1200</v>
      </c>
      <c r="H72" s="3">
        <v>1</v>
      </c>
      <c r="I72">
        <v>2</v>
      </c>
    </row>
    <row r="73" spans="1:11" x14ac:dyDescent="0.3">
      <c r="A73" s="3">
        <v>72</v>
      </c>
      <c r="B73" s="3" t="s">
        <v>173</v>
      </c>
      <c r="C73" s="3" t="s">
        <v>182</v>
      </c>
      <c r="D73" s="3" t="s">
        <v>192</v>
      </c>
      <c r="E73" s="3">
        <v>32</v>
      </c>
      <c r="F73" s="3">
        <v>1</v>
      </c>
      <c r="G73" s="3">
        <v>3600</v>
      </c>
      <c r="H73" s="3">
        <v>6</v>
      </c>
      <c r="I73">
        <v>3</v>
      </c>
    </row>
    <row r="74" spans="1:11" x14ac:dyDescent="0.3">
      <c r="A74" s="3">
        <v>73</v>
      </c>
      <c r="B74" s="3" t="s">
        <v>174</v>
      </c>
      <c r="C74" s="3" t="s">
        <v>183</v>
      </c>
      <c r="D74" s="3" t="s">
        <v>192</v>
      </c>
      <c r="E74" s="3">
        <v>50</v>
      </c>
      <c r="F74" s="3">
        <v>1</v>
      </c>
      <c r="G74" s="3">
        <v>14400</v>
      </c>
      <c r="H74" s="3">
        <v>10</v>
      </c>
      <c r="I74">
        <v>5</v>
      </c>
    </row>
    <row r="75" spans="1:11" x14ac:dyDescent="0.3">
      <c r="A75" s="3">
        <v>74</v>
      </c>
      <c r="B75" s="3" t="s">
        <v>175</v>
      </c>
      <c r="C75" s="3" t="s">
        <v>184</v>
      </c>
      <c r="D75" s="3" t="s">
        <v>192</v>
      </c>
      <c r="E75" s="3">
        <v>54</v>
      </c>
      <c r="F75" s="3">
        <v>1</v>
      </c>
      <c r="G75">
        <f>6*3600</f>
        <v>21600</v>
      </c>
      <c r="H75" s="3">
        <v>16</v>
      </c>
      <c r="I75">
        <v>5</v>
      </c>
    </row>
    <row r="76" spans="1:11" x14ac:dyDescent="0.3">
      <c r="A76" s="3">
        <v>75</v>
      </c>
      <c r="B76" s="3" t="s">
        <v>176</v>
      </c>
      <c r="C76" s="3" t="s">
        <v>186</v>
      </c>
      <c r="D76" s="3" t="s">
        <v>192</v>
      </c>
      <c r="E76" s="3">
        <v>54</v>
      </c>
      <c r="F76" s="3">
        <v>1</v>
      </c>
      <c r="G76">
        <v>0</v>
      </c>
      <c r="H76" s="3">
        <v>27</v>
      </c>
      <c r="I76">
        <v>20</v>
      </c>
    </row>
    <row r="77" spans="1:11" x14ac:dyDescent="0.3">
      <c r="A77" s="3">
        <v>76</v>
      </c>
      <c r="B77" s="3" t="s">
        <v>177</v>
      </c>
      <c r="C77" s="3" t="s">
        <v>187</v>
      </c>
      <c r="D77" s="3" t="s">
        <v>192</v>
      </c>
      <c r="E77" s="3">
        <v>64</v>
      </c>
      <c r="F77" s="3">
        <v>1</v>
      </c>
      <c r="G77">
        <f>8*3600</f>
        <v>28800</v>
      </c>
      <c r="H77" s="3">
        <v>32</v>
      </c>
      <c r="I77">
        <v>6</v>
      </c>
    </row>
    <row r="78" spans="1:11" x14ac:dyDescent="0.3">
      <c r="A78" s="3">
        <v>77</v>
      </c>
      <c r="B78" s="3" t="s">
        <v>190</v>
      </c>
      <c r="C78" s="3" t="s">
        <v>191</v>
      </c>
      <c r="D78" s="3" t="s">
        <v>192</v>
      </c>
      <c r="E78" s="3">
        <v>68</v>
      </c>
      <c r="F78" s="3">
        <v>1</v>
      </c>
      <c r="G78">
        <f>40*60</f>
        <v>2400</v>
      </c>
      <c r="H78" s="3">
        <v>39</v>
      </c>
      <c r="I78">
        <v>8</v>
      </c>
    </row>
    <row r="79" spans="1:11" x14ac:dyDescent="0.3">
      <c r="A79" s="3">
        <v>78</v>
      </c>
      <c r="B79" s="3" t="s">
        <v>178</v>
      </c>
      <c r="C79" s="3" t="s">
        <v>188</v>
      </c>
      <c r="D79" s="3" t="s">
        <v>192</v>
      </c>
      <c r="E79" s="3">
        <v>201</v>
      </c>
      <c r="F79" s="3">
        <v>1</v>
      </c>
      <c r="G79">
        <f>12*3600</f>
        <v>43200</v>
      </c>
      <c r="H79" s="3">
        <v>44</v>
      </c>
      <c r="I79">
        <v>24</v>
      </c>
    </row>
    <row r="80" spans="1:11" x14ac:dyDescent="0.3">
      <c r="A80" s="3">
        <v>79</v>
      </c>
      <c r="B80" s="3" t="s">
        <v>179</v>
      </c>
      <c r="C80" s="3" t="s">
        <v>189</v>
      </c>
      <c r="D80" s="3" t="s">
        <v>192</v>
      </c>
      <c r="E80" s="3">
        <v>140</v>
      </c>
      <c r="F80" s="3">
        <v>1</v>
      </c>
      <c r="G80">
        <f>5*3600</f>
        <v>18000</v>
      </c>
      <c r="H80" s="3">
        <v>50</v>
      </c>
      <c r="I80">
        <v>17</v>
      </c>
    </row>
    <row r="81" spans="1:11" x14ac:dyDescent="0.3">
      <c r="A81" s="4">
        <v>80</v>
      </c>
      <c r="B81" s="4" t="s">
        <v>180</v>
      </c>
      <c r="C81" s="4" t="s">
        <v>185</v>
      </c>
      <c r="D81" s="4" t="s">
        <v>192</v>
      </c>
      <c r="E81" s="4">
        <v>234</v>
      </c>
      <c r="F81" s="4">
        <v>1</v>
      </c>
      <c r="G81" s="2">
        <v>18000</v>
      </c>
      <c r="H81" s="4">
        <v>62</v>
      </c>
      <c r="I81" s="2">
        <v>43</v>
      </c>
      <c r="J81" s="2"/>
      <c r="K81" s="2"/>
    </row>
    <row r="82" spans="1:11" x14ac:dyDescent="0.3">
      <c r="A82" s="3">
        <v>81</v>
      </c>
      <c r="B82" s="3" t="s">
        <v>199</v>
      </c>
      <c r="C82" s="3" t="s">
        <v>205</v>
      </c>
      <c r="D82" s="3" t="s">
        <v>202</v>
      </c>
      <c r="E82" s="3">
        <v>18</v>
      </c>
      <c r="F82" s="3">
        <v>1</v>
      </c>
      <c r="G82">
        <v>0</v>
      </c>
      <c r="H82" s="3">
        <v>24</v>
      </c>
      <c r="I82">
        <v>5</v>
      </c>
    </row>
    <row r="83" spans="1:11" x14ac:dyDescent="0.3">
      <c r="A83" s="3">
        <v>82</v>
      </c>
      <c r="B83" s="3" t="s">
        <v>200</v>
      </c>
      <c r="C83" s="3" t="s">
        <v>206</v>
      </c>
      <c r="D83" s="3" t="s">
        <v>202</v>
      </c>
      <c r="E83" s="3">
        <v>21</v>
      </c>
      <c r="F83" s="3">
        <v>1</v>
      </c>
      <c r="G83">
        <v>0</v>
      </c>
      <c r="H83" s="3">
        <v>24</v>
      </c>
      <c r="I83">
        <v>6</v>
      </c>
    </row>
    <row r="84" spans="1:11" x14ac:dyDescent="0.3">
      <c r="A84" s="3">
        <v>83</v>
      </c>
      <c r="B84" s="3" t="s">
        <v>201</v>
      </c>
      <c r="C84" s="3" t="s">
        <v>207</v>
      </c>
      <c r="D84" s="3" t="s">
        <v>202</v>
      </c>
      <c r="E84" s="3">
        <v>32</v>
      </c>
      <c r="F84" s="3">
        <v>1</v>
      </c>
      <c r="G84">
        <v>0</v>
      </c>
      <c r="H84" s="3">
        <v>24</v>
      </c>
      <c r="I84">
        <v>7</v>
      </c>
    </row>
    <row r="85" spans="1:11" x14ac:dyDescent="0.3">
      <c r="A85" s="3">
        <v>84</v>
      </c>
      <c r="B85" s="3" t="s">
        <v>203</v>
      </c>
      <c r="C85" s="3" t="s">
        <v>208</v>
      </c>
      <c r="D85" s="3" t="s">
        <v>202</v>
      </c>
      <c r="E85" s="3">
        <v>10</v>
      </c>
      <c r="F85" s="3">
        <v>1</v>
      </c>
      <c r="G85">
        <v>0</v>
      </c>
      <c r="H85" s="3">
        <v>33</v>
      </c>
      <c r="I85">
        <v>3</v>
      </c>
    </row>
    <row r="86" spans="1:11" x14ac:dyDescent="0.3">
      <c r="A86" s="4">
        <v>85</v>
      </c>
      <c r="B86" s="4" t="s">
        <v>204</v>
      </c>
      <c r="C86" s="4" t="s">
        <v>209</v>
      </c>
      <c r="D86" s="4" t="s">
        <v>202</v>
      </c>
      <c r="E86" s="4">
        <v>14</v>
      </c>
      <c r="F86" s="4">
        <v>1</v>
      </c>
      <c r="G86" s="2">
        <v>0</v>
      </c>
      <c r="H86" s="4">
        <v>34</v>
      </c>
      <c r="I86" s="2">
        <v>4</v>
      </c>
      <c r="J86" s="2"/>
      <c r="K86" s="2"/>
    </row>
    <row r="87" spans="1:11" x14ac:dyDescent="0.3">
      <c r="A87" s="3">
        <v>86</v>
      </c>
      <c r="B87" s="3" t="s">
        <v>298</v>
      </c>
      <c r="C87" s="3" t="s">
        <v>306</v>
      </c>
      <c r="D87" s="3" t="s">
        <v>314</v>
      </c>
      <c r="E87" s="3">
        <v>21</v>
      </c>
      <c r="F87" s="3">
        <v>0</v>
      </c>
      <c r="G87" s="3">
        <v>300</v>
      </c>
      <c r="H87" s="3">
        <v>2</v>
      </c>
      <c r="I87">
        <v>3</v>
      </c>
    </row>
    <row r="88" spans="1:11" x14ac:dyDescent="0.3">
      <c r="A88" s="3">
        <v>87</v>
      </c>
      <c r="B88" s="3" t="s">
        <v>299</v>
      </c>
      <c r="C88" s="3" t="s">
        <v>307</v>
      </c>
      <c r="D88" s="3" t="s">
        <v>314</v>
      </c>
      <c r="E88" s="3">
        <v>7</v>
      </c>
      <c r="F88" s="3">
        <v>0</v>
      </c>
      <c r="G88" s="3">
        <v>300</v>
      </c>
      <c r="H88" s="3">
        <v>3</v>
      </c>
      <c r="I88">
        <v>1</v>
      </c>
    </row>
    <row r="89" spans="1:11" x14ac:dyDescent="0.3">
      <c r="A89" s="3">
        <v>88</v>
      </c>
      <c r="B89" s="3" t="s">
        <v>300</v>
      </c>
      <c r="C89" s="3" t="s">
        <v>308</v>
      </c>
      <c r="D89" s="3" t="s">
        <v>314</v>
      </c>
      <c r="E89" s="3">
        <v>14</v>
      </c>
      <c r="F89" s="3">
        <v>0</v>
      </c>
      <c r="G89" s="3">
        <v>600</v>
      </c>
      <c r="H89" s="3">
        <v>6</v>
      </c>
      <c r="I89">
        <v>2</v>
      </c>
    </row>
    <row r="90" spans="1:11" x14ac:dyDescent="0.3">
      <c r="A90" s="3">
        <v>89</v>
      </c>
      <c r="B90" s="3" t="s">
        <v>301</v>
      </c>
      <c r="C90" s="3" t="s">
        <v>309</v>
      </c>
      <c r="D90" s="3" t="s">
        <v>314</v>
      </c>
      <c r="E90" s="3">
        <v>50</v>
      </c>
      <c r="F90" s="3">
        <v>0</v>
      </c>
      <c r="G90" s="3">
        <v>1200</v>
      </c>
      <c r="H90" s="3">
        <v>6</v>
      </c>
      <c r="I90">
        <v>6</v>
      </c>
    </row>
    <row r="91" spans="1:11" x14ac:dyDescent="0.3">
      <c r="A91" s="3">
        <v>90</v>
      </c>
      <c r="B91" s="3" t="s">
        <v>302</v>
      </c>
      <c r="C91" s="3" t="s">
        <v>310</v>
      </c>
      <c r="D91" s="3" t="s">
        <v>314</v>
      </c>
      <c r="E91" s="3">
        <v>72</v>
      </c>
      <c r="F91" s="3">
        <v>0</v>
      </c>
      <c r="G91" s="3">
        <v>1800</v>
      </c>
      <c r="H91" s="3">
        <v>7</v>
      </c>
      <c r="I91">
        <v>8</v>
      </c>
    </row>
    <row r="92" spans="1:11" x14ac:dyDescent="0.3">
      <c r="A92" s="3">
        <v>91</v>
      </c>
      <c r="B92" s="3" t="s">
        <v>303</v>
      </c>
      <c r="C92" s="3" t="s">
        <v>311</v>
      </c>
      <c r="D92" s="3" t="s">
        <v>314</v>
      </c>
      <c r="E92" s="3">
        <v>32</v>
      </c>
      <c r="F92" s="3">
        <v>0</v>
      </c>
      <c r="G92" s="3">
        <v>1200</v>
      </c>
      <c r="H92" s="3">
        <v>7</v>
      </c>
      <c r="I92">
        <v>4</v>
      </c>
    </row>
    <row r="93" spans="1:11" x14ac:dyDescent="0.3">
      <c r="A93" s="3">
        <v>92</v>
      </c>
      <c r="B93" s="3" t="s">
        <v>304</v>
      </c>
      <c r="C93" s="3" t="s">
        <v>312</v>
      </c>
      <c r="D93" s="3" t="s">
        <v>314</v>
      </c>
      <c r="E93" s="3">
        <v>32</v>
      </c>
      <c r="F93" s="3">
        <v>0</v>
      </c>
      <c r="G93" s="3">
        <v>1800</v>
      </c>
      <c r="H93" s="3">
        <v>8</v>
      </c>
      <c r="I93">
        <v>4</v>
      </c>
    </row>
    <row r="94" spans="1:11" x14ac:dyDescent="0.3">
      <c r="A94" s="3">
        <v>93</v>
      </c>
      <c r="B94" s="3" t="s">
        <v>305</v>
      </c>
      <c r="C94" s="3" t="s">
        <v>313</v>
      </c>
      <c r="D94" s="3" t="s">
        <v>314</v>
      </c>
      <c r="E94" s="3">
        <v>82</v>
      </c>
      <c r="F94" s="3">
        <v>0</v>
      </c>
      <c r="G94" s="3">
        <v>1800</v>
      </c>
      <c r="H94" s="3">
        <v>9</v>
      </c>
      <c r="I94">
        <v>10</v>
      </c>
    </row>
    <row r="95" spans="1:11" x14ac:dyDescent="0.3">
      <c r="A95" s="3">
        <v>94</v>
      </c>
      <c r="B95" t="s">
        <v>320</v>
      </c>
      <c r="C95" t="s">
        <v>321</v>
      </c>
      <c r="D95" t="s">
        <v>314</v>
      </c>
      <c r="E95">
        <v>108</v>
      </c>
      <c r="F95" s="3">
        <v>0</v>
      </c>
      <c r="G95">
        <f>30*60</f>
        <v>1800</v>
      </c>
      <c r="H95">
        <v>9</v>
      </c>
      <c r="I95">
        <v>13</v>
      </c>
    </row>
    <row r="96" spans="1:11" x14ac:dyDescent="0.3">
      <c r="A96" s="3">
        <v>95</v>
      </c>
      <c r="B96" t="s">
        <v>322</v>
      </c>
      <c r="C96" t="s">
        <v>323</v>
      </c>
      <c r="D96" t="s">
        <v>314</v>
      </c>
      <c r="E96">
        <v>14</v>
      </c>
      <c r="F96" s="3">
        <v>0</v>
      </c>
      <c r="G96">
        <v>1200</v>
      </c>
      <c r="H96">
        <v>10</v>
      </c>
      <c r="I96">
        <v>2</v>
      </c>
    </row>
    <row r="97" spans="1:9" x14ac:dyDescent="0.3">
      <c r="A97" s="3">
        <v>96</v>
      </c>
      <c r="B97" t="s">
        <v>324</v>
      </c>
      <c r="C97" t="s">
        <v>325</v>
      </c>
      <c r="D97" t="s">
        <v>314</v>
      </c>
      <c r="E97">
        <v>104</v>
      </c>
      <c r="F97" s="3">
        <v>0</v>
      </c>
      <c r="G97">
        <v>3600</v>
      </c>
      <c r="H97">
        <v>10</v>
      </c>
      <c r="I97">
        <v>13</v>
      </c>
    </row>
    <row r="98" spans="1:9" x14ac:dyDescent="0.3">
      <c r="A98" s="3">
        <v>97</v>
      </c>
      <c r="B98" t="s">
        <v>326</v>
      </c>
      <c r="C98" t="s">
        <v>327</v>
      </c>
      <c r="D98" t="s">
        <v>314</v>
      </c>
      <c r="E98">
        <v>201</v>
      </c>
      <c r="F98" s="3">
        <v>0</v>
      </c>
      <c r="G98">
        <v>3600</v>
      </c>
      <c r="H98">
        <v>11</v>
      </c>
      <c r="I98">
        <v>24</v>
      </c>
    </row>
    <row r="99" spans="1:9" x14ac:dyDescent="0.3">
      <c r="A99" s="3">
        <v>98</v>
      </c>
      <c r="B99" t="s">
        <v>328</v>
      </c>
      <c r="C99" t="s">
        <v>329</v>
      </c>
      <c r="D99" t="s">
        <v>314</v>
      </c>
      <c r="E99">
        <v>122</v>
      </c>
      <c r="F99" s="3">
        <v>0</v>
      </c>
      <c r="G99">
        <v>3600</v>
      </c>
      <c r="H99">
        <v>12</v>
      </c>
      <c r="I99">
        <v>15</v>
      </c>
    </row>
    <row r="100" spans="1:9" x14ac:dyDescent="0.3">
      <c r="A100" s="3">
        <v>99</v>
      </c>
      <c r="B100" t="s">
        <v>330</v>
      </c>
      <c r="C100" t="s">
        <v>331</v>
      </c>
      <c r="D100" t="s">
        <v>314</v>
      </c>
      <c r="E100">
        <v>50</v>
      </c>
      <c r="F100" s="3">
        <v>0</v>
      </c>
      <c r="G100">
        <f>60*40</f>
        <v>2400</v>
      </c>
      <c r="H100">
        <v>13</v>
      </c>
      <c r="I100">
        <v>6</v>
      </c>
    </row>
    <row r="101" spans="1:9" x14ac:dyDescent="0.3">
      <c r="A101" s="3">
        <v>100</v>
      </c>
      <c r="B101" t="s">
        <v>332</v>
      </c>
      <c r="C101" t="s">
        <v>333</v>
      </c>
      <c r="D101" t="s">
        <v>314</v>
      </c>
      <c r="E101">
        <v>82</v>
      </c>
      <c r="F101" s="3">
        <v>0</v>
      </c>
      <c r="G101">
        <v>3600</v>
      </c>
      <c r="H101">
        <v>14</v>
      </c>
      <c r="I101">
        <v>10</v>
      </c>
    </row>
    <row r="102" spans="1:9" x14ac:dyDescent="0.3">
      <c r="A102" s="3">
        <v>101</v>
      </c>
      <c r="B102" t="s">
        <v>334</v>
      </c>
      <c r="C102" t="s">
        <v>335</v>
      </c>
      <c r="D102" t="s">
        <v>314</v>
      </c>
      <c r="E102">
        <v>158</v>
      </c>
      <c r="F102" s="3">
        <v>0</v>
      </c>
      <c r="G102">
        <v>7200</v>
      </c>
      <c r="H102">
        <v>15</v>
      </c>
      <c r="I102">
        <v>19</v>
      </c>
    </row>
    <row r="103" spans="1:9" x14ac:dyDescent="0.3">
      <c r="A103" s="3">
        <v>102</v>
      </c>
      <c r="B103" t="s">
        <v>337</v>
      </c>
      <c r="C103" t="s">
        <v>338</v>
      </c>
      <c r="D103" t="s">
        <v>314</v>
      </c>
      <c r="E103">
        <v>14</v>
      </c>
      <c r="F103" s="3">
        <v>0</v>
      </c>
      <c r="G103">
        <v>1800</v>
      </c>
      <c r="H103">
        <v>16</v>
      </c>
      <c r="I103">
        <v>3</v>
      </c>
    </row>
    <row r="104" spans="1:9" x14ac:dyDescent="0.3">
      <c r="A104" s="3">
        <v>103</v>
      </c>
      <c r="B104" t="s">
        <v>339</v>
      </c>
      <c r="C104" t="s">
        <v>340</v>
      </c>
      <c r="D104" t="s">
        <v>314</v>
      </c>
      <c r="E104">
        <v>126</v>
      </c>
      <c r="F104" s="3">
        <v>0</v>
      </c>
      <c r="G104">
        <v>3600</v>
      </c>
      <c r="H104">
        <v>16</v>
      </c>
      <c r="I104">
        <v>15</v>
      </c>
    </row>
    <row r="105" spans="1:9" x14ac:dyDescent="0.3">
      <c r="A105" s="3">
        <v>104</v>
      </c>
      <c r="B105" t="s">
        <v>341</v>
      </c>
      <c r="C105" t="s">
        <v>342</v>
      </c>
      <c r="D105" t="s">
        <v>314</v>
      </c>
      <c r="E105">
        <v>151</v>
      </c>
      <c r="F105" s="3">
        <v>0</v>
      </c>
      <c r="G105">
        <v>7200</v>
      </c>
      <c r="H105">
        <v>17</v>
      </c>
      <c r="I105">
        <v>18</v>
      </c>
    </row>
    <row r="106" spans="1:9" x14ac:dyDescent="0.3">
      <c r="A106" s="3">
        <v>105</v>
      </c>
      <c r="B106" t="s">
        <v>343</v>
      </c>
      <c r="C106" t="s">
        <v>344</v>
      </c>
      <c r="D106" t="s">
        <v>314</v>
      </c>
      <c r="E106">
        <v>219</v>
      </c>
      <c r="F106" s="3">
        <v>0</v>
      </c>
      <c r="G106">
        <f>3*3600</f>
        <v>10800</v>
      </c>
      <c r="H106">
        <v>18</v>
      </c>
      <c r="I106">
        <v>26</v>
      </c>
    </row>
    <row r="107" spans="1:9" x14ac:dyDescent="0.3">
      <c r="A107" s="3">
        <v>106</v>
      </c>
      <c r="B107" t="s">
        <v>345</v>
      </c>
      <c r="C107" t="s">
        <v>346</v>
      </c>
      <c r="D107" t="s">
        <v>314</v>
      </c>
      <c r="E107">
        <v>90</v>
      </c>
      <c r="F107" s="3">
        <v>0</v>
      </c>
      <c r="G107">
        <f>1.5*3600</f>
        <v>5400</v>
      </c>
      <c r="H107">
        <v>18</v>
      </c>
      <c r="I107">
        <v>11</v>
      </c>
    </row>
    <row r="108" spans="1:9" x14ac:dyDescent="0.3">
      <c r="A108" s="3">
        <v>107</v>
      </c>
      <c r="B108" t="s">
        <v>347</v>
      </c>
      <c r="C108" t="s">
        <v>348</v>
      </c>
      <c r="D108" t="s">
        <v>314</v>
      </c>
      <c r="E108">
        <v>108</v>
      </c>
      <c r="F108" s="3">
        <v>0</v>
      </c>
      <c r="G108">
        <v>1800</v>
      </c>
      <c r="H108">
        <v>18</v>
      </c>
      <c r="I108">
        <v>13</v>
      </c>
    </row>
    <row r="109" spans="1:9" x14ac:dyDescent="0.3">
      <c r="A109" s="3">
        <v>108</v>
      </c>
      <c r="B109" t="s">
        <v>349</v>
      </c>
      <c r="C109" t="s">
        <v>350</v>
      </c>
      <c r="D109" t="s">
        <v>314</v>
      </c>
      <c r="E109">
        <v>180</v>
      </c>
      <c r="F109" s="3">
        <v>0</v>
      </c>
      <c r="G109">
        <v>7200</v>
      </c>
      <c r="H109">
        <v>18</v>
      </c>
      <c r="I109">
        <v>22</v>
      </c>
    </row>
    <row r="110" spans="1:9" x14ac:dyDescent="0.3">
      <c r="A110" s="3">
        <v>109</v>
      </c>
      <c r="B110" t="s">
        <v>351</v>
      </c>
      <c r="C110" t="s">
        <v>352</v>
      </c>
      <c r="D110" t="s">
        <v>314</v>
      </c>
      <c r="E110">
        <v>140</v>
      </c>
      <c r="F110" s="3">
        <v>0</v>
      </c>
      <c r="G110">
        <f>45*60</f>
        <v>2700</v>
      </c>
      <c r="H110">
        <v>19</v>
      </c>
      <c r="I110">
        <v>17</v>
      </c>
    </row>
    <row r="111" spans="1:9" x14ac:dyDescent="0.3">
      <c r="A111" s="3">
        <v>110</v>
      </c>
      <c r="B111" t="s">
        <v>353</v>
      </c>
      <c r="C111" t="s">
        <v>354</v>
      </c>
      <c r="D111" t="s">
        <v>314</v>
      </c>
      <c r="E111">
        <v>111</v>
      </c>
      <c r="F111" s="3">
        <v>0</v>
      </c>
      <c r="G111">
        <v>3600</v>
      </c>
      <c r="H111">
        <v>19</v>
      </c>
      <c r="I111">
        <v>13</v>
      </c>
    </row>
    <row r="112" spans="1:9" x14ac:dyDescent="0.3">
      <c r="A112" s="3">
        <v>111</v>
      </c>
      <c r="B112" t="s">
        <v>355</v>
      </c>
      <c r="C112" t="s">
        <v>356</v>
      </c>
      <c r="D112" t="s">
        <v>314</v>
      </c>
      <c r="E112">
        <v>241</v>
      </c>
      <c r="F112" s="3">
        <v>0</v>
      </c>
      <c r="G112">
        <f>45*60</f>
        <v>2700</v>
      </c>
      <c r="H112">
        <v>19</v>
      </c>
      <c r="I112">
        <v>29</v>
      </c>
    </row>
    <row r="113" spans="1:9" x14ac:dyDescent="0.3">
      <c r="A113" s="3">
        <v>112</v>
      </c>
      <c r="B113" t="s">
        <v>357</v>
      </c>
      <c r="C113" t="s">
        <v>358</v>
      </c>
      <c r="D113" t="s">
        <v>314</v>
      </c>
      <c r="E113">
        <v>208</v>
      </c>
      <c r="F113" s="3">
        <v>0</v>
      </c>
      <c r="G113">
        <f>3*3600</f>
        <v>10800</v>
      </c>
      <c r="H113">
        <v>20</v>
      </c>
      <c r="I113">
        <v>25</v>
      </c>
    </row>
    <row r="114" spans="1:9" x14ac:dyDescent="0.3">
      <c r="A114" s="3">
        <v>113</v>
      </c>
      <c r="B114" t="s">
        <v>359</v>
      </c>
      <c r="C114" t="s">
        <v>360</v>
      </c>
      <c r="D114" t="s">
        <v>314</v>
      </c>
      <c r="E114">
        <v>165</v>
      </c>
      <c r="F114" s="3">
        <v>0</v>
      </c>
      <c r="G114">
        <f>1.5*3600</f>
        <v>5400</v>
      </c>
      <c r="H114">
        <v>21</v>
      </c>
      <c r="I114">
        <v>20</v>
      </c>
    </row>
    <row r="115" spans="1:9" x14ac:dyDescent="0.3">
      <c r="A115" s="3">
        <v>114</v>
      </c>
      <c r="B115" t="s">
        <v>361</v>
      </c>
      <c r="C115" t="s">
        <v>362</v>
      </c>
      <c r="D115" t="s">
        <v>314</v>
      </c>
      <c r="E115">
        <v>309</v>
      </c>
      <c r="F115" s="3">
        <v>0</v>
      </c>
      <c r="G115">
        <v>5400</v>
      </c>
      <c r="H115">
        <v>21</v>
      </c>
      <c r="I115">
        <v>37</v>
      </c>
    </row>
    <row r="116" spans="1:9" x14ac:dyDescent="0.3">
      <c r="A116" s="3">
        <v>115</v>
      </c>
      <c r="B116" t="s">
        <v>363</v>
      </c>
      <c r="C116" t="s">
        <v>364</v>
      </c>
      <c r="D116" t="s">
        <v>314</v>
      </c>
      <c r="E116">
        <v>219</v>
      </c>
      <c r="F116" s="3">
        <v>0</v>
      </c>
      <c r="G116">
        <f>3*3600</f>
        <v>10800</v>
      </c>
      <c r="H116">
        <v>23</v>
      </c>
      <c r="I116">
        <v>26</v>
      </c>
    </row>
    <row r="117" spans="1:9" x14ac:dyDescent="0.3">
      <c r="A117" s="3">
        <v>116</v>
      </c>
      <c r="B117" t="s">
        <v>365</v>
      </c>
      <c r="C117" t="s">
        <v>366</v>
      </c>
      <c r="D117" t="s">
        <v>314</v>
      </c>
      <c r="E117">
        <v>255</v>
      </c>
      <c r="F117" s="3">
        <v>0</v>
      </c>
      <c r="G117">
        <v>3600</v>
      </c>
      <c r="H117">
        <v>23</v>
      </c>
      <c r="I117">
        <v>31</v>
      </c>
    </row>
    <row r="118" spans="1:9" x14ac:dyDescent="0.3">
      <c r="A118" s="3">
        <v>117</v>
      </c>
      <c r="B118" t="s">
        <v>367</v>
      </c>
      <c r="C118" t="s">
        <v>368</v>
      </c>
      <c r="D118" t="s">
        <v>314</v>
      </c>
      <c r="E118">
        <v>284</v>
      </c>
      <c r="F118" s="3">
        <v>0</v>
      </c>
      <c r="G118">
        <f>4*3600</f>
        <v>14400</v>
      </c>
      <c r="H118">
        <v>24</v>
      </c>
      <c r="I118">
        <v>34</v>
      </c>
    </row>
    <row r="119" spans="1:9" x14ac:dyDescent="0.3">
      <c r="A119" s="3">
        <v>118</v>
      </c>
      <c r="B119" t="s">
        <v>369</v>
      </c>
      <c r="C119" t="s">
        <v>370</v>
      </c>
      <c r="D119" t="s">
        <v>314</v>
      </c>
      <c r="E119">
        <v>147</v>
      </c>
      <c r="F119" s="3">
        <v>0</v>
      </c>
      <c r="G119">
        <f>8*3600</f>
        <v>28800</v>
      </c>
      <c r="H119">
        <v>24</v>
      </c>
      <c r="I119">
        <v>18</v>
      </c>
    </row>
    <row r="120" spans="1:9" x14ac:dyDescent="0.3">
      <c r="A120" s="3">
        <v>119</v>
      </c>
      <c r="B120" t="s">
        <v>371</v>
      </c>
      <c r="C120" t="s">
        <v>372</v>
      </c>
      <c r="D120" t="s">
        <v>314</v>
      </c>
      <c r="E120">
        <v>122</v>
      </c>
      <c r="F120" s="3">
        <v>0</v>
      </c>
      <c r="G120">
        <v>7200</v>
      </c>
      <c r="H120">
        <v>25</v>
      </c>
      <c r="I120">
        <v>15</v>
      </c>
    </row>
    <row r="121" spans="1:9" x14ac:dyDescent="0.3">
      <c r="A121" s="3">
        <v>120</v>
      </c>
      <c r="B121" t="s">
        <v>373</v>
      </c>
      <c r="C121" t="s">
        <v>374</v>
      </c>
      <c r="D121" t="s">
        <v>314</v>
      </c>
      <c r="E121">
        <v>180</v>
      </c>
      <c r="F121" s="3">
        <v>0</v>
      </c>
      <c r="G121">
        <f>12*3600</f>
        <v>43200</v>
      </c>
      <c r="H121">
        <v>25</v>
      </c>
      <c r="I121">
        <v>21</v>
      </c>
    </row>
    <row r="122" spans="1:9" x14ac:dyDescent="0.3">
      <c r="A122" s="3">
        <v>121</v>
      </c>
      <c r="B122" t="s">
        <v>375</v>
      </c>
      <c r="C122" t="s">
        <v>376</v>
      </c>
      <c r="D122" t="s">
        <v>314</v>
      </c>
      <c r="E122">
        <v>205</v>
      </c>
      <c r="F122" s="3">
        <v>0</v>
      </c>
      <c r="G122">
        <f>16*3600</f>
        <v>57600</v>
      </c>
      <c r="H122">
        <v>25</v>
      </c>
      <c r="I122">
        <v>24</v>
      </c>
    </row>
    <row r="123" spans="1:9" x14ac:dyDescent="0.3">
      <c r="A123" s="3">
        <v>122</v>
      </c>
      <c r="B123" t="s">
        <v>377</v>
      </c>
      <c r="C123" t="s">
        <v>378</v>
      </c>
      <c r="D123" t="s">
        <v>314</v>
      </c>
      <c r="E123">
        <v>327</v>
      </c>
      <c r="F123" s="3">
        <v>0</v>
      </c>
      <c r="G123">
        <f>2*3600 + 15*60</f>
        <v>8100</v>
      </c>
      <c r="H123">
        <v>25</v>
      </c>
      <c r="I123">
        <v>39</v>
      </c>
    </row>
    <row r="124" spans="1:9" x14ac:dyDescent="0.3">
      <c r="A124" s="3">
        <v>123</v>
      </c>
      <c r="B124" t="s">
        <v>379</v>
      </c>
      <c r="C124" t="s">
        <v>380</v>
      </c>
      <c r="D124" t="s">
        <v>314</v>
      </c>
      <c r="E124">
        <v>226</v>
      </c>
      <c r="F124" s="3">
        <v>0</v>
      </c>
      <c r="G124">
        <f>45*60</f>
        <v>2700</v>
      </c>
      <c r="H124">
        <v>26</v>
      </c>
      <c r="I124">
        <v>27</v>
      </c>
    </row>
    <row r="125" spans="1:9" x14ac:dyDescent="0.3">
      <c r="A125" s="3">
        <v>124</v>
      </c>
      <c r="B125" t="s">
        <v>381</v>
      </c>
      <c r="C125" t="s">
        <v>382</v>
      </c>
      <c r="D125" t="s">
        <v>314</v>
      </c>
      <c r="E125">
        <v>46</v>
      </c>
      <c r="F125" s="3">
        <v>0</v>
      </c>
      <c r="G125">
        <v>1800</v>
      </c>
      <c r="H125">
        <v>26</v>
      </c>
      <c r="I125">
        <v>6</v>
      </c>
    </row>
    <row r="126" spans="1:9" x14ac:dyDescent="0.3">
      <c r="A126" s="3">
        <v>125</v>
      </c>
      <c r="B126" t="s">
        <v>383</v>
      </c>
      <c r="C126" t="s">
        <v>384</v>
      </c>
      <c r="D126" t="s">
        <v>314</v>
      </c>
      <c r="E126">
        <v>226</v>
      </c>
      <c r="F126" s="3">
        <v>0</v>
      </c>
      <c r="G126">
        <v>7200</v>
      </c>
      <c r="H126">
        <v>27</v>
      </c>
      <c r="I126">
        <v>27</v>
      </c>
    </row>
    <row r="127" spans="1:9" x14ac:dyDescent="0.3">
      <c r="A127" s="3">
        <v>126</v>
      </c>
      <c r="B127" t="s">
        <v>385</v>
      </c>
      <c r="C127" t="s">
        <v>386</v>
      </c>
      <c r="D127" t="s">
        <v>314</v>
      </c>
      <c r="E127">
        <v>270</v>
      </c>
      <c r="F127" s="3">
        <v>0</v>
      </c>
      <c r="G127">
        <f>2.5*3600</f>
        <v>9000</v>
      </c>
      <c r="H127">
        <v>28</v>
      </c>
      <c r="I127">
        <v>32</v>
      </c>
    </row>
    <row r="128" spans="1:9" x14ac:dyDescent="0.3">
      <c r="A128" s="3">
        <v>127</v>
      </c>
      <c r="B128" t="s">
        <v>387</v>
      </c>
      <c r="C128" t="s">
        <v>388</v>
      </c>
      <c r="D128" t="s">
        <v>314</v>
      </c>
      <c r="E128">
        <v>226</v>
      </c>
      <c r="F128" s="3">
        <v>0</v>
      </c>
      <c r="G128">
        <v>7200</v>
      </c>
      <c r="H128">
        <v>28</v>
      </c>
      <c r="I128">
        <v>27</v>
      </c>
    </row>
    <row r="129" spans="1:9" x14ac:dyDescent="0.3">
      <c r="A129" s="3">
        <v>128</v>
      </c>
      <c r="B129" t="s">
        <v>389</v>
      </c>
      <c r="C129" t="s">
        <v>390</v>
      </c>
      <c r="D129" t="s">
        <v>314</v>
      </c>
      <c r="E129">
        <v>129</v>
      </c>
      <c r="F129" s="3">
        <v>0</v>
      </c>
      <c r="G129">
        <v>7200</v>
      </c>
      <c r="H129">
        <v>28</v>
      </c>
      <c r="I129">
        <v>28</v>
      </c>
    </row>
    <row r="130" spans="1:9" x14ac:dyDescent="0.3">
      <c r="A130" s="3">
        <v>129</v>
      </c>
      <c r="B130" t="s">
        <v>391</v>
      </c>
      <c r="C130" t="s">
        <v>392</v>
      </c>
      <c r="D130" t="s">
        <v>314</v>
      </c>
      <c r="E130">
        <v>172</v>
      </c>
      <c r="F130" s="3">
        <v>0</v>
      </c>
      <c r="G130">
        <v>7200</v>
      </c>
      <c r="H130">
        <v>29</v>
      </c>
      <c r="I130">
        <v>20</v>
      </c>
    </row>
    <row r="131" spans="1:9" x14ac:dyDescent="0.3">
      <c r="A131" s="3">
        <v>130</v>
      </c>
      <c r="B131" t="s">
        <v>393</v>
      </c>
      <c r="C131" t="s">
        <v>394</v>
      </c>
      <c r="D131" t="s">
        <v>314</v>
      </c>
      <c r="E131">
        <v>118</v>
      </c>
      <c r="F131" s="3">
        <v>0</v>
      </c>
      <c r="G131">
        <f>1.5*3600</f>
        <v>5400</v>
      </c>
      <c r="H131">
        <v>30</v>
      </c>
      <c r="I131">
        <v>14</v>
      </c>
    </row>
    <row r="132" spans="1:9" x14ac:dyDescent="0.3">
      <c r="A132" s="3">
        <v>131</v>
      </c>
      <c r="B132" t="s">
        <v>395</v>
      </c>
      <c r="C132" t="s">
        <v>396</v>
      </c>
      <c r="D132" t="s">
        <v>314</v>
      </c>
      <c r="E132">
        <v>216</v>
      </c>
      <c r="F132" s="3">
        <v>0</v>
      </c>
      <c r="G132">
        <v>9000</v>
      </c>
      <c r="H132">
        <v>30</v>
      </c>
      <c r="I132">
        <v>26</v>
      </c>
    </row>
    <row r="133" spans="1:9" x14ac:dyDescent="0.3">
      <c r="A133" s="3">
        <v>132</v>
      </c>
      <c r="B133" t="s">
        <v>397</v>
      </c>
      <c r="C133" t="s">
        <v>398</v>
      </c>
      <c r="D133" t="s">
        <v>314</v>
      </c>
      <c r="E133">
        <v>162</v>
      </c>
      <c r="F133" s="3">
        <v>0</v>
      </c>
      <c r="G133">
        <v>5400</v>
      </c>
      <c r="H133">
        <v>31</v>
      </c>
      <c r="I133">
        <v>19</v>
      </c>
    </row>
    <row r="134" spans="1:9" x14ac:dyDescent="0.3">
      <c r="A134" s="3">
        <v>133</v>
      </c>
      <c r="B134" t="s">
        <v>399</v>
      </c>
      <c r="C134" t="s">
        <v>400</v>
      </c>
      <c r="D134" t="s">
        <v>314</v>
      </c>
      <c r="E134">
        <v>205</v>
      </c>
      <c r="F134" s="3">
        <v>0</v>
      </c>
      <c r="G134">
        <f>3*3600</f>
        <v>10800</v>
      </c>
      <c r="H134">
        <v>31</v>
      </c>
      <c r="I134">
        <v>24</v>
      </c>
    </row>
    <row r="135" spans="1:9" x14ac:dyDescent="0.3">
      <c r="A135" s="3">
        <v>134</v>
      </c>
      <c r="B135" t="s">
        <v>401</v>
      </c>
      <c r="C135" t="s">
        <v>402</v>
      </c>
      <c r="D135" t="s">
        <v>314</v>
      </c>
      <c r="E135">
        <v>14</v>
      </c>
      <c r="F135" s="3">
        <v>0</v>
      </c>
      <c r="G135">
        <f>40*60</f>
        <v>2400</v>
      </c>
      <c r="H135">
        <v>32</v>
      </c>
      <c r="I135">
        <v>3</v>
      </c>
    </row>
    <row r="136" spans="1:9" x14ac:dyDescent="0.3">
      <c r="A136" s="3">
        <v>135</v>
      </c>
      <c r="B136" t="s">
        <v>403</v>
      </c>
      <c r="C136" t="s">
        <v>404</v>
      </c>
      <c r="D136" t="s">
        <v>314</v>
      </c>
      <c r="E136">
        <v>162</v>
      </c>
      <c r="F136" s="3">
        <v>0</v>
      </c>
      <c r="G136">
        <v>5400</v>
      </c>
      <c r="H136">
        <v>33</v>
      </c>
      <c r="I136">
        <v>19</v>
      </c>
    </row>
    <row r="137" spans="1:9" x14ac:dyDescent="0.3">
      <c r="A137" s="3">
        <v>136</v>
      </c>
      <c r="B137" t="s">
        <v>405</v>
      </c>
      <c r="C137" t="s">
        <v>406</v>
      </c>
      <c r="D137" t="s">
        <v>314</v>
      </c>
      <c r="E137">
        <v>190</v>
      </c>
      <c r="F137" s="3">
        <v>0</v>
      </c>
      <c r="G137">
        <f>15*60</f>
        <v>900</v>
      </c>
      <c r="H137">
        <v>33</v>
      </c>
      <c r="I137">
        <v>23</v>
      </c>
    </row>
    <row r="138" spans="1:9" x14ac:dyDescent="0.3">
      <c r="A138" s="3">
        <v>137</v>
      </c>
      <c r="B138" t="s">
        <v>407</v>
      </c>
      <c r="C138" t="s">
        <v>408</v>
      </c>
      <c r="D138" t="s">
        <v>314</v>
      </c>
      <c r="E138">
        <v>108</v>
      </c>
      <c r="F138" s="3">
        <v>0</v>
      </c>
      <c r="G138">
        <f>6*3600</f>
        <v>21600</v>
      </c>
      <c r="H138">
        <v>33</v>
      </c>
      <c r="I138">
        <v>13</v>
      </c>
    </row>
    <row r="139" spans="1:9" x14ac:dyDescent="0.3">
      <c r="A139" s="3">
        <v>138</v>
      </c>
      <c r="B139" t="s">
        <v>496</v>
      </c>
      <c r="C139" t="s">
        <v>497</v>
      </c>
      <c r="D139" t="s">
        <v>314</v>
      </c>
      <c r="E139">
        <v>352</v>
      </c>
      <c r="F139" s="3">
        <v>0</v>
      </c>
      <c r="G139">
        <f>3*3600</f>
        <v>10800</v>
      </c>
      <c r="H139">
        <v>33</v>
      </c>
      <c r="I139">
        <v>42</v>
      </c>
    </row>
    <row r="140" spans="1:9" x14ac:dyDescent="0.3">
      <c r="A140" s="3">
        <v>139</v>
      </c>
      <c r="B140" t="s">
        <v>409</v>
      </c>
      <c r="C140" t="s">
        <v>410</v>
      </c>
      <c r="D140" t="s">
        <v>314</v>
      </c>
      <c r="E140">
        <v>223</v>
      </c>
      <c r="F140" s="3">
        <v>0</v>
      </c>
      <c r="G140">
        <f>1.5*3600</f>
        <v>5400</v>
      </c>
      <c r="H140">
        <v>34</v>
      </c>
      <c r="I140">
        <v>26</v>
      </c>
    </row>
    <row r="141" spans="1:9" x14ac:dyDescent="0.3">
      <c r="A141" s="3">
        <v>140</v>
      </c>
      <c r="B141" t="s">
        <v>411</v>
      </c>
      <c r="C141" t="s">
        <v>412</v>
      </c>
      <c r="D141" t="s">
        <v>314</v>
      </c>
      <c r="E141">
        <v>129</v>
      </c>
      <c r="F141" s="3">
        <v>0</v>
      </c>
      <c r="G141">
        <f>7*3600</f>
        <v>25200</v>
      </c>
      <c r="H141">
        <v>34</v>
      </c>
      <c r="I141">
        <v>15</v>
      </c>
    </row>
    <row r="142" spans="1:9" x14ac:dyDescent="0.3">
      <c r="A142" s="3">
        <v>141</v>
      </c>
      <c r="B142" t="s">
        <v>413</v>
      </c>
      <c r="C142" t="s">
        <v>414</v>
      </c>
      <c r="D142" t="s">
        <v>314</v>
      </c>
      <c r="E142">
        <v>331</v>
      </c>
      <c r="F142" s="3">
        <v>0</v>
      </c>
      <c r="G142">
        <f>4*3600</f>
        <v>14400</v>
      </c>
      <c r="H142">
        <v>34</v>
      </c>
      <c r="I142">
        <v>34</v>
      </c>
    </row>
    <row r="143" spans="1:9" x14ac:dyDescent="0.3">
      <c r="A143" s="3">
        <v>142</v>
      </c>
      <c r="B143" t="s">
        <v>415</v>
      </c>
      <c r="C143" t="s">
        <v>416</v>
      </c>
      <c r="D143" t="s">
        <v>314</v>
      </c>
      <c r="E143">
        <v>50</v>
      </c>
      <c r="F143" s="3">
        <v>0</v>
      </c>
      <c r="G143">
        <f>1.5*3600</f>
        <v>5400</v>
      </c>
      <c r="H143">
        <v>34</v>
      </c>
      <c r="I143">
        <v>10</v>
      </c>
    </row>
    <row r="144" spans="1:9" x14ac:dyDescent="0.3">
      <c r="A144" s="3">
        <v>143</v>
      </c>
      <c r="B144" t="s">
        <v>417</v>
      </c>
      <c r="C144" t="s">
        <v>418</v>
      </c>
      <c r="D144" t="s">
        <v>314</v>
      </c>
      <c r="E144">
        <v>316</v>
      </c>
      <c r="F144" s="3">
        <v>0</v>
      </c>
      <c r="G144">
        <f>3*3600</f>
        <v>10800</v>
      </c>
      <c r="H144">
        <v>35</v>
      </c>
      <c r="I144">
        <v>38</v>
      </c>
    </row>
    <row r="145" spans="1:9" x14ac:dyDescent="0.3">
      <c r="A145" s="3">
        <v>144</v>
      </c>
      <c r="B145" t="s">
        <v>419</v>
      </c>
      <c r="C145" t="s">
        <v>420</v>
      </c>
      <c r="D145" t="s">
        <v>314</v>
      </c>
      <c r="E145">
        <v>298</v>
      </c>
      <c r="F145" s="3">
        <v>0</v>
      </c>
      <c r="G145">
        <f>35*60</f>
        <v>2100</v>
      </c>
      <c r="H145">
        <v>35</v>
      </c>
      <c r="I145">
        <v>35</v>
      </c>
    </row>
    <row r="146" spans="1:9" x14ac:dyDescent="0.3">
      <c r="A146" s="3">
        <v>145</v>
      </c>
      <c r="B146" t="s">
        <v>421</v>
      </c>
      <c r="C146" t="s">
        <v>422</v>
      </c>
      <c r="D146" t="s">
        <v>314</v>
      </c>
      <c r="E146">
        <v>219</v>
      </c>
      <c r="F146" s="3">
        <v>0</v>
      </c>
      <c r="G146">
        <f>6*3600</f>
        <v>21600</v>
      </c>
      <c r="H146">
        <v>35</v>
      </c>
      <c r="I146">
        <v>26</v>
      </c>
    </row>
    <row r="147" spans="1:9" x14ac:dyDescent="0.3">
      <c r="A147" s="3">
        <v>146</v>
      </c>
      <c r="B147" t="s">
        <v>423</v>
      </c>
      <c r="C147" t="s">
        <v>424</v>
      </c>
      <c r="D147" t="s">
        <v>314</v>
      </c>
      <c r="E147">
        <v>320</v>
      </c>
      <c r="F147" s="3">
        <v>0</v>
      </c>
      <c r="G147">
        <v>7200</v>
      </c>
      <c r="H147">
        <v>36</v>
      </c>
      <c r="I147">
        <v>38</v>
      </c>
    </row>
    <row r="148" spans="1:9" x14ac:dyDescent="0.3">
      <c r="A148" s="3">
        <v>147</v>
      </c>
      <c r="B148" t="s">
        <v>425</v>
      </c>
      <c r="C148" t="s">
        <v>426</v>
      </c>
      <c r="D148" t="s">
        <v>314</v>
      </c>
      <c r="E148">
        <v>367</v>
      </c>
      <c r="F148" s="3">
        <v>0</v>
      </c>
      <c r="G148">
        <f>2*3600</f>
        <v>7200</v>
      </c>
      <c r="H148">
        <v>36</v>
      </c>
      <c r="I148">
        <v>44</v>
      </c>
    </row>
    <row r="149" spans="1:9" x14ac:dyDescent="0.3">
      <c r="A149" s="3">
        <v>148</v>
      </c>
      <c r="B149" t="s">
        <v>427</v>
      </c>
      <c r="C149" t="s">
        <v>428</v>
      </c>
      <c r="D149" t="s">
        <v>314</v>
      </c>
      <c r="E149">
        <v>252</v>
      </c>
      <c r="F149" s="3">
        <v>0</v>
      </c>
      <c r="G149">
        <f>7*3600</f>
        <v>25200</v>
      </c>
      <c r="H149">
        <v>36</v>
      </c>
      <c r="I149">
        <v>30</v>
      </c>
    </row>
    <row r="150" spans="1:9" x14ac:dyDescent="0.3">
      <c r="A150" s="3">
        <v>149</v>
      </c>
      <c r="B150" t="s">
        <v>429</v>
      </c>
      <c r="C150" t="s">
        <v>430</v>
      </c>
      <c r="D150" t="s">
        <v>314</v>
      </c>
      <c r="E150">
        <v>226</v>
      </c>
      <c r="F150" s="3">
        <v>0</v>
      </c>
      <c r="G150">
        <f>15*60</f>
        <v>900</v>
      </c>
      <c r="H150">
        <v>37</v>
      </c>
      <c r="I150">
        <v>27</v>
      </c>
    </row>
    <row r="151" spans="1:9" x14ac:dyDescent="0.3">
      <c r="A151" s="3">
        <v>150</v>
      </c>
      <c r="B151" t="s">
        <v>431</v>
      </c>
      <c r="C151" t="s">
        <v>432</v>
      </c>
      <c r="D151" t="s">
        <v>314</v>
      </c>
      <c r="E151">
        <v>388</v>
      </c>
      <c r="F151" s="3">
        <v>0</v>
      </c>
      <c r="G151">
        <f>8*3600</f>
        <v>28800</v>
      </c>
      <c r="H151">
        <v>37</v>
      </c>
      <c r="I151">
        <v>46</v>
      </c>
    </row>
    <row r="152" spans="1:9" x14ac:dyDescent="0.3">
      <c r="A152" s="3">
        <v>151</v>
      </c>
      <c r="B152" t="s">
        <v>433</v>
      </c>
      <c r="C152" t="s">
        <v>434</v>
      </c>
      <c r="D152" t="s">
        <v>314</v>
      </c>
      <c r="E152">
        <v>309</v>
      </c>
      <c r="F152" s="3">
        <v>0</v>
      </c>
      <c r="G152">
        <v>7200</v>
      </c>
      <c r="H152">
        <v>38</v>
      </c>
      <c r="I152">
        <v>37</v>
      </c>
    </row>
    <row r="153" spans="1:9" x14ac:dyDescent="0.3">
      <c r="A153" s="3">
        <v>152</v>
      </c>
      <c r="B153" t="s">
        <v>435</v>
      </c>
      <c r="C153" t="s">
        <v>436</v>
      </c>
      <c r="D153" t="s">
        <v>314</v>
      </c>
      <c r="E153">
        <v>334</v>
      </c>
      <c r="F153" s="3">
        <v>0</v>
      </c>
      <c r="G153">
        <f>7*3600</f>
        <v>25200</v>
      </c>
      <c r="H153">
        <v>38</v>
      </c>
      <c r="I153">
        <v>40</v>
      </c>
    </row>
    <row r="154" spans="1:9" x14ac:dyDescent="0.3">
      <c r="A154" s="3">
        <v>153</v>
      </c>
      <c r="B154" t="s">
        <v>437</v>
      </c>
      <c r="C154" t="s">
        <v>438</v>
      </c>
      <c r="D154" t="s">
        <v>314</v>
      </c>
      <c r="E154">
        <v>514</v>
      </c>
      <c r="F154" s="3">
        <v>0</v>
      </c>
      <c r="G154">
        <f>2*3600</f>
        <v>7200</v>
      </c>
      <c r="H154">
        <v>38</v>
      </c>
      <c r="I154">
        <v>61</v>
      </c>
    </row>
    <row r="155" spans="1:9" x14ac:dyDescent="0.3">
      <c r="A155" s="3">
        <v>154</v>
      </c>
      <c r="B155" t="s">
        <v>439</v>
      </c>
      <c r="C155" t="s">
        <v>440</v>
      </c>
      <c r="D155" t="s">
        <v>314</v>
      </c>
      <c r="E155">
        <v>284</v>
      </c>
      <c r="F155" s="3">
        <v>0</v>
      </c>
      <c r="G155">
        <f>45*60</f>
        <v>2700</v>
      </c>
      <c r="H155">
        <v>39</v>
      </c>
      <c r="I155">
        <v>34</v>
      </c>
    </row>
    <row r="156" spans="1:9" x14ac:dyDescent="0.3">
      <c r="A156" s="3">
        <v>155</v>
      </c>
      <c r="B156" t="s">
        <v>441</v>
      </c>
      <c r="C156" t="s">
        <v>442</v>
      </c>
      <c r="D156" t="s">
        <v>314</v>
      </c>
      <c r="E156">
        <v>280</v>
      </c>
      <c r="F156" s="3">
        <v>0</v>
      </c>
      <c r="G156">
        <f>3600 + 2400</f>
        <v>6000</v>
      </c>
      <c r="H156">
        <v>39</v>
      </c>
      <c r="I156">
        <v>34</v>
      </c>
    </row>
    <row r="157" spans="1:9" x14ac:dyDescent="0.3">
      <c r="A157" s="3">
        <v>156</v>
      </c>
      <c r="B157" t="s">
        <v>443</v>
      </c>
      <c r="C157" t="s">
        <v>444</v>
      </c>
      <c r="D157" t="s">
        <v>314</v>
      </c>
      <c r="E157">
        <v>342</v>
      </c>
      <c r="F157" s="3">
        <v>0</v>
      </c>
      <c r="G157">
        <f>2.5*3600</f>
        <v>9000</v>
      </c>
      <c r="H157">
        <v>39</v>
      </c>
      <c r="I157">
        <v>41</v>
      </c>
    </row>
    <row r="158" spans="1:9" x14ac:dyDescent="0.3">
      <c r="A158" s="3">
        <v>157</v>
      </c>
      <c r="B158" t="s">
        <v>445</v>
      </c>
      <c r="C158" t="s">
        <v>446</v>
      </c>
      <c r="D158" t="s">
        <v>314</v>
      </c>
      <c r="E158">
        <v>727</v>
      </c>
      <c r="F158" s="3">
        <v>0</v>
      </c>
      <c r="G158">
        <v>10800</v>
      </c>
      <c r="H158">
        <v>39</v>
      </c>
      <c r="I158">
        <v>72</v>
      </c>
    </row>
    <row r="159" spans="1:9" x14ac:dyDescent="0.3">
      <c r="A159" s="3">
        <v>158</v>
      </c>
      <c r="B159" t="s">
        <v>447</v>
      </c>
      <c r="C159" t="s">
        <v>448</v>
      </c>
      <c r="D159" t="s">
        <v>314</v>
      </c>
      <c r="E159">
        <v>154</v>
      </c>
      <c r="F159" s="3">
        <v>0</v>
      </c>
      <c r="G159">
        <v>600</v>
      </c>
      <c r="H159">
        <v>39</v>
      </c>
      <c r="I159">
        <v>19</v>
      </c>
    </row>
    <row r="160" spans="1:9" x14ac:dyDescent="0.3">
      <c r="A160" s="3">
        <v>159</v>
      </c>
      <c r="B160" t="s">
        <v>449</v>
      </c>
      <c r="C160" t="s">
        <v>450</v>
      </c>
      <c r="D160" t="s">
        <v>314</v>
      </c>
      <c r="E160">
        <v>360</v>
      </c>
      <c r="F160" s="3">
        <v>0</v>
      </c>
      <c r="G160">
        <f>1.5*3600</f>
        <v>5400</v>
      </c>
      <c r="H160">
        <v>40</v>
      </c>
      <c r="I160">
        <v>43</v>
      </c>
    </row>
    <row r="161" spans="1:9" x14ac:dyDescent="0.3">
      <c r="A161" s="3">
        <v>160</v>
      </c>
      <c r="B161" t="s">
        <v>451</v>
      </c>
      <c r="C161" t="s">
        <v>452</v>
      </c>
      <c r="D161" t="s">
        <v>314</v>
      </c>
      <c r="E161">
        <v>824</v>
      </c>
      <c r="F161" s="3">
        <v>0</v>
      </c>
      <c r="G161">
        <f>4*3600</f>
        <v>14400</v>
      </c>
      <c r="H161">
        <v>40</v>
      </c>
      <c r="I161">
        <v>84</v>
      </c>
    </row>
    <row r="162" spans="1:9" x14ac:dyDescent="0.3">
      <c r="A162" s="3">
        <v>161</v>
      </c>
      <c r="B162" t="s">
        <v>453</v>
      </c>
      <c r="C162" t="s">
        <v>454</v>
      </c>
      <c r="D162" t="s">
        <v>314</v>
      </c>
      <c r="E162">
        <v>244</v>
      </c>
      <c r="F162" s="3">
        <v>0</v>
      </c>
      <c r="G162">
        <f>1.5*3600</f>
        <v>5400</v>
      </c>
      <c r="H162">
        <v>41</v>
      </c>
      <c r="I162">
        <v>29</v>
      </c>
    </row>
    <row r="163" spans="1:9" x14ac:dyDescent="0.3">
      <c r="A163" s="3">
        <v>162</v>
      </c>
      <c r="B163" t="s">
        <v>455</v>
      </c>
      <c r="C163" t="s">
        <v>456</v>
      </c>
      <c r="D163" t="s">
        <v>314</v>
      </c>
      <c r="E163">
        <v>658</v>
      </c>
      <c r="F163" s="3">
        <v>0</v>
      </c>
      <c r="G163">
        <v>5400</v>
      </c>
      <c r="H163">
        <v>41</v>
      </c>
      <c r="I163">
        <v>79</v>
      </c>
    </row>
    <row r="164" spans="1:9" x14ac:dyDescent="0.3">
      <c r="A164" s="3">
        <v>163</v>
      </c>
      <c r="B164" t="s">
        <v>457</v>
      </c>
      <c r="C164" t="s">
        <v>458</v>
      </c>
      <c r="D164" t="s">
        <v>314</v>
      </c>
      <c r="E164">
        <v>248</v>
      </c>
      <c r="F164" s="3">
        <v>0</v>
      </c>
      <c r="G164">
        <v>300</v>
      </c>
      <c r="H164">
        <v>42</v>
      </c>
      <c r="I164">
        <v>29</v>
      </c>
    </row>
    <row r="165" spans="1:9" x14ac:dyDescent="0.3">
      <c r="A165" s="3">
        <v>164</v>
      </c>
      <c r="B165" t="s">
        <v>459</v>
      </c>
      <c r="C165" t="s">
        <v>460</v>
      </c>
      <c r="D165" t="s">
        <v>314</v>
      </c>
      <c r="E165">
        <v>482</v>
      </c>
      <c r="F165" s="3">
        <v>0</v>
      </c>
      <c r="G165">
        <f>10800 + 1200</f>
        <v>12000</v>
      </c>
      <c r="H165">
        <v>42</v>
      </c>
      <c r="I165">
        <v>57</v>
      </c>
    </row>
    <row r="166" spans="1:9" x14ac:dyDescent="0.3">
      <c r="A166" s="3">
        <v>165</v>
      </c>
      <c r="B166" t="s">
        <v>461</v>
      </c>
      <c r="C166" t="s">
        <v>462</v>
      </c>
      <c r="D166" t="s">
        <v>314</v>
      </c>
      <c r="E166">
        <v>219</v>
      </c>
      <c r="F166" s="3">
        <v>0</v>
      </c>
      <c r="G166">
        <v>600</v>
      </c>
      <c r="H166">
        <v>43</v>
      </c>
      <c r="I166">
        <v>26</v>
      </c>
    </row>
    <row r="167" spans="1:9" x14ac:dyDescent="0.3">
      <c r="A167" s="3">
        <v>166</v>
      </c>
      <c r="B167" t="s">
        <v>463</v>
      </c>
      <c r="C167" t="s">
        <v>464</v>
      </c>
      <c r="D167" t="s">
        <v>314</v>
      </c>
      <c r="E167">
        <v>248</v>
      </c>
      <c r="F167" s="3">
        <v>0</v>
      </c>
      <c r="G167">
        <f>2.5*3600</f>
        <v>9000</v>
      </c>
      <c r="H167">
        <v>44</v>
      </c>
      <c r="I167">
        <v>29</v>
      </c>
    </row>
    <row r="168" spans="1:9" x14ac:dyDescent="0.3">
      <c r="A168" s="3">
        <v>167</v>
      </c>
      <c r="B168" t="s">
        <v>465</v>
      </c>
      <c r="C168" t="s">
        <v>466</v>
      </c>
      <c r="D168" t="s">
        <v>314</v>
      </c>
      <c r="E168">
        <v>403</v>
      </c>
      <c r="F168" s="3">
        <v>0</v>
      </c>
      <c r="G168">
        <f>15*60</f>
        <v>900</v>
      </c>
      <c r="H168">
        <v>45</v>
      </c>
      <c r="I168">
        <v>48</v>
      </c>
    </row>
    <row r="169" spans="1:9" x14ac:dyDescent="0.3">
      <c r="A169" s="3">
        <v>168</v>
      </c>
      <c r="B169" t="s">
        <v>467</v>
      </c>
      <c r="C169" t="s">
        <v>468</v>
      </c>
      <c r="D169" t="s">
        <v>314</v>
      </c>
      <c r="E169">
        <v>291</v>
      </c>
      <c r="F169" s="3">
        <v>0</v>
      </c>
      <c r="G169">
        <v>900</v>
      </c>
      <c r="H169">
        <v>45</v>
      </c>
      <c r="I169">
        <v>35</v>
      </c>
    </row>
    <row r="170" spans="1:9" x14ac:dyDescent="0.3">
      <c r="A170" s="3">
        <v>169</v>
      </c>
      <c r="B170" t="s">
        <v>469</v>
      </c>
      <c r="C170" t="s">
        <v>470</v>
      </c>
      <c r="D170" t="s">
        <v>314</v>
      </c>
      <c r="E170">
        <v>259</v>
      </c>
      <c r="F170" s="3">
        <v>0</v>
      </c>
      <c r="G170">
        <f>30*60</f>
        <v>1800</v>
      </c>
      <c r="H170">
        <v>46</v>
      </c>
      <c r="I170">
        <v>31</v>
      </c>
    </row>
    <row r="171" spans="1:9" x14ac:dyDescent="0.3">
      <c r="A171" s="3">
        <v>170</v>
      </c>
      <c r="B171" t="s">
        <v>471</v>
      </c>
      <c r="C171" t="s">
        <v>472</v>
      </c>
      <c r="D171" t="s">
        <v>314</v>
      </c>
      <c r="E171">
        <v>612</v>
      </c>
      <c r="F171" s="3">
        <v>0</v>
      </c>
      <c r="G171">
        <f>2.5*3600</f>
        <v>9000</v>
      </c>
      <c r="H171">
        <v>46</v>
      </c>
      <c r="I171">
        <v>73</v>
      </c>
    </row>
    <row r="172" spans="1:9" x14ac:dyDescent="0.3">
      <c r="A172" s="3">
        <v>171</v>
      </c>
      <c r="B172" t="s">
        <v>473</v>
      </c>
      <c r="C172" t="s">
        <v>474</v>
      </c>
      <c r="D172" t="s">
        <v>314</v>
      </c>
      <c r="E172">
        <v>316</v>
      </c>
      <c r="F172" s="3">
        <v>0</v>
      </c>
      <c r="G172">
        <f>25*60</f>
        <v>1500</v>
      </c>
      <c r="H172">
        <v>47</v>
      </c>
      <c r="I172">
        <v>38</v>
      </c>
    </row>
    <row r="173" spans="1:9" x14ac:dyDescent="0.3">
      <c r="A173" s="3">
        <v>172</v>
      </c>
      <c r="B173" t="s">
        <v>475</v>
      </c>
      <c r="C173" t="s">
        <v>476</v>
      </c>
      <c r="D173" t="s">
        <v>314</v>
      </c>
      <c r="E173">
        <v>478</v>
      </c>
      <c r="F173" s="3">
        <v>0</v>
      </c>
      <c r="G173">
        <f>1.5*3600</f>
        <v>5400</v>
      </c>
      <c r="H173">
        <v>47</v>
      </c>
      <c r="I173">
        <v>57</v>
      </c>
    </row>
    <row r="174" spans="1:9" x14ac:dyDescent="0.3">
      <c r="A174" s="3">
        <v>173</v>
      </c>
      <c r="B174" t="s">
        <v>477</v>
      </c>
      <c r="C174" t="s">
        <v>478</v>
      </c>
      <c r="D174" t="s">
        <v>314</v>
      </c>
      <c r="E174">
        <v>288</v>
      </c>
      <c r="F174" s="3">
        <v>0</v>
      </c>
      <c r="G174">
        <f>2.5*3600</f>
        <v>9000</v>
      </c>
      <c r="H174">
        <v>48</v>
      </c>
      <c r="I174">
        <v>34</v>
      </c>
    </row>
    <row r="175" spans="1:9" x14ac:dyDescent="0.3">
      <c r="A175" s="3">
        <v>174</v>
      </c>
      <c r="B175" t="s">
        <v>479</v>
      </c>
      <c r="C175" t="s">
        <v>480</v>
      </c>
      <c r="D175" t="s">
        <v>314</v>
      </c>
      <c r="E175">
        <v>417</v>
      </c>
      <c r="F175" s="3">
        <v>0</v>
      </c>
      <c r="G175">
        <f>40*60</f>
        <v>2400</v>
      </c>
      <c r="H175">
        <v>48</v>
      </c>
      <c r="I175">
        <v>50</v>
      </c>
    </row>
    <row r="176" spans="1:9" x14ac:dyDescent="0.3">
      <c r="A176" s="3">
        <v>175</v>
      </c>
      <c r="B176" t="s">
        <v>481</v>
      </c>
      <c r="C176" t="s">
        <v>482</v>
      </c>
      <c r="D176" t="s">
        <v>314</v>
      </c>
      <c r="E176">
        <v>234</v>
      </c>
      <c r="F176" s="3">
        <v>0</v>
      </c>
      <c r="G176">
        <f>45*60</f>
        <v>2700</v>
      </c>
      <c r="H176">
        <v>48</v>
      </c>
      <c r="I176">
        <v>28</v>
      </c>
    </row>
    <row r="177" spans="1:9" x14ac:dyDescent="0.3">
      <c r="A177" s="3">
        <v>176</v>
      </c>
      <c r="B177" t="s">
        <v>483</v>
      </c>
      <c r="C177" t="s">
        <v>484</v>
      </c>
      <c r="D177" t="s">
        <v>314</v>
      </c>
      <c r="E177">
        <v>370</v>
      </c>
      <c r="F177" s="3">
        <v>0</v>
      </c>
      <c r="G177">
        <v>7200</v>
      </c>
      <c r="H177">
        <v>48</v>
      </c>
      <c r="I177">
        <v>44</v>
      </c>
    </row>
    <row r="178" spans="1:9" x14ac:dyDescent="0.3">
      <c r="A178" s="3">
        <v>177</v>
      </c>
      <c r="B178" t="s">
        <v>485</v>
      </c>
      <c r="C178" t="s">
        <v>486</v>
      </c>
      <c r="D178" t="s">
        <v>314</v>
      </c>
      <c r="E178">
        <v>392</v>
      </c>
      <c r="F178" s="3">
        <v>0</v>
      </c>
      <c r="G178">
        <v>7200</v>
      </c>
      <c r="H178">
        <v>49</v>
      </c>
      <c r="I178">
        <v>47</v>
      </c>
    </row>
    <row r="179" spans="1:9" x14ac:dyDescent="0.3">
      <c r="A179" s="3">
        <v>178</v>
      </c>
      <c r="B179" t="s">
        <v>487</v>
      </c>
      <c r="C179" t="s">
        <v>488</v>
      </c>
      <c r="D179" t="s">
        <v>314</v>
      </c>
      <c r="E179">
        <v>208</v>
      </c>
      <c r="F179" s="3">
        <v>0</v>
      </c>
      <c r="G179">
        <f>45*60</f>
        <v>2700</v>
      </c>
      <c r="H179">
        <v>49</v>
      </c>
      <c r="I179">
        <v>49</v>
      </c>
    </row>
    <row r="180" spans="1:9" x14ac:dyDescent="0.3">
      <c r="A180" s="3">
        <v>179</v>
      </c>
      <c r="B180" t="s">
        <v>489</v>
      </c>
      <c r="C180" t="s">
        <v>490</v>
      </c>
      <c r="D180" t="s">
        <v>314</v>
      </c>
      <c r="E180">
        <v>270</v>
      </c>
      <c r="F180" s="3">
        <v>0</v>
      </c>
      <c r="G180">
        <f>7*3600 + 1800</f>
        <v>27000</v>
      </c>
      <c r="H180">
        <v>50</v>
      </c>
      <c r="I180">
        <v>32</v>
      </c>
    </row>
    <row r="181" spans="1:9" x14ac:dyDescent="0.3">
      <c r="A181" s="3">
        <v>180</v>
      </c>
      <c r="B181" t="s">
        <v>491</v>
      </c>
      <c r="C181" t="s">
        <v>492</v>
      </c>
      <c r="D181" t="s">
        <v>314</v>
      </c>
      <c r="E181">
        <v>176</v>
      </c>
      <c r="F181" s="3">
        <v>0</v>
      </c>
      <c r="G181">
        <v>7200</v>
      </c>
      <c r="H181">
        <v>50</v>
      </c>
      <c r="I181">
        <v>21</v>
      </c>
    </row>
    <row r="182" spans="1:9" x14ac:dyDescent="0.3">
      <c r="A182" s="3">
        <v>181</v>
      </c>
      <c r="B182" t="s">
        <v>493</v>
      </c>
      <c r="C182" t="s">
        <v>494</v>
      </c>
      <c r="D182" t="s">
        <v>314</v>
      </c>
      <c r="E182">
        <v>255</v>
      </c>
      <c r="F182" s="3">
        <v>0</v>
      </c>
      <c r="G182">
        <v>7200</v>
      </c>
      <c r="H182">
        <v>51</v>
      </c>
      <c r="I182">
        <v>31</v>
      </c>
    </row>
    <row r="183" spans="1:9" x14ac:dyDescent="0.3">
      <c r="A183" s="3">
        <v>182</v>
      </c>
      <c r="B183" t="s">
        <v>498</v>
      </c>
      <c r="C183" t="s">
        <v>499</v>
      </c>
      <c r="D183" t="s">
        <v>314</v>
      </c>
      <c r="E183">
        <v>676</v>
      </c>
      <c r="F183" s="3">
        <v>0</v>
      </c>
      <c r="G183">
        <f>3600*3</f>
        <v>10800</v>
      </c>
      <c r="H183">
        <v>51</v>
      </c>
      <c r="I183">
        <v>81</v>
      </c>
    </row>
    <row r="184" spans="1:9" x14ac:dyDescent="0.3">
      <c r="A184" s="3">
        <v>183</v>
      </c>
      <c r="B184" t="s">
        <v>500</v>
      </c>
      <c r="C184" t="s">
        <v>501</v>
      </c>
      <c r="D184" t="s">
        <v>314</v>
      </c>
      <c r="E184">
        <v>176</v>
      </c>
      <c r="F184" s="3">
        <v>0</v>
      </c>
      <c r="G184">
        <f>1.5*3600</f>
        <v>5400</v>
      </c>
      <c r="H184">
        <v>52</v>
      </c>
      <c r="I184">
        <v>21</v>
      </c>
    </row>
    <row r="185" spans="1:9" x14ac:dyDescent="0.3">
      <c r="A185" s="3">
        <v>184</v>
      </c>
      <c r="B185" t="s">
        <v>502</v>
      </c>
      <c r="C185" t="s">
        <v>503</v>
      </c>
      <c r="D185" t="s">
        <v>314</v>
      </c>
      <c r="E185">
        <v>360</v>
      </c>
      <c r="F185" s="3">
        <v>0</v>
      </c>
      <c r="G185">
        <f>3600 + 45*60</f>
        <v>6300</v>
      </c>
      <c r="H185">
        <v>52</v>
      </c>
      <c r="I185">
        <v>43</v>
      </c>
    </row>
    <row r="186" spans="1:9" x14ac:dyDescent="0.3">
      <c r="A186" s="3">
        <v>185</v>
      </c>
      <c r="B186" t="s">
        <v>504</v>
      </c>
      <c r="C186" t="s">
        <v>505</v>
      </c>
      <c r="D186" t="s">
        <v>314</v>
      </c>
      <c r="E186">
        <v>68</v>
      </c>
      <c r="F186" s="3">
        <v>0</v>
      </c>
      <c r="G186">
        <f>45*60</f>
        <v>2700</v>
      </c>
      <c r="H186">
        <v>52</v>
      </c>
      <c r="I186">
        <v>8</v>
      </c>
    </row>
    <row r="187" spans="1:9" x14ac:dyDescent="0.3">
      <c r="A187" s="3">
        <v>186</v>
      </c>
      <c r="B187" t="s">
        <v>506</v>
      </c>
      <c r="C187" t="s">
        <v>507</v>
      </c>
      <c r="D187" t="s">
        <v>314</v>
      </c>
      <c r="E187">
        <v>298</v>
      </c>
      <c r="F187" s="3">
        <v>0</v>
      </c>
      <c r="G187">
        <f>3*3600</f>
        <v>10800</v>
      </c>
      <c r="H187">
        <v>53</v>
      </c>
      <c r="I187">
        <v>35</v>
      </c>
    </row>
    <row r="188" spans="1:9" x14ac:dyDescent="0.3">
      <c r="A188" s="3">
        <v>187</v>
      </c>
      <c r="B188" t="s">
        <v>508</v>
      </c>
      <c r="C188" t="s">
        <v>509</v>
      </c>
      <c r="D188" t="s">
        <v>314</v>
      </c>
      <c r="E188">
        <v>154</v>
      </c>
      <c r="F188" s="3">
        <v>0</v>
      </c>
      <c r="G188">
        <f>3*3600</f>
        <v>10800</v>
      </c>
      <c r="H188">
        <v>54</v>
      </c>
      <c r="I188">
        <v>19</v>
      </c>
    </row>
    <row r="189" spans="1:9" x14ac:dyDescent="0.3">
      <c r="A189" s="3">
        <v>188</v>
      </c>
      <c r="B189" t="s">
        <v>510</v>
      </c>
      <c r="C189" t="s">
        <v>511</v>
      </c>
      <c r="D189" t="s">
        <v>314</v>
      </c>
      <c r="E189">
        <v>460</v>
      </c>
      <c r="F189" s="3">
        <v>0</v>
      </c>
      <c r="G189">
        <f>20*3600</f>
        <v>72000</v>
      </c>
      <c r="H189">
        <v>54</v>
      </c>
      <c r="I189">
        <v>55</v>
      </c>
    </row>
    <row r="190" spans="1:9" x14ac:dyDescent="0.3">
      <c r="A190" s="3">
        <v>189</v>
      </c>
      <c r="B190" t="s">
        <v>512</v>
      </c>
      <c r="C190" t="s">
        <v>513</v>
      </c>
      <c r="D190" t="s">
        <v>314</v>
      </c>
      <c r="E190">
        <v>450</v>
      </c>
      <c r="F190" s="3">
        <v>0</v>
      </c>
      <c r="G190">
        <f>15*60</f>
        <v>900</v>
      </c>
      <c r="H190">
        <v>54</v>
      </c>
      <c r="I190">
        <v>49</v>
      </c>
    </row>
    <row r="191" spans="1:9" x14ac:dyDescent="0.3">
      <c r="A191" s="3">
        <v>190</v>
      </c>
      <c r="B191" t="s">
        <v>514</v>
      </c>
      <c r="C191" t="s">
        <v>515</v>
      </c>
      <c r="D191" t="s">
        <v>314</v>
      </c>
      <c r="E191">
        <v>489</v>
      </c>
      <c r="F191" s="3">
        <v>0</v>
      </c>
      <c r="G191">
        <v>3600</v>
      </c>
      <c r="H191">
        <v>56</v>
      </c>
      <c r="I191">
        <v>58</v>
      </c>
    </row>
    <row r="192" spans="1:9" x14ac:dyDescent="0.3">
      <c r="A192" s="3">
        <v>191</v>
      </c>
      <c r="B192" t="s">
        <v>516</v>
      </c>
      <c r="C192" t="s">
        <v>517</v>
      </c>
      <c r="D192" t="s">
        <v>314</v>
      </c>
      <c r="E192">
        <v>342</v>
      </c>
      <c r="F192" s="3">
        <v>0</v>
      </c>
      <c r="G192">
        <f>12*3600</f>
        <v>43200</v>
      </c>
      <c r="H192">
        <v>57</v>
      </c>
      <c r="I192">
        <v>41</v>
      </c>
    </row>
    <row r="193" spans="1:9" x14ac:dyDescent="0.3">
      <c r="A193" s="3">
        <v>192</v>
      </c>
      <c r="B193" t="s">
        <v>518</v>
      </c>
      <c r="C193" t="s">
        <v>519</v>
      </c>
      <c r="D193" t="s">
        <v>314</v>
      </c>
      <c r="E193">
        <v>745</v>
      </c>
      <c r="F193" s="3">
        <v>0</v>
      </c>
      <c r="G193">
        <f>1.5*3600</f>
        <v>5400</v>
      </c>
      <c r="H193">
        <v>58</v>
      </c>
      <c r="I193">
        <v>89</v>
      </c>
    </row>
    <row r="194" spans="1:9" x14ac:dyDescent="0.3">
      <c r="A194" s="3">
        <v>193</v>
      </c>
      <c r="B194" t="s">
        <v>520</v>
      </c>
      <c r="C194" t="s">
        <v>521</v>
      </c>
      <c r="D194" t="s">
        <v>314</v>
      </c>
      <c r="E194">
        <v>637</v>
      </c>
      <c r="F194" s="3">
        <v>0</v>
      </c>
      <c r="G194">
        <v>3600</v>
      </c>
      <c r="H194">
        <v>59</v>
      </c>
      <c r="I194">
        <v>76</v>
      </c>
    </row>
    <row r="195" spans="1:9" x14ac:dyDescent="0.3">
      <c r="A195" s="3">
        <v>194</v>
      </c>
      <c r="B195" t="s">
        <v>522</v>
      </c>
      <c r="C195" t="s">
        <v>523</v>
      </c>
      <c r="D195" t="s">
        <v>314</v>
      </c>
      <c r="E195">
        <v>1098</v>
      </c>
      <c r="F195" s="3">
        <v>0</v>
      </c>
      <c r="G195">
        <f>3.5*3600</f>
        <v>12600</v>
      </c>
      <c r="H195">
        <v>59</v>
      </c>
      <c r="I195">
        <v>131</v>
      </c>
    </row>
    <row r="196" spans="1:9" x14ac:dyDescent="0.3">
      <c r="A196" s="3">
        <v>195</v>
      </c>
      <c r="B196" t="s">
        <v>524</v>
      </c>
      <c r="C196" t="s">
        <v>525</v>
      </c>
      <c r="D196" t="s">
        <v>314</v>
      </c>
      <c r="E196">
        <v>684</v>
      </c>
      <c r="F196" s="3">
        <v>0</v>
      </c>
      <c r="G196">
        <f>24*3600</f>
        <v>86400</v>
      </c>
      <c r="H196">
        <v>60</v>
      </c>
      <c r="I196">
        <v>81</v>
      </c>
    </row>
    <row r="197" spans="1:9" x14ac:dyDescent="0.3">
      <c r="A197" s="3">
        <v>196</v>
      </c>
      <c r="B197" t="s">
        <v>526</v>
      </c>
      <c r="C197" t="s">
        <v>527</v>
      </c>
      <c r="D197" t="s">
        <v>314</v>
      </c>
      <c r="E197">
        <v>277</v>
      </c>
      <c r="F197" s="3">
        <v>0</v>
      </c>
      <c r="G197">
        <f>45*60</f>
        <v>2700</v>
      </c>
      <c r="H197">
        <v>60</v>
      </c>
      <c r="I197">
        <v>33</v>
      </c>
    </row>
    <row r="198" spans="1:9" x14ac:dyDescent="0.3">
      <c r="A198" s="3">
        <v>197</v>
      </c>
      <c r="B198" t="s">
        <v>528</v>
      </c>
      <c r="C198" t="s">
        <v>529</v>
      </c>
      <c r="D198" t="s">
        <v>314</v>
      </c>
      <c r="E198">
        <v>198</v>
      </c>
      <c r="F198" s="3">
        <v>0</v>
      </c>
      <c r="G198">
        <f>15*60</f>
        <v>900</v>
      </c>
      <c r="H198">
        <v>60</v>
      </c>
      <c r="I198">
        <v>24</v>
      </c>
    </row>
    <row r="199" spans="1:9" x14ac:dyDescent="0.3">
      <c r="A199" s="3">
        <v>198</v>
      </c>
      <c r="B199" t="s">
        <v>530</v>
      </c>
      <c r="C199" t="s">
        <v>531</v>
      </c>
      <c r="D199" t="s">
        <v>314</v>
      </c>
      <c r="E199">
        <v>532</v>
      </c>
      <c r="F199" s="3">
        <v>0</v>
      </c>
      <c r="G199">
        <f>40*60</f>
        <v>2400</v>
      </c>
      <c r="H199">
        <v>61</v>
      </c>
      <c r="I199">
        <v>63</v>
      </c>
    </row>
    <row r="200" spans="1:9" x14ac:dyDescent="0.3">
      <c r="A200" s="3">
        <v>199</v>
      </c>
      <c r="B200" t="s">
        <v>534</v>
      </c>
      <c r="C200" t="s">
        <v>535</v>
      </c>
      <c r="D200" t="s">
        <v>314</v>
      </c>
      <c r="E200">
        <v>367</v>
      </c>
      <c r="F200" s="3">
        <v>0</v>
      </c>
      <c r="G200">
        <v>900</v>
      </c>
      <c r="H200">
        <v>62</v>
      </c>
      <c r="I200">
        <v>44</v>
      </c>
    </row>
    <row r="201" spans="1:9" x14ac:dyDescent="0.3">
      <c r="A201" s="3">
        <v>200</v>
      </c>
      <c r="B201" t="s">
        <v>532</v>
      </c>
      <c r="C201" t="s">
        <v>533</v>
      </c>
      <c r="D201" t="s">
        <v>314</v>
      </c>
      <c r="E201">
        <v>723</v>
      </c>
      <c r="F201" s="3">
        <v>0</v>
      </c>
      <c r="G201">
        <v>6300</v>
      </c>
      <c r="H201">
        <v>62</v>
      </c>
      <c r="I201">
        <v>86</v>
      </c>
    </row>
    <row r="202" spans="1:9" x14ac:dyDescent="0.3">
      <c r="A202" s="3">
        <v>201</v>
      </c>
      <c r="B202" t="s">
        <v>536</v>
      </c>
      <c r="C202" t="s">
        <v>537</v>
      </c>
      <c r="D202" t="s">
        <v>314</v>
      </c>
      <c r="E202">
        <v>345</v>
      </c>
      <c r="F202" s="3">
        <v>0</v>
      </c>
      <c r="G202">
        <v>900</v>
      </c>
      <c r="H202">
        <v>62</v>
      </c>
      <c r="I202">
        <v>41</v>
      </c>
    </row>
    <row r="203" spans="1:9" x14ac:dyDescent="0.3">
      <c r="A203" s="3">
        <v>202</v>
      </c>
      <c r="B203" t="s">
        <v>538</v>
      </c>
      <c r="C203" t="s">
        <v>539</v>
      </c>
      <c r="D203" t="s">
        <v>314</v>
      </c>
      <c r="E203">
        <v>550</v>
      </c>
      <c r="F203" s="3">
        <v>0</v>
      </c>
      <c r="G203">
        <f>2*3600</f>
        <v>7200</v>
      </c>
      <c r="H203">
        <v>63</v>
      </c>
      <c r="I203">
        <v>66</v>
      </c>
    </row>
    <row r="204" spans="1:9" x14ac:dyDescent="0.3">
      <c r="A204" s="3">
        <v>203</v>
      </c>
      <c r="B204" t="s">
        <v>540</v>
      </c>
      <c r="C204" t="s">
        <v>541</v>
      </c>
      <c r="D204" t="s">
        <v>314</v>
      </c>
      <c r="E204">
        <v>468</v>
      </c>
      <c r="F204" s="3">
        <v>0</v>
      </c>
      <c r="G204">
        <f>40*60</f>
        <v>2400</v>
      </c>
      <c r="H204">
        <v>63</v>
      </c>
      <c r="I204">
        <v>64</v>
      </c>
    </row>
    <row r="205" spans="1:9" x14ac:dyDescent="0.3">
      <c r="A205" s="3">
        <v>204</v>
      </c>
      <c r="B205" t="s">
        <v>542</v>
      </c>
      <c r="C205" t="s">
        <v>543</v>
      </c>
      <c r="D205" t="s">
        <v>314</v>
      </c>
      <c r="E205">
        <v>763</v>
      </c>
      <c r="F205" s="3">
        <v>0</v>
      </c>
      <c r="G205">
        <v>7200</v>
      </c>
      <c r="H205">
        <v>64</v>
      </c>
      <c r="I205">
        <v>91</v>
      </c>
    </row>
    <row r="206" spans="1:9" x14ac:dyDescent="0.3">
      <c r="A206" s="3">
        <v>205</v>
      </c>
      <c r="B206" t="s">
        <v>544</v>
      </c>
      <c r="C206" t="s">
        <v>545</v>
      </c>
      <c r="D206" t="s">
        <v>314</v>
      </c>
      <c r="E206">
        <v>547</v>
      </c>
      <c r="F206" s="3">
        <v>0</v>
      </c>
      <c r="G206">
        <f>3600 + 15*60</f>
        <v>4500</v>
      </c>
      <c r="H206">
        <v>64</v>
      </c>
      <c r="I206">
        <v>65</v>
      </c>
    </row>
    <row r="207" spans="1:9" x14ac:dyDescent="0.3">
      <c r="A207" s="3">
        <v>206</v>
      </c>
      <c r="B207" t="s">
        <v>546</v>
      </c>
      <c r="C207" t="s">
        <v>547</v>
      </c>
      <c r="D207" t="s">
        <v>314</v>
      </c>
      <c r="E207">
        <v>309</v>
      </c>
      <c r="F207" s="3">
        <v>0</v>
      </c>
      <c r="G207">
        <f>45*60</f>
        <v>2700</v>
      </c>
      <c r="H207">
        <v>64</v>
      </c>
      <c r="I207">
        <v>50</v>
      </c>
    </row>
    <row r="208" spans="1:9" x14ac:dyDescent="0.3">
      <c r="A208" s="3">
        <v>207</v>
      </c>
      <c r="B208" t="s">
        <v>548</v>
      </c>
      <c r="C208" t="s">
        <v>549</v>
      </c>
      <c r="D208" t="s">
        <v>314</v>
      </c>
      <c r="E208">
        <v>648</v>
      </c>
      <c r="F208" s="3">
        <v>0</v>
      </c>
      <c r="G208">
        <f>3600 + 40*60</f>
        <v>6000</v>
      </c>
      <c r="H208">
        <v>65</v>
      </c>
      <c r="I208">
        <v>77</v>
      </c>
    </row>
    <row r="209" spans="1:9" x14ac:dyDescent="0.3">
      <c r="A209" s="3">
        <v>208</v>
      </c>
      <c r="B209" t="s">
        <v>550</v>
      </c>
      <c r="C209" t="s">
        <v>551</v>
      </c>
      <c r="D209" t="s">
        <v>314</v>
      </c>
      <c r="E209">
        <v>338</v>
      </c>
      <c r="F209" s="3">
        <v>0</v>
      </c>
      <c r="G209">
        <v>1200</v>
      </c>
      <c r="H209">
        <v>65</v>
      </c>
      <c r="I209">
        <v>40</v>
      </c>
    </row>
    <row r="210" spans="1:9" x14ac:dyDescent="0.3">
      <c r="A210" s="3">
        <v>209</v>
      </c>
      <c r="B210" t="s">
        <v>552</v>
      </c>
      <c r="C210" t="s">
        <v>553</v>
      </c>
      <c r="D210" t="s">
        <v>314</v>
      </c>
      <c r="E210">
        <v>259</v>
      </c>
      <c r="F210" s="3">
        <v>0</v>
      </c>
      <c r="G210">
        <f>3600 + 15*60</f>
        <v>4500</v>
      </c>
      <c r="H210">
        <v>65</v>
      </c>
      <c r="I210">
        <v>31</v>
      </c>
    </row>
    <row r="211" spans="1:9" x14ac:dyDescent="0.3">
      <c r="A211" s="3">
        <v>210</v>
      </c>
      <c r="B211" t="s">
        <v>554</v>
      </c>
      <c r="C211" t="s">
        <v>555</v>
      </c>
      <c r="D211" t="s">
        <v>314</v>
      </c>
      <c r="E211">
        <v>514</v>
      </c>
      <c r="F211" s="3">
        <v>0</v>
      </c>
      <c r="G211">
        <f>3600 + 15*60</f>
        <v>4500</v>
      </c>
      <c r="H211">
        <v>65</v>
      </c>
      <c r="I211">
        <v>70</v>
      </c>
    </row>
    <row r="212" spans="1:9" x14ac:dyDescent="0.3">
      <c r="A212" s="3">
        <v>211</v>
      </c>
      <c r="B212" t="s">
        <v>556</v>
      </c>
      <c r="C212" t="s">
        <v>557</v>
      </c>
      <c r="D212" t="s">
        <v>314</v>
      </c>
      <c r="E212">
        <v>270</v>
      </c>
      <c r="F212" s="3">
        <v>0</v>
      </c>
      <c r="G212">
        <f>3600 + 1800</f>
        <v>5400</v>
      </c>
      <c r="H212">
        <v>65</v>
      </c>
      <c r="I212">
        <v>32</v>
      </c>
    </row>
    <row r="213" spans="1:9" x14ac:dyDescent="0.3">
      <c r="A213" s="3">
        <v>212</v>
      </c>
      <c r="B213" t="s">
        <v>558</v>
      </c>
      <c r="C213" t="s">
        <v>559</v>
      </c>
      <c r="D213" t="s">
        <v>314</v>
      </c>
      <c r="E213">
        <v>378</v>
      </c>
      <c r="F213" s="3">
        <v>0</v>
      </c>
      <c r="G213">
        <f>25*60</f>
        <v>1500</v>
      </c>
      <c r="H213">
        <v>66</v>
      </c>
      <c r="I213">
        <v>45</v>
      </c>
    </row>
    <row r="214" spans="1:9" x14ac:dyDescent="0.3">
      <c r="A214" s="3">
        <v>213</v>
      </c>
      <c r="B214" t="s">
        <v>560</v>
      </c>
      <c r="C214" t="s">
        <v>561</v>
      </c>
      <c r="D214" t="s">
        <v>314</v>
      </c>
      <c r="E214">
        <v>583</v>
      </c>
      <c r="F214" s="3">
        <v>0</v>
      </c>
      <c r="G214">
        <f>3600 + 20*60</f>
        <v>4800</v>
      </c>
      <c r="H214">
        <v>66</v>
      </c>
      <c r="I214">
        <v>69</v>
      </c>
    </row>
    <row r="215" spans="1:9" x14ac:dyDescent="0.3">
      <c r="A215" s="3">
        <v>214</v>
      </c>
      <c r="B215" t="s">
        <v>562</v>
      </c>
      <c r="C215" t="s">
        <v>563</v>
      </c>
      <c r="D215" t="s">
        <v>314</v>
      </c>
      <c r="E215">
        <v>320</v>
      </c>
      <c r="F215" s="3">
        <v>0</v>
      </c>
      <c r="G215">
        <f>45*60</f>
        <v>2700</v>
      </c>
      <c r="H215">
        <v>66</v>
      </c>
      <c r="I215">
        <v>38</v>
      </c>
    </row>
    <row r="216" spans="1:9" x14ac:dyDescent="0.3">
      <c r="A216" s="3">
        <v>215</v>
      </c>
      <c r="B216" t="s">
        <v>564</v>
      </c>
      <c r="C216" t="s">
        <v>565</v>
      </c>
      <c r="D216" t="s">
        <v>314</v>
      </c>
      <c r="E216">
        <v>468</v>
      </c>
      <c r="F216" s="3">
        <v>0</v>
      </c>
      <c r="G216">
        <f>45*60</f>
        <v>2700</v>
      </c>
      <c r="H216">
        <v>66</v>
      </c>
      <c r="I216">
        <v>56</v>
      </c>
    </row>
    <row r="217" spans="1:9" x14ac:dyDescent="0.3">
      <c r="A217" s="3">
        <v>216</v>
      </c>
      <c r="B217" t="s">
        <v>566</v>
      </c>
      <c r="C217" t="s">
        <v>567</v>
      </c>
      <c r="D217" t="s">
        <v>314</v>
      </c>
      <c r="E217">
        <v>43</v>
      </c>
      <c r="F217" s="3">
        <v>0</v>
      </c>
      <c r="G217">
        <f>15*60</f>
        <v>900</v>
      </c>
      <c r="H217">
        <v>67</v>
      </c>
      <c r="I217">
        <v>5</v>
      </c>
    </row>
    <row r="218" spans="1:9" x14ac:dyDescent="0.3">
      <c r="A218" s="3">
        <v>217</v>
      </c>
      <c r="B218" t="s">
        <v>568</v>
      </c>
      <c r="C218" t="s">
        <v>569</v>
      </c>
      <c r="D218" t="s">
        <v>314</v>
      </c>
      <c r="E218">
        <v>759</v>
      </c>
      <c r="F218" s="3">
        <v>0</v>
      </c>
      <c r="G218">
        <f>2.5*3600</f>
        <v>9000</v>
      </c>
      <c r="H218">
        <v>67</v>
      </c>
      <c r="I218">
        <v>90</v>
      </c>
    </row>
    <row r="219" spans="1:9" x14ac:dyDescent="0.3">
      <c r="A219" s="3">
        <v>218</v>
      </c>
      <c r="B219" t="s">
        <v>570</v>
      </c>
      <c r="C219" t="s">
        <v>571</v>
      </c>
      <c r="D219" t="s">
        <v>314</v>
      </c>
      <c r="E219">
        <v>446</v>
      </c>
      <c r="F219" s="3">
        <v>0</v>
      </c>
      <c r="G219">
        <f>7200 + 15*60</f>
        <v>8100</v>
      </c>
      <c r="H219">
        <v>67</v>
      </c>
      <c r="I219">
        <v>53</v>
      </c>
    </row>
    <row r="220" spans="1:9" x14ac:dyDescent="0.3">
      <c r="A220" s="3">
        <v>219</v>
      </c>
      <c r="B220" t="s">
        <v>572</v>
      </c>
      <c r="C220" t="s">
        <v>573</v>
      </c>
      <c r="D220" t="s">
        <v>314</v>
      </c>
      <c r="E220">
        <v>190</v>
      </c>
      <c r="F220" s="3">
        <v>0</v>
      </c>
      <c r="G220">
        <v>3600</v>
      </c>
      <c r="H220">
        <v>68</v>
      </c>
      <c r="I220">
        <v>23</v>
      </c>
    </row>
    <row r="221" spans="1:9" x14ac:dyDescent="0.3">
      <c r="A221" s="3">
        <v>220</v>
      </c>
      <c r="B221" t="s">
        <v>574</v>
      </c>
      <c r="C221" t="s">
        <v>575</v>
      </c>
      <c r="D221" t="s">
        <v>314</v>
      </c>
      <c r="E221">
        <v>896</v>
      </c>
      <c r="F221" s="3">
        <v>0</v>
      </c>
      <c r="G221">
        <f>2.5*3600</f>
        <v>9000</v>
      </c>
      <c r="H221">
        <v>68</v>
      </c>
      <c r="I221">
        <v>107</v>
      </c>
    </row>
    <row r="222" spans="1:9" x14ac:dyDescent="0.3">
      <c r="A222" s="3">
        <v>221</v>
      </c>
      <c r="B222" t="s">
        <v>576</v>
      </c>
      <c r="C222" t="s">
        <v>577</v>
      </c>
      <c r="D222" t="s">
        <v>314</v>
      </c>
      <c r="E222">
        <v>619</v>
      </c>
      <c r="F222" s="3">
        <v>0</v>
      </c>
      <c r="G222">
        <f>3600 + 40*60</f>
        <v>6000</v>
      </c>
      <c r="H222">
        <v>68</v>
      </c>
      <c r="I222">
        <v>86</v>
      </c>
    </row>
    <row r="223" spans="1:9" x14ac:dyDescent="0.3">
      <c r="A223" s="3">
        <v>222</v>
      </c>
      <c r="B223" t="s">
        <v>578</v>
      </c>
      <c r="C223" t="s">
        <v>579</v>
      </c>
      <c r="D223" t="s">
        <v>314</v>
      </c>
      <c r="E223">
        <v>230</v>
      </c>
      <c r="F223" s="3">
        <v>0</v>
      </c>
      <c r="G223">
        <f>30*60</f>
        <v>1800</v>
      </c>
      <c r="H223">
        <v>69</v>
      </c>
      <c r="I223">
        <v>27</v>
      </c>
    </row>
    <row r="224" spans="1:9" x14ac:dyDescent="0.3">
      <c r="A224" s="3">
        <v>223</v>
      </c>
      <c r="B224" t="s">
        <v>580</v>
      </c>
      <c r="C224" t="s">
        <v>581</v>
      </c>
      <c r="D224" t="s">
        <v>314</v>
      </c>
      <c r="E224">
        <v>255</v>
      </c>
      <c r="F224" s="3">
        <v>0</v>
      </c>
      <c r="G224">
        <v>3600</v>
      </c>
      <c r="H224">
        <v>69</v>
      </c>
      <c r="I224">
        <v>31</v>
      </c>
    </row>
    <row r="225" spans="1:9" x14ac:dyDescent="0.3">
      <c r="A225" s="3">
        <v>224</v>
      </c>
      <c r="B225" t="s">
        <v>582</v>
      </c>
      <c r="C225" t="s">
        <v>583</v>
      </c>
      <c r="D225" t="s">
        <v>314</v>
      </c>
      <c r="E225">
        <v>205</v>
      </c>
      <c r="F225" s="3">
        <v>0</v>
      </c>
      <c r="G225">
        <v>3600</v>
      </c>
      <c r="H225">
        <v>69</v>
      </c>
      <c r="I225">
        <v>24</v>
      </c>
    </row>
    <row r="226" spans="1:9" x14ac:dyDescent="0.3">
      <c r="A226" s="3">
        <v>225</v>
      </c>
      <c r="B226" t="s">
        <v>584</v>
      </c>
      <c r="C226" t="s">
        <v>585</v>
      </c>
      <c r="D226" t="s">
        <v>314</v>
      </c>
      <c r="E226">
        <v>349</v>
      </c>
      <c r="F226" s="3">
        <v>0</v>
      </c>
      <c r="G226">
        <v>3600</v>
      </c>
      <c r="H226">
        <v>70</v>
      </c>
      <c r="I226">
        <v>42</v>
      </c>
    </row>
    <row r="227" spans="1:9" x14ac:dyDescent="0.3">
      <c r="A227" s="3">
        <v>226</v>
      </c>
      <c r="B227" t="s">
        <v>586</v>
      </c>
      <c r="C227" t="s">
        <v>587</v>
      </c>
      <c r="D227" t="s">
        <v>314</v>
      </c>
      <c r="E227">
        <v>468</v>
      </c>
      <c r="F227" s="3">
        <v>0</v>
      </c>
      <c r="G227">
        <f>2*3600</f>
        <v>7200</v>
      </c>
      <c r="H227">
        <v>70</v>
      </c>
      <c r="I227">
        <v>56</v>
      </c>
    </row>
    <row r="228" spans="1:9" x14ac:dyDescent="0.3">
      <c r="A228" s="3">
        <v>227</v>
      </c>
      <c r="B228" t="s">
        <v>588</v>
      </c>
      <c r="C228" t="s">
        <v>589</v>
      </c>
      <c r="D228" t="s">
        <v>314</v>
      </c>
      <c r="E228">
        <v>266</v>
      </c>
      <c r="F228" s="3">
        <v>0</v>
      </c>
      <c r="G228">
        <f>40*60</f>
        <v>2400</v>
      </c>
      <c r="H228">
        <v>70</v>
      </c>
      <c r="I228">
        <v>32</v>
      </c>
    </row>
    <row r="229" spans="1:9" x14ac:dyDescent="0.3">
      <c r="A229" s="3">
        <v>228</v>
      </c>
      <c r="B229" t="s">
        <v>590</v>
      </c>
      <c r="C229" t="s">
        <v>591</v>
      </c>
      <c r="D229" t="s">
        <v>314</v>
      </c>
      <c r="E229">
        <v>234</v>
      </c>
      <c r="F229" s="3">
        <v>0</v>
      </c>
      <c r="G229">
        <v>7200</v>
      </c>
      <c r="H229">
        <v>71</v>
      </c>
      <c r="I229">
        <v>28</v>
      </c>
    </row>
    <row r="230" spans="1:9" x14ac:dyDescent="0.3">
      <c r="A230" s="3">
        <v>229</v>
      </c>
      <c r="B230" t="s">
        <v>592</v>
      </c>
      <c r="C230" t="s">
        <v>593</v>
      </c>
      <c r="D230" t="s">
        <v>314</v>
      </c>
      <c r="E230">
        <v>295</v>
      </c>
      <c r="F230" s="3">
        <v>0</v>
      </c>
      <c r="G230">
        <f>1.5*3600</f>
        <v>5400</v>
      </c>
      <c r="H230">
        <v>71</v>
      </c>
      <c r="I230">
        <v>35</v>
      </c>
    </row>
    <row r="231" spans="1:9" x14ac:dyDescent="0.3">
      <c r="A231" s="3">
        <v>230</v>
      </c>
      <c r="B231" t="s">
        <v>594</v>
      </c>
      <c r="C231" t="s">
        <v>595</v>
      </c>
      <c r="D231" t="s">
        <v>314</v>
      </c>
      <c r="E231">
        <v>601</v>
      </c>
      <c r="F231" s="3">
        <v>0</v>
      </c>
      <c r="G231">
        <f>25*60</f>
        <v>1500</v>
      </c>
      <c r="H231">
        <v>71</v>
      </c>
      <c r="I231">
        <v>80</v>
      </c>
    </row>
    <row r="232" spans="1:9" x14ac:dyDescent="0.3">
      <c r="A232" s="3">
        <v>231</v>
      </c>
      <c r="B232" t="s">
        <v>596</v>
      </c>
      <c r="C232" t="s">
        <v>597</v>
      </c>
      <c r="D232" t="s">
        <v>314</v>
      </c>
      <c r="E232">
        <v>327</v>
      </c>
      <c r="F232" s="3">
        <v>0</v>
      </c>
      <c r="G232">
        <f>2.5*3600</f>
        <v>9000</v>
      </c>
      <c r="H232">
        <v>72</v>
      </c>
      <c r="I232">
        <v>36</v>
      </c>
    </row>
    <row r="233" spans="1:9" x14ac:dyDescent="0.3">
      <c r="A233" s="3">
        <v>232</v>
      </c>
      <c r="B233" t="s">
        <v>598</v>
      </c>
      <c r="C233" t="s">
        <v>599</v>
      </c>
      <c r="D233" t="s">
        <v>314</v>
      </c>
      <c r="E233">
        <v>457</v>
      </c>
      <c r="F233" s="3">
        <v>0</v>
      </c>
      <c r="G233">
        <f>7200 + 15*60</f>
        <v>8100</v>
      </c>
      <c r="H233">
        <v>72</v>
      </c>
      <c r="I233">
        <v>55</v>
      </c>
    </row>
    <row r="234" spans="1:9" x14ac:dyDescent="0.3">
      <c r="A234" s="3">
        <v>233</v>
      </c>
      <c r="B234" t="s">
        <v>600</v>
      </c>
      <c r="C234" t="s">
        <v>601</v>
      </c>
      <c r="D234" t="s">
        <v>314</v>
      </c>
      <c r="E234">
        <v>619</v>
      </c>
      <c r="F234" s="3">
        <v>0</v>
      </c>
      <c r="G234">
        <f>3.5*3600</f>
        <v>12600</v>
      </c>
      <c r="H234">
        <v>72</v>
      </c>
      <c r="I234">
        <v>74</v>
      </c>
    </row>
    <row r="235" spans="1:9" x14ac:dyDescent="0.3">
      <c r="A235" s="3">
        <v>234</v>
      </c>
      <c r="B235" t="s">
        <v>602</v>
      </c>
      <c r="C235" t="s">
        <v>603</v>
      </c>
      <c r="D235" t="s">
        <v>314</v>
      </c>
      <c r="E235">
        <v>475</v>
      </c>
      <c r="F235" s="3">
        <v>0</v>
      </c>
      <c r="G235">
        <f>3600 + 20*60</f>
        <v>4800</v>
      </c>
      <c r="H235">
        <v>72</v>
      </c>
      <c r="I235">
        <v>57</v>
      </c>
    </row>
    <row r="236" spans="1:9" x14ac:dyDescent="0.3">
      <c r="A236" s="3">
        <v>235</v>
      </c>
      <c r="B236" t="s">
        <v>604</v>
      </c>
      <c r="C236" t="s">
        <v>605</v>
      </c>
      <c r="D236" t="s">
        <v>314</v>
      </c>
      <c r="E236">
        <v>198</v>
      </c>
      <c r="F236" s="3">
        <v>0</v>
      </c>
      <c r="G236">
        <f>25*60</f>
        <v>1500</v>
      </c>
      <c r="H236">
        <v>72</v>
      </c>
      <c r="I236">
        <v>24</v>
      </c>
    </row>
    <row r="237" spans="1:9" x14ac:dyDescent="0.3">
      <c r="A237" s="3">
        <v>236</v>
      </c>
      <c r="B237" t="s">
        <v>608</v>
      </c>
      <c r="C237" t="s">
        <v>609</v>
      </c>
      <c r="D237" t="s">
        <v>314</v>
      </c>
      <c r="E237">
        <v>100</v>
      </c>
      <c r="F237" s="3">
        <v>0</v>
      </c>
      <c r="G237">
        <v>1200</v>
      </c>
      <c r="H237">
        <v>73</v>
      </c>
      <c r="I237">
        <v>12</v>
      </c>
    </row>
    <row r="238" spans="1:9" x14ac:dyDescent="0.3">
      <c r="A238" s="3">
        <v>237</v>
      </c>
      <c r="B238" t="s">
        <v>606</v>
      </c>
      <c r="C238" t="s">
        <v>607</v>
      </c>
      <c r="D238" t="s">
        <v>314</v>
      </c>
      <c r="E238">
        <v>432</v>
      </c>
      <c r="F238" s="3">
        <v>0</v>
      </c>
      <c r="G238">
        <v>7200</v>
      </c>
      <c r="H238">
        <v>73</v>
      </c>
      <c r="I238">
        <v>52</v>
      </c>
    </row>
    <row r="239" spans="1:9" x14ac:dyDescent="0.3">
      <c r="A239" s="3">
        <v>238</v>
      </c>
      <c r="B239" t="s">
        <v>610</v>
      </c>
      <c r="C239" t="s">
        <v>611</v>
      </c>
      <c r="D239" t="s">
        <v>314</v>
      </c>
      <c r="E239">
        <v>500</v>
      </c>
      <c r="F239" s="3">
        <v>0</v>
      </c>
      <c r="G239">
        <f>40*60</f>
        <v>2400</v>
      </c>
      <c r="H239">
        <v>73</v>
      </c>
      <c r="I239">
        <v>60</v>
      </c>
    </row>
    <row r="240" spans="1:9" x14ac:dyDescent="0.3">
      <c r="A240" s="3">
        <v>239</v>
      </c>
      <c r="B240" t="s">
        <v>612</v>
      </c>
      <c r="C240" t="s">
        <v>613</v>
      </c>
      <c r="D240" t="s">
        <v>314</v>
      </c>
      <c r="E240">
        <v>457</v>
      </c>
      <c r="F240" s="3">
        <v>0</v>
      </c>
      <c r="G240">
        <f>8*3600 + 1800</f>
        <v>30600</v>
      </c>
      <c r="H240">
        <v>74</v>
      </c>
      <c r="I240">
        <v>54</v>
      </c>
    </row>
    <row r="241" spans="1:9" x14ac:dyDescent="0.3">
      <c r="A241" s="3">
        <v>240</v>
      </c>
      <c r="B241" t="s">
        <v>614</v>
      </c>
      <c r="C241" t="s">
        <v>615</v>
      </c>
      <c r="D241" t="s">
        <v>314</v>
      </c>
      <c r="E241">
        <v>558</v>
      </c>
      <c r="F241" s="3">
        <v>0</v>
      </c>
      <c r="G241">
        <f>7200 + 1800</f>
        <v>9000</v>
      </c>
      <c r="H241">
        <v>74</v>
      </c>
      <c r="I241">
        <v>66</v>
      </c>
    </row>
    <row r="242" spans="1:9" x14ac:dyDescent="0.3">
      <c r="A242" s="3">
        <v>241</v>
      </c>
      <c r="B242" t="s">
        <v>616</v>
      </c>
      <c r="C242" t="s">
        <v>617</v>
      </c>
      <c r="D242" t="s">
        <v>314</v>
      </c>
      <c r="E242">
        <v>532</v>
      </c>
      <c r="F242" s="3">
        <v>0</v>
      </c>
      <c r="G242">
        <f>3600 + 40*60</f>
        <v>6000</v>
      </c>
      <c r="H242">
        <v>74</v>
      </c>
      <c r="I242">
        <v>63</v>
      </c>
    </row>
    <row r="243" spans="1:9" x14ac:dyDescent="0.3">
      <c r="A243" s="3">
        <v>242</v>
      </c>
      <c r="B243" t="s">
        <v>618</v>
      </c>
      <c r="C243" t="s">
        <v>619</v>
      </c>
      <c r="D243" t="s">
        <v>314</v>
      </c>
      <c r="E243">
        <v>266</v>
      </c>
      <c r="F243" s="3">
        <v>0</v>
      </c>
      <c r="G243">
        <v>7200</v>
      </c>
      <c r="H243">
        <v>74</v>
      </c>
      <c r="I243">
        <v>32</v>
      </c>
    </row>
    <row r="244" spans="1:9" x14ac:dyDescent="0.3">
      <c r="A244" s="3">
        <v>243</v>
      </c>
      <c r="B244" t="s">
        <v>620</v>
      </c>
      <c r="C244" t="s">
        <v>621</v>
      </c>
      <c r="D244" t="s">
        <v>314</v>
      </c>
      <c r="E244">
        <v>370</v>
      </c>
      <c r="F244" s="3">
        <v>0</v>
      </c>
      <c r="G244">
        <v>1800</v>
      </c>
      <c r="H244">
        <v>75</v>
      </c>
      <c r="I244">
        <v>44</v>
      </c>
    </row>
    <row r="245" spans="1:9" x14ac:dyDescent="0.3">
      <c r="A245" s="3">
        <v>244</v>
      </c>
      <c r="B245" t="s">
        <v>622</v>
      </c>
      <c r="C245" t="s">
        <v>623</v>
      </c>
      <c r="D245" t="s">
        <v>314</v>
      </c>
      <c r="E245">
        <v>468</v>
      </c>
      <c r="F245" s="3">
        <v>0</v>
      </c>
      <c r="G245">
        <f>3600 + 60*15</f>
        <v>4500</v>
      </c>
      <c r="H245">
        <v>75</v>
      </c>
      <c r="I245">
        <v>56</v>
      </c>
    </row>
    <row r="246" spans="1:9" x14ac:dyDescent="0.3">
      <c r="A246" s="3">
        <v>245</v>
      </c>
      <c r="B246" t="s">
        <v>624</v>
      </c>
      <c r="C246" t="s">
        <v>625</v>
      </c>
      <c r="D246" t="s">
        <v>314</v>
      </c>
      <c r="E246">
        <v>226</v>
      </c>
      <c r="F246" s="3">
        <v>0</v>
      </c>
      <c r="G246">
        <f>30*60</f>
        <v>1800</v>
      </c>
      <c r="H246">
        <v>75</v>
      </c>
      <c r="I246">
        <v>27</v>
      </c>
    </row>
    <row r="247" spans="1:9" x14ac:dyDescent="0.3">
      <c r="A247" s="3">
        <v>246</v>
      </c>
      <c r="B247" t="s">
        <v>626</v>
      </c>
      <c r="C247" t="s">
        <v>627</v>
      </c>
      <c r="D247" t="s">
        <v>314</v>
      </c>
      <c r="E247">
        <v>435</v>
      </c>
      <c r="F247" s="3">
        <v>0</v>
      </c>
      <c r="G247">
        <f>2.5*3600</f>
        <v>9000</v>
      </c>
      <c r="H247">
        <v>76</v>
      </c>
      <c r="I247">
        <v>52</v>
      </c>
    </row>
    <row r="248" spans="1:9" x14ac:dyDescent="0.3">
      <c r="A248" s="3">
        <v>247</v>
      </c>
      <c r="B248" t="s">
        <v>628</v>
      </c>
      <c r="C248" t="s">
        <v>629</v>
      </c>
      <c r="D248" t="s">
        <v>314</v>
      </c>
      <c r="E248">
        <v>648</v>
      </c>
      <c r="F248" s="3">
        <v>0</v>
      </c>
      <c r="G248">
        <f>1.5*3600</f>
        <v>5400</v>
      </c>
      <c r="H248">
        <v>76</v>
      </c>
      <c r="I248">
        <v>77</v>
      </c>
    </row>
    <row r="249" spans="1:9" x14ac:dyDescent="0.3">
      <c r="A249" s="3">
        <v>248</v>
      </c>
      <c r="B249" t="s">
        <v>630</v>
      </c>
      <c r="C249" t="s">
        <v>631</v>
      </c>
      <c r="D249" t="s">
        <v>314</v>
      </c>
      <c r="E249">
        <v>367</v>
      </c>
      <c r="F249" s="3">
        <v>0</v>
      </c>
      <c r="G249">
        <f>45*60</f>
        <v>2700</v>
      </c>
      <c r="H249">
        <v>76</v>
      </c>
      <c r="I249">
        <v>44</v>
      </c>
    </row>
    <row r="250" spans="1:9" x14ac:dyDescent="0.3">
      <c r="A250" s="3">
        <v>249</v>
      </c>
      <c r="B250" t="s">
        <v>632</v>
      </c>
      <c r="C250" t="s">
        <v>633</v>
      </c>
      <c r="D250" t="s">
        <v>314</v>
      </c>
      <c r="E250">
        <v>234</v>
      </c>
      <c r="F250" s="3">
        <v>0</v>
      </c>
      <c r="G250">
        <f>45*60</f>
        <v>2700</v>
      </c>
      <c r="H250">
        <v>76</v>
      </c>
      <c r="I250">
        <v>28</v>
      </c>
    </row>
    <row r="251" spans="1:9" x14ac:dyDescent="0.3">
      <c r="A251" s="3">
        <v>250</v>
      </c>
      <c r="B251" t="s">
        <v>634</v>
      </c>
      <c r="C251" t="s">
        <v>635</v>
      </c>
      <c r="D251" t="s">
        <v>314</v>
      </c>
      <c r="E251">
        <v>129</v>
      </c>
      <c r="F251" s="3">
        <v>0</v>
      </c>
      <c r="G251">
        <f>15*60</f>
        <v>900</v>
      </c>
      <c r="H251">
        <v>76</v>
      </c>
      <c r="I251">
        <v>15</v>
      </c>
    </row>
    <row r="252" spans="1:9" x14ac:dyDescent="0.3">
      <c r="A252" s="3">
        <v>251</v>
      </c>
      <c r="B252" t="s">
        <v>636</v>
      </c>
      <c r="C252" t="s">
        <v>637</v>
      </c>
      <c r="D252" t="s">
        <v>314</v>
      </c>
      <c r="E252">
        <v>252</v>
      </c>
      <c r="F252" s="3">
        <v>0</v>
      </c>
      <c r="G252">
        <f>20*60</f>
        <v>1200</v>
      </c>
      <c r="H252">
        <v>77</v>
      </c>
      <c r="I252">
        <v>30</v>
      </c>
    </row>
    <row r="253" spans="1:9" x14ac:dyDescent="0.3">
      <c r="A253" s="3">
        <v>252</v>
      </c>
      <c r="B253" t="s">
        <v>638</v>
      </c>
      <c r="C253" t="s">
        <v>639</v>
      </c>
      <c r="D253" t="s">
        <v>314</v>
      </c>
      <c r="E253">
        <v>396</v>
      </c>
      <c r="F253" s="3">
        <v>0</v>
      </c>
      <c r="G253">
        <f>45*60</f>
        <v>2700</v>
      </c>
      <c r="H253">
        <v>77</v>
      </c>
      <c r="I253">
        <v>47</v>
      </c>
    </row>
    <row r="254" spans="1:9" x14ac:dyDescent="0.3">
      <c r="A254" s="3">
        <v>253</v>
      </c>
      <c r="B254" t="s">
        <v>640</v>
      </c>
      <c r="C254" t="s">
        <v>641</v>
      </c>
      <c r="D254" t="s">
        <v>314</v>
      </c>
      <c r="E254">
        <v>399</v>
      </c>
      <c r="F254" s="3">
        <v>0</v>
      </c>
      <c r="G254">
        <f>3.5*3600</f>
        <v>12600</v>
      </c>
      <c r="H254">
        <v>78</v>
      </c>
      <c r="I254">
        <v>48</v>
      </c>
    </row>
    <row r="255" spans="1:9" x14ac:dyDescent="0.3">
      <c r="A255" s="3">
        <v>254</v>
      </c>
      <c r="B255" t="s">
        <v>642</v>
      </c>
      <c r="C255" t="s">
        <v>643</v>
      </c>
      <c r="D255" t="s">
        <v>314</v>
      </c>
      <c r="E255">
        <v>529</v>
      </c>
      <c r="F255" s="3">
        <v>0</v>
      </c>
      <c r="G255">
        <v>3600</v>
      </c>
      <c r="H255">
        <v>78</v>
      </c>
      <c r="I255">
        <v>63</v>
      </c>
    </row>
    <row r="256" spans="1:9" x14ac:dyDescent="0.3">
      <c r="A256" s="3">
        <v>255</v>
      </c>
      <c r="B256" t="s">
        <v>644</v>
      </c>
      <c r="C256" t="s">
        <v>645</v>
      </c>
      <c r="D256" t="s">
        <v>314</v>
      </c>
      <c r="E256">
        <v>255</v>
      </c>
      <c r="F256" s="3">
        <v>0</v>
      </c>
      <c r="G256">
        <f>2.5*3600</f>
        <v>9000</v>
      </c>
      <c r="H256">
        <v>78</v>
      </c>
      <c r="I256">
        <v>31</v>
      </c>
    </row>
    <row r="257" spans="1:9" x14ac:dyDescent="0.3">
      <c r="A257" s="3">
        <v>256</v>
      </c>
      <c r="B257" t="s">
        <v>646</v>
      </c>
      <c r="C257" t="s">
        <v>647</v>
      </c>
      <c r="D257" t="s">
        <v>314</v>
      </c>
      <c r="E257">
        <v>316</v>
      </c>
      <c r="F257" s="3">
        <v>0</v>
      </c>
      <c r="G257">
        <v>3600</v>
      </c>
      <c r="H257">
        <v>78</v>
      </c>
      <c r="I257">
        <v>38</v>
      </c>
    </row>
    <row r="258" spans="1:9" x14ac:dyDescent="0.3">
      <c r="A258" s="3">
        <v>257</v>
      </c>
      <c r="B258" t="s">
        <v>648</v>
      </c>
      <c r="C258" t="s">
        <v>649</v>
      </c>
      <c r="D258" t="s">
        <v>314</v>
      </c>
      <c r="E258">
        <v>270</v>
      </c>
      <c r="F258" s="3">
        <v>0</v>
      </c>
      <c r="G258">
        <v>3600</v>
      </c>
      <c r="H258">
        <v>78</v>
      </c>
      <c r="I258">
        <v>32</v>
      </c>
    </row>
    <row r="259" spans="1:9" x14ac:dyDescent="0.3">
      <c r="A259" s="3">
        <v>258</v>
      </c>
      <c r="B259" t="s">
        <v>650</v>
      </c>
      <c r="C259" t="s">
        <v>651</v>
      </c>
      <c r="D259" t="s">
        <v>314</v>
      </c>
      <c r="E259">
        <v>435</v>
      </c>
      <c r="F259" s="3">
        <v>0</v>
      </c>
      <c r="G259">
        <v>1200</v>
      </c>
      <c r="H259">
        <v>78</v>
      </c>
      <c r="I259">
        <v>56</v>
      </c>
    </row>
    <row r="260" spans="1:9" x14ac:dyDescent="0.3">
      <c r="A260" s="3">
        <v>259</v>
      </c>
      <c r="B260" t="s">
        <v>652</v>
      </c>
      <c r="C260" t="s">
        <v>653</v>
      </c>
      <c r="D260" t="s">
        <v>314</v>
      </c>
      <c r="E260">
        <v>392</v>
      </c>
      <c r="F260" s="3">
        <v>0</v>
      </c>
      <c r="G260">
        <f>1.5*3600</f>
        <v>5400</v>
      </c>
      <c r="H260">
        <v>79</v>
      </c>
      <c r="I260">
        <v>47</v>
      </c>
    </row>
    <row r="261" spans="1:9" x14ac:dyDescent="0.3">
      <c r="A261" s="3">
        <v>260</v>
      </c>
      <c r="B261" t="s">
        <v>654</v>
      </c>
      <c r="C261" t="s">
        <v>655</v>
      </c>
      <c r="D261" t="s">
        <v>314</v>
      </c>
      <c r="E261">
        <v>464</v>
      </c>
      <c r="F261" s="3">
        <v>0</v>
      </c>
      <c r="G261">
        <f>8*3600</f>
        <v>28800</v>
      </c>
      <c r="H261">
        <v>79</v>
      </c>
      <c r="I261">
        <v>55</v>
      </c>
    </row>
    <row r="262" spans="1:9" x14ac:dyDescent="0.3">
      <c r="A262" s="3">
        <v>261</v>
      </c>
      <c r="B262" t="s">
        <v>656</v>
      </c>
      <c r="C262" t="s">
        <v>657</v>
      </c>
      <c r="D262" t="s">
        <v>314</v>
      </c>
      <c r="E262">
        <v>637</v>
      </c>
      <c r="F262" s="3">
        <v>0</v>
      </c>
      <c r="G262">
        <f>2*3600</f>
        <v>7200</v>
      </c>
      <c r="H262">
        <v>79</v>
      </c>
      <c r="I262">
        <v>76</v>
      </c>
    </row>
    <row r="263" spans="1:9" x14ac:dyDescent="0.3">
      <c r="A263" s="3">
        <v>262</v>
      </c>
      <c r="B263" t="s">
        <v>658</v>
      </c>
      <c r="C263" t="s">
        <v>659</v>
      </c>
      <c r="D263" t="s">
        <v>314</v>
      </c>
      <c r="E263">
        <v>464</v>
      </c>
      <c r="F263" s="3">
        <v>0</v>
      </c>
      <c r="G263">
        <f>35*60</f>
        <v>2100</v>
      </c>
      <c r="H263">
        <v>79</v>
      </c>
      <c r="I263">
        <v>55</v>
      </c>
    </row>
    <row r="264" spans="1:9" x14ac:dyDescent="0.3">
      <c r="A264" s="3">
        <v>263</v>
      </c>
      <c r="B264" t="s">
        <v>660</v>
      </c>
      <c r="C264" t="s">
        <v>661</v>
      </c>
      <c r="D264" t="s">
        <v>314</v>
      </c>
      <c r="E264">
        <v>543</v>
      </c>
      <c r="F264" s="3">
        <v>0</v>
      </c>
      <c r="G264">
        <f>1.5*3600</f>
        <v>5400</v>
      </c>
      <c r="H264">
        <v>79</v>
      </c>
      <c r="I264">
        <v>65</v>
      </c>
    </row>
    <row r="265" spans="1:9" x14ac:dyDescent="0.3">
      <c r="A265" s="3">
        <v>264</v>
      </c>
      <c r="B265" t="s">
        <v>662</v>
      </c>
      <c r="C265" t="s">
        <v>663</v>
      </c>
      <c r="D265" t="s">
        <v>314</v>
      </c>
      <c r="E265">
        <v>313</v>
      </c>
      <c r="F265" s="3">
        <v>0</v>
      </c>
      <c r="G265">
        <v>1200</v>
      </c>
      <c r="H265">
        <v>79</v>
      </c>
      <c r="I265">
        <v>37</v>
      </c>
    </row>
    <row r="266" spans="1:9" x14ac:dyDescent="0.3">
      <c r="A266" s="3">
        <v>265</v>
      </c>
      <c r="B266" t="s">
        <v>664</v>
      </c>
      <c r="C266" t="s">
        <v>665</v>
      </c>
      <c r="D266" t="s">
        <v>314</v>
      </c>
      <c r="E266">
        <v>241</v>
      </c>
      <c r="F266" s="3">
        <v>0</v>
      </c>
      <c r="G266">
        <v>1800</v>
      </c>
      <c r="H266">
        <v>80</v>
      </c>
      <c r="I266">
        <v>29</v>
      </c>
    </row>
    <row r="267" spans="1:9" x14ac:dyDescent="0.3">
      <c r="A267" s="3">
        <v>266</v>
      </c>
      <c r="B267" t="s">
        <v>666</v>
      </c>
      <c r="C267" t="s">
        <v>667</v>
      </c>
      <c r="D267" t="s">
        <v>314</v>
      </c>
      <c r="E267">
        <v>306</v>
      </c>
      <c r="F267" s="3">
        <v>0</v>
      </c>
      <c r="G267">
        <f>2600 + 15*60</f>
        <v>3500</v>
      </c>
      <c r="H267">
        <v>80</v>
      </c>
      <c r="I267">
        <v>36</v>
      </c>
    </row>
    <row r="268" spans="1:9" x14ac:dyDescent="0.3">
      <c r="A268" s="3">
        <v>267</v>
      </c>
      <c r="B268" t="s">
        <v>668</v>
      </c>
      <c r="C268" t="s">
        <v>669</v>
      </c>
      <c r="D268" t="s">
        <v>314</v>
      </c>
      <c r="E268">
        <v>352</v>
      </c>
      <c r="F268" s="3">
        <v>0</v>
      </c>
      <c r="G268">
        <f>20*60</f>
        <v>1200</v>
      </c>
      <c r="H268">
        <v>80</v>
      </c>
      <c r="I268">
        <v>42</v>
      </c>
    </row>
    <row r="269" spans="1:9" x14ac:dyDescent="0.3">
      <c r="A269" s="3">
        <v>268</v>
      </c>
      <c r="B269" t="s">
        <v>670</v>
      </c>
      <c r="C269" t="s">
        <v>671</v>
      </c>
      <c r="D269" t="s">
        <v>314</v>
      </c>
      <c r="E269">
        <v>190</v>
      </c>
      <c r="F269" s="3">
        <v>0</v>
      </c>
      <c r="G269">
        <f>45*60</f>
        <v>2700</v>
      </c>
      <c r="H269">
        <v>81</v>
      </c>
      <c r="I269">
        <v>23</v>
      </c>
    </row>
    <row r="270" spans="1:9" x14ac:dyDescent="0.3">
      <c r="A270" s="3">
        <v>269</v>
      </c>
      <c r="B270" t="s">
        <v>672</v>
      </c>
      <c r="C270" t="s">
        <v>673</v>
      </c>
      <c r="D270" t="s">
        <v>314</v>
      </c>
      <c r="E270">
        <v>439</v>
      </c>
      <c r="F270" s="3">
        <v>0</v>
      </c>
      <c r="G270">
        <v>3600</v>
      </c>
      <c r="H270">
        <v>81</v>
      </c>
      <c r="I270">
        <v>52</v>
      </c>
    </row>
    <row r="271" spans="1:9" x14ac:dyDescent="0.3">
      <c r="A271" s="3">
        <v>270</v>
      </c>
      <c r="B271" t="s">
        <v>674</v>
      </c>
      <c r="C271" t="s">
        <v>675</v>
      </c>
      <c r="D271" t="s">
        <v>314</v>
      </c>
      <c r="E271">
        <v>626</v>
      </c>
      <c r="F271" s="3">
        <v>0</v>
      </c>
      <c r="G271">
        <f>25*60</f>
        <v>1500</v>
      </c>
      <c r="H271">
        <v>81</v>
      </c>
      <c r="I271">
        <v>74</v>
      </c>
    </row>
    <row r="272" spans="1:9" x14ac:dyDescent="0.3">
      <c r="A272" s="3">
        <v>271</v>
      </c>
      <c r="B272" t="s">
        <v>676</v>
      </c>
      <c r="C272" t="s">
        <v>677</v>
      </c>
      <c r="D272" t="s">
        <v>314</v>
      </c>
      <c r="E272">
        <v>241</v>
      </c>
      <c r="F272" s="3">
        <v>0</v>
      </c>
      <c r="G272">
        <v>3600</v>
      </c>
      <c r="H272">
        <v>82</v>
      </c>
      <c r="I272">
        <v>29</v>
      </c>
    </row>
    <row r="273" spans="1:9" x14ac:dyDescent="0.3">
      <c r="A273" s="3">
        <v>272</v>
      </c>
      <c r="B273" t="s">
        <v>678</v>
      </c>
      <c r="C273" t="s">
        <v>679</v>
      </c>
      <c r="D273" t="s">
        <v>314</v>
      </c>
      <c r="E273">
        <v>597</v>
      </c>
      <c r="F273" s="3">
        <v>0</v>
      </c>
      <c r="G273">
        <f>2*3600</f>
        <v>7200</v>
      </c>
      <c r="H273">
        <v>82</v>
      </c>
      <c r="I273">
        <v>71</v>
      </c>
    </row>
    <row r="274" spans="1:9" x14ac:dyDescent="0.3">
      <c r="A274" s="3">
        <v>273</v>
      </c>
      <c r="B274" t="s">
        <v>680</v>
      </c>
      <c r="C274" t="s">
        <v>681</v>
      </c>
      <c r="D274" t="s">
        <v>314</v>
      </c>
      <c r="E274">
        <v>594</v>
      </c>
      <c r="F274" s="3">
        <v>0</v>
      </c>
      <c r="G274">
        <v>1800</v>
      </c>
      <c r="H274">
        <v>82</v>
      </c>
      <c r="I274">
        <v>71</v>
      </c>
    </row>
    <row r="275" spans="1:9" x14ac:dyDescent="0.3">
      <c r="A275" s="3">
        <v>274</v>
      </c>
      <c r="B275" t="s">
        <v>682</v>
      </c>
      <c r="C275" t="s">
        <v>683</v>
      </c>
      <c r="D275" t="s">
        <v>314</v>
      </c>
      <c r="E275">
        <v>450</v>
      </c>
      <c r="F275" s="3">
        <v>0</v>
      </c>
      <c r="G275">
        <f>3*3600</f>
        <v>10800</v>
      </c>
      <c r="H275">
        <v>83</v>
      </c>
      <c r="I275">
        <v>54</v>
      </c>
    </row>
    <row r="276" spans="1:9" x14ac:dyDescent="0.3">
      <c r="A276" s="3">
        <v>275</v>
      </c>
      <c r="B276" t="s">
        <v>684</v>
      </c>
      <c r="C276" t="s">
        <v>685</v>
      </c>
      <c r="D276" t="s">
        <v>314</v>
      </c>
      <c r="E276">
        <v>313</v>
      </c>
      <c r="F276" s="3">
        <v>0</v>
      </c>
      <c r="G276">
        <f>40*60</f>
        <v>2400</v>
      </c>
      <c r="H276">
        <v>83</v>
      </c>
      <c r="I276">
        <v>37</v>
      </c>
    </row>
    <row r="277" spans="1:9" x14ac:dyDescent="0.3">
      <c r="A277" s="3">
        <v>276</v>
      </c>
      <c r="B277" t="s">
        <v>686</v>
      </c>
      <c r="C277" t="s">
        <v>687</v>
      </c>
      <c r="D277" t="s">
        <v>314</v>
      </c>
      <c r="E277">
        <v>410</v>
      </c>
      <c r="F277" s="3">
        <v>0</v>
      </c>
      <c r="G277">
        <f>2.5*3600</f>
        <v>9000</v>
      </c>
      <c r="H277">
        <v>83</v>
      </c>
      <c r="I277">
        <v>49</v>
      </c>
    </row>
    <row r="278" spans="1:9" x14ac:dyDescent="0.3">
      <c r="A278" s="3">
        <v>277</v>
      </c>
      <c r="B278" t="s">
        <v>688</v>
      </c>
      <c r="C278" t="s">
        <v>689</v>
      </c>
      <c r="D278" t="s">
        <v>314</v>
      </c>
      <c r="E278">
        <v>345</v>
      </c>
      <c r="F278" s="3">
        <v>0</v>
      </c>
      <c r="G278">
        <v>3600</v>
      </c>
      <c r="H278">
        <v>83</v>
      </c>
      <c r="I278">
        <v>41</v>
      </c>
    </row>
    <row r="279" spans="1:9" x14ac:dyDescent="0.3">
      <c r="A279" s="3">
        <v>278</v>
      </c>
      <c r="B279" t="s">
        <v>690</v>
      </c>
      <c r="C279" t="s">
        <v>691</v>
      </c>
      <c r="D279" t="s">
        <v>314</v>
      </c>
      <c r="E279">
        <v>554</v>
      </c>
      <c r="F279" s="3">
        <v>0</v>
      </c>
      <c r="G279">
        <f>3*3600</f>
        <v>10800</v>
      </c>
      <c r="H279">
        <v>84</v>
      </c>
      <c r="I279">
        <v>66</v>
      </c>
    </row>
    <row r="280" spans="1:9" x14ac:dyDescent="0.3">
      <c r="A280" s="3">
        <v>279</v>
      </c>
      <c r="B280" t="s">
        <v>692</v>
      </c>
      <c r="C280" t="s">
        <v>693</v>
      </c>
      <c r="D280" t="s">
        <v>314</v>
      </c>
      <c r="E280">
        <v>104</v>
      </c>
      <c r="F280" s="3">
        <v>0</v>
      </c>
      <c r="G280">
        <f>2.5*3600</f>
        <v>9000</v>
      </c>
      <c r="H280">
        <v>84</v>
      </c>
      <c r="I280">
        <v>13</v>
      </c>
    </row>
    <row r="281" spans="1:9" x14ac:dyDescent="0.3">
      <c r="A281" s="3">
        <v>280</v>
      </c>
      <c r="B281" t="s">
        <v>694</v>
      </c>
      <c r="C281" t="s">
        <v>695</v>
      </c>
      <c r="D281" t="s">
        <v>314</v>
      </c>
      <c r="E281">
        <v>417</v>
      </c>
      <c r="F281" s="3">
        <v>0</v>
      </c>
      <c r="G281">
        <f>1.5*3600</f>
        <v>5400</v>
      </c>
      <c r="H281">
        <v>84</v>
      </c>
      <c r="I281">
        <v>50</v>
      </c>
    </row>
    <row r="282" spans="1:9" x14ac:dyDescent="0.3">
      <c r="A282" s="3">
        <v>281</v>
      </c>
      <c r="B282" t="s">
        <v>696</v>
      </c>
      <c r="C282" t="s">
        <v>697</v>
      </c>
      <c r="D282" t="s">
        <v>314</v>
      </c>
      <c r="E282">
        <v>327</v>
      </c>
      <c r="F282" s="3">
        <v>0</v>
      </c>
      <c r="G282">
        <v>3600</v>
      </c>
      <c r="H282">
        <v>84</v>
      </c>
      <c r="I282">
        <v>39</v>
      </c>
    </row>
    <row r="283" spans="1:9" x14ac:dyDescent="0.3">
      <c r="A283" s="3">
        <v>282</v>
      </c>
      <c r="B283" t="s">
        <v>698</v>
      </c>
      <c r="C283" t="s">
        <v>699</v>
      </c>
      <c r="D283" t="s">
        <v>314</v>
      </c>
      <c r="E283">
        <v>403</v>
      </c>
      <c r="F283" s="3">
        <v>0</v>
      </c>
      <c r="G283">
        <f>3600 + 15*60</f>
        <v>4500</v>
      </c>
      <c r="H283">
        <v>84</v>
      </c>
      <c r="I283">
        <v>48</v>
      </c>
    </row>
    <row r="284" spans="1:9" x14ac:dyDescent="0.3">
      <c r="A284" s="3">
        <v>283</v>
      </c>
      <c r="B284" t="s">
        <v>700</v>
      </c>
      <c r="C284" t="s">
        <v>701</v>
      </c>
      <c r="D284" t="s">
        <v>314</v>
      </c>
      <c r="E284">
        <v>324</v>
      </c>
      <c r="F284" s="3">
        <v>0</v>
      </c>
      <c r="G284">
        <f>3600 + 50*60</f>
        <v>6600</v>
      </c>
      <c r="H284">
        <v>84</v>
      </c>
      <c r="I284">
        <v>39</v>
      </c>
    </row>
    <row r="285" spans="1:9" x14ac:dyDescent="0.3">
      <c r="A285" s="3">
        <v>284</v>
      </c>
      <c r="B285" t="s">
        <v>702</v>
      </c>
      <c r="C285" t="s">
        <v>703</v>
      </c>
      <c r="D285" t="s">
        <v>314</v>
      </c>
      <c r="E285">
        <v>162</v>
      </c>
      <c r="F285" s="3">
        <v>0</v>
      </c>
      <c r="G285">
        <f>6*3600 + 1800</f>
        <v>23400</v>
      </c>
      <c r="H285">
        <v>85</v>
      </c>
      <c r="I285">
        <v>19</v>
      </c>
    </row>
    <row r="286" spans="1:9" x14ac:dyDescent="0.3">
      <c r="A286" s="3">
        <v>285</v>
      </c>
      <c r="B286" t="s">
        <v>704</v>
      </c>
      <c r="C286" t="s">
        <v>705</v>
      </c>
      <c r="D286" t="s">
        <v>314</v>
      </c>
      <c r="E286">
        <v>288</v>
      </c>
      <c r="F286" s="3">
        <v>0</v>
      </c>
      <c r="G286">
        <f>7200 + 15*60</f>
        <v>8100</v>
      </c>
      <c r="H286">
        <v>85</v>
      </c>
      <c r="I286">
        <v>34</v>
      </c>
    </row>
    <row r="287" spans="1:9" x14ac:dyDescent="0.3">
      <c r="A287" s="3">
        <v>286</v>
      </c>
      <c r="B287" t="s">
        <v>706</v>
      </c>
      <c r="C287" t="s">
        <v>707</v>
      </c>
      <c r="D287" t="s">
        <v>314</v>
      </c>
      <c r="E287">
        <v>241</v>
      </c>
      <c r="F287" s="3">
        <v>0</v>
      </c>
      <c r="G287">
        <v>1200</v>
      </c>
      <c r="H287">
        <v>86</v>
      </c>
      <c r="I287">
        <v>29</v>
      </c>
    </row>
    <row r="288" spans="1:9" x14ac:dyDescent="0.3">
      <c r="A288" s="3">
        <v>287</v>
      </c>
      <c r="B288" t="s">
        <v>721</v>
      </c>
      <c r="C288" t="s">
        <v>708</v>
      </c>
      <c r="D288" t="s">
        <v>314</v>
      </c>
      <c r="E288">
        <v>331</v>
      </c>
      <c r="F288" s="3">
        <v>0</v>
      </c>
      <c r="G288">
        <v>7200</v>
      </c>
      <c r="H288">
        <v>86</v>
      </c>
      <c r="I288">
        <v>40</v>
      </c>
    </row>
    <row r="289" spans="1:9" x14ac:dyDescent="0.3">
      <c r="A289" s="3">
        <v>288</v>
      </c>
      <c r="B289" t="s">
        <v>709</v>
      </c>
      <c r="C289" t="s">
        <v>710</v>
      </c>
      <c r="D289" t="s">
        <v>314</v>
      </c>
      <c r="E289">
        <v>507</v>
      </c>
      <c r="F289" s="3">
        <v>0</v>
      </c>
      <c r="G289">
        <f>30*60</f>
        <v>1800</v>
      </c>
      <c r="H289">
        <v>86</v>
      </c>
      <c r="I289">
        <v>60</v>
      </c>
    </row>
    <row r="290" spans="1:9" x14ac:dyDescent="0.3">
      <c r="A290" s="3">
        <v>289</v>
      </c>
      <c r="B290" t="s">
        <v>711</v>
      </c>
      <c r="C290" t="s">
        <v>712</v>
      </c>
      <c r="D290" t="s">
        <v>314</v>
      </c>
      <c r="E290">
        <v>597</v>
      </c>
      <c r="F290" s="3">
        <v>0</v>
      </c>
      <c r="G290">
        <f>45*60</f>
        <v>2700</v>
      </c>
      <c r="H290">
        <v>86</v>
      </c>
      <c r="I290">
        <v>80</v>
      </c>
    </row>
    <row r="291" spans="1:9" x14ac:dyDescent="0.3">
      <c r="A291" s="3">
        <v>290</v>
      </c>
      <c r="B291" t="s">
        <v>713</v>
      </c>
      <c r="C291" t="s">
        <v>714</v>
      </c>
      <c r="D291" t="s">
        <v>314</v>
      </c>
      <c r="E291">
        <v>273</v>
      </c>
      <c r="F291" s="3">
        <v>0</v>
      </c>
      <c r="G291">
        <f>30*60</f>
        <v>1800</v>
      </c>
      <c r="H291">
        <v>86</v>
      </c>
      <c r="I291">
        <v>33</v>
      </c>
    </row>
    <row r="292" spans="1:9" x14ac:dyDescent="0.3">
      <c r="A292" s="3">
        <v>291</v>
      </c>
      <c r="B292" t="s">
        <v>715</v>
      </c>
      <c r="C292" t="s">
        <v>716</v>
      </c>
      <c r="D292" t="s">
        <v>314</v>
      </c>
      <c r="E292">
        <v>230</v>
      </c>
      <c r="F292" s="3">
        <v>0</v>
      </c>
      <c r="G292">
        <f>25*60</f>
        <v>1500</v>
      </c>
      <c r="H292">
        <v>86</v>
      </c>
      <c r="I292">
        <v>27</v>
      </c>
    </row>
    <row r="293" spans="1:9" x14ac:dyDescent="0.3">
      <c r="A293" s="3">
        <v>292</v>
      </c>
      <c r="B293" t="s">
        <v>717</v>
      </c>
      <c r="C293" t="s">
        <v>718</v>
      </c>
      <c r="D293" t="s">
        <v>314</v>
      </c>
      <c r="E293">
        <v>432</v>
      </c>
      <c r="F293" s="3">
        <v>0</v>
      </c>
      <c r="G293">
        <f>3600 + 15*60</f>
        <v>4500</v>
      </c>
      <c r="H293">
        <v>87</v>
      </c>
      <c r="I293">
        <v>52</v>
      </c>
    </row>
    <row r="294" spans="1:9" x14ac:dyDescent="0.3">
      <c r="A294" s="3">
        <v>293</v>
      </c>
      <c r="B294" t="s">
        <v>719</v>
      </c>
      <c r="C294" t="s">
        <v>720</v>
      </c>
      <c r="D294" t="s">
        <v>314</v>
      </c>
      <c r="E294">
        <v>576</v>
      </c>
      <c r="F294" s="3">
        <v>0</v>
      </c>
      <c r="G294">
        <f>3600 + 1800</f>
        <v>5400</v>
      </c>
      <c r="H294">
        <v>87</v>
      </c>
      <c r="I294">
        <v>69</v>
      </c>
    </row>
    <row r="295" spans="1:9" x14ac:dyDescent="0.3">
      <c r="A295" s="3">
        <v>294</v>
      </c>
      <c r="B295" t="s">
        <v>722</v>
      </c>
      <c r="C295" t="s">
        <v>723</v>
      </c>
      <c r="D295" t="s">
        <v>314</v>
      </c>
      <c r="E295">
        <v>237</v>
      </c>
      <c r="F295" s="3">
        <v>0</v>
      </c>
      <c r="G295">
        <f>1.5*3600</f>
        <v>5400</v>
      </c>
      <c r="H295">
        <v>87</v>
      </c>
      <c r="I295">
        <v>28</v>
      </c>
    </row>
    <row r="296" spans="1:9" x14ac:dyDescent="0.3">
      <c r="A296" s="3">
        <v>295</v>
      </c>
      <c r="B296" t="s">
        <v>724</v>
      </c>
      <c r="C296" t="s">
        <v>725</v>
      </c>
      <c r="D296" t="s">
        <v>314</v>
      </c>
      <c r="E296">
        <v>302</v>
      </c>
      <c r="F296" s="3">
        <v>0</v>
      </c>
      <c r="G296">
        <f>25*60</f>
        <v>1500</v>
      </c>
      <c r="H296">
        <v>87</v>
      </c>
      <c r="I296">
        <v>36</v>
      </c>
    </row>
    <row r="297" spans="1:9" x14ac:dyDescent="0.3">
      <c r="A297" s="3">
        <v>296</v>
      </c>
      <c r="B297" t="s">
        <v>726</v>
      </c>
      <c r="C297" t="s">
        <v>727</v>
      </c>
      <c r="D297" t="s">
        <v>314</v>
      </c>
      <c r="E297">
        <v>504</v>
      </c>
      <c r="F297" s="3">
        <v>0</v>
      </c>
      <c r="G297">
        <v>1800</v>
      </c>
      <c r="H297">
        <v>88</v>
      </c>
      <c r="I297">
        <v>60</v>
      </c>
    </row>
    <row r="298" spans="1:9" x14ac:dyDescent="0.3">
      <c r="A298" s="3">
        <v>297</v>
      </c>
      <c r="B298" t="s">
        <v>728</v>
      </c>
      <c r="C298" t="s">
        <v>729</v>
      </c>
      <c r="D298" t="s">
        <v>314</v>
      </c>
      <c r="E298">
        <v>277</v>
      </c>
      <c r="F298" s="3">
        <v>0</v>
      </c>
      <c r="G298">
        <v>1200</v>
      </c>
      <c r="H298">
        <v>88</v>
      </c>
      <c r="I298">
        <v>33</v>
      </c>
    </row>
    <row r="299" spans="1:9" x14ac:dyDescent="0.3">
      <c r="A299" s="3">
        <v>298</v>
      </c>
      <c r="B299" t="s">
        <v>730</v>
      </c>
      <c r="C299" t="s">
        <v>731</v>
      </c>
      <c r="D299" t="s">
        <v>314</v>
      </c>
      <c r="E299">
        <v>169</v>
      </c>
      <c r="F299" s="3">
        <v>0</v>
      </c>
      <c r="G299">
        <f>30*60</f>
        <v>1800</v>
      </c>
      <c r="H299">
        <v>88</v>
      </c>
      <c r="I299">
        <v>20</v>
      </c>
    </row>
    <row r="300" spans="1:9" x14ac:dyDescent="0.3">
      <c r="A300" s="3">
        <v>299</v>
      </c>
      <c r="B300" t="s">
        <v>732</v>
      </c>
      <c r="C300" t="s">
        <v>733</v>
      </c>
      <c r="D300" t="s">
        <v>314</v>
      </c>
      <c r="E300">
        <v>388</v>
      </c>
      <c r="F300" s="3">
        <v>0</v>
      </c>
      <c r="G300">
        <v>1800</v>
      </c>
      <c r="H300">
        <v>88</v>
      </c>
      <c r="I300">
        <v>46</v>
      </c>
    </row>
    <row r="301" spans="1:9" x14ac:dyDescent="0.3">
      <c r="A301" s="3">
        <v>300</v>
      </c>
      <c r="B301" t="s">
        <v>734</v>
      </c>
      <c r="C301" t="s">
        <v>735</v>
      </c>
      <c r="D301" t="s">
        <v>314</v>
      </c>
      <c r="E301">
        <v>64</v>
      </c>
      <c r="F301" s="3">
        <v>0</v>
      </c>
      <c r="G301">
        <f>45*60</f>
        <v>2700</v>
      </c>
      <c r="H301">
        <v>88</v>
      </c>
      <c r="I301">
        <v>8</v>
      </c>
    </row>
    <row r="302" spans="1:9" x14ac:dyDescent="0.3">
      <c r="A302" s="3">
        <v>301</v>
      </c>
      <c r="B302" t="s">
        <v>736</v>
      </c>
      <c r="C302" t="s">
        <v>737</v>
      </c>
      <c r="D302" t="s">
        <v>314</v>
      </c>
      <c r="E302">
        <v>255</v>
      </c>
      <c r="F302" s="3">
        <v>0</v>
      </c>
      <c r="G302">
        <f>40*60</f>
        <v>2400</v>
      </c>
      <c r="H302">
        <v>89</v>
      </c>
      <c r="I302">
        <v>30</v>
      </c>
    </row>
    <row r="303" spans="1:9" x14ac:dyDescent="0.3">
      <c r="A303" s="3">
        <v>302</v>
      </c>
      <c r="B303" t="s">
        <v>738</v>
      </c>
      <c r="C303" t="s">
        <v>739</v>
      </c>
      <c r="D303" t="s">
        <v>314</v>
      </c>
      <c r="E303">
        <v>450</v>
      </c>
      <c r="F303" s="3">
        <v>0</v>
      </c>
      <c r="G303">
        <v>10800</v>
      </c>
      <c r="H303">
        <v>89</v>
      </c>
      <c r="I303">
        <v>54</v>
      </c>
    </row>
    <row r="304" spans="1:9" x14ac:dyDescent="0.3">
      <c r="A304" s="3">
        <v>303</v>
      </c>
      <c r="B304" t="s">
        <v>740</v>
      </c>
      <c r="C304" t="s">
        <v>741</v>
      </c>
      <c r="D304" t="s">
        <v>314</v>
      </c>
      <c r="E304">
        <v>216</v>
      </c>
      <c r="F304" s="3">
        <v>0</v>
      </c>
      <c r="G304">
        <v>3600</v>
      </c>
      <c r="H304">
        <v>89</v>
      </c>
      <c r="I304">
        <v>26</v>
      </c>
    </row>
    <row r="305" spans="1:9" x14ac:dyDescent="0.3">
      <c r="A305" s="3">
        <v>304</v>
      </c>
      <c r="B305" t="s">
        <v>742</v>
      </c>
      <c r="C305" t="s">
        <v>743</v>
      </c>
      <c r="D305" t="s">
        <v>314</v>
      </c>
      <c r="E305">
        <v>306</v>
      </c>
      <c r="F305" s="3">
        <v>0</v>
      </c>
      <c r="G305">
        <f>3600 + 15*60</f>
        <v>4500</v>
      </c>
      <c r="H305">
        <v>89</v>
      </c>
      <c r="I305">
        <v>37</v>
      </c>
    </row>
    <row r="306" spans="1:9" x14ac:dyDescent="0.3">
      <c r="A306" s="3">
        <v>305</v>
      </c>
      <c r="B306" t="s">
        <v>744</v>
      </c>
      <c r="C306" t="s">
        <v>745</v>
      </c>
      <c r="D306" t="s">
        <v>314</v>
      </c>
      <c r="E306">
        <v>554</v>
      </c>
      <c r="F306" s="3">
        <v>0</v>
      </c>
      <c r="G306">
        <v>1200</v>
      </c>
      <c r="H306">
        <v>90</v>
      </c>
      <c r="I306">
        <v>66</v>
      </c>
    </row>
    <row r="307" spans="1:9" x14ac:dyDescent="0.3">
      <c r="A307" s="3">
        <v>306</v>
      </c>
      <c r="B307" t="s">
        <v>746</v>
      </c>
      <c r="C307" t="s">
        <v>747</v>
      </c>
      <c r="D307" t="s">
        <v>314</v>
      </c>
      <c r="E307">
        <v>324</v>
      </c>
      <c r="F307" s="3">
        <v>0</v>
      </c>
      <c r="G307">
        <f>40*60</f>
        <v>2400</v>
      </c>
      <c r="H307">
        <v>90</v>
      </c>
      <c r="I307">
        <v>39</v>
      </c>
    </row>
    <row r="308" spans="1:9" x14ac:dyDescent="0.3">
      <c r="A308" s="3">
        <v>307</v>
      </c>
      <c r="B308" t="s">
        <v>748</v>
      </c>
      <c r="C308" t="s">
        <v>749</v>
      </c>
      <c r="D308" t="s">
        <v>314</v>
      </c>
      <c r="E308">
        <v>424</v>
      </c>
      <c r="F308" s="3">
        <v>0</v>
      </c>
      <c r="G308">
        <f>30*60</f>
        <v>1800</v>
      </c>
      <c r="H308">
        <v>91</v>
      </c>
      <c r="I308">
        <v>50</v>
      </c>
    </row>
    <row r="309" spans="1:9" x14ac:dyDescent="0.3">
      <c r="A309" s="3">
        <v>308</v>
      </c>
      <c r="B309" t="s">
        <v>750</v>
      </c>
      <c r="C309" t="s">
        <v>751</v>
      </c>
      <c r="D309" t="s">
        <v>314</v>
      </c>
      <c r="E309">
        <v>493</v>
      </c>
      <c r="F309" s="3">
        <v>0</v>
      </c>
      <c r="G309">
        <v>1200</v>
      </c>
      <c r="H309">
        <v>91</v>
      </c>
      <c r="I309">
        <v>59</v>
      </c>
    </row>
    <row r="310" spans="1:9" x14ac:dyDescent="0.3">
      <c r="A310" s="3">
        <v>309</v>
      </c>
      <c r="B310" t="s">
        <v>752</v>
      </c>
      <c r="C310" t="s">
        <v>753</v>
      </c>
      <c r="D310" t="s">
        <v>314</v>
      </c>
      <c r="E310">
        <v>295</v>
      </c>
      <c r="F310" s="3">
        <v>0</v>
      </c>
      <c r="G310">
        <v>1200</v>
      </c>
      <c r="H310">
        <v>91</v>
      </c>
      <c r="I310">
        <v>35</v>
      </c>
    </row>
    <row r="311" spans="1:9" x14ac:dyDescent="0.3">
      <c r="A311" s="3">
        <v>310</v>
      </c>
      <c r="B311" t="s">
        <v>754</v>
      </c>
      <c r="C311" t="s">
        <v>755</v>
      </c>
      <c r="D311" t="s">
        <v>314</v>
      </c>
      <c r="E311">
        <v>270</v>
      </c>
      <c r="F311" s="3">
        <v>0</v>
      </c>
      <c r="G311">
        <f>4*3600</f>
        <v>14400</v>
      </c>
      <c r="H311">
        <v>91</v>
      </c>
      <c r="I311">
        <v>32</v>
      </c>
    </row>
    <row r="312" spans="1:9" x14ac:dyDescent="0.3">
      <c r="A312" s="3">
        <v>311</v>
      </c>
      <c r="B312" t="s">
        <v>756</v>
      </c>
      <c r="C312" t="s">
        <v>757</v>
      </c>
      <c r="D312" t="s">
        <v>314</v>
      </c>
      <c r="E312">
        <v>252</v>
      </c>
      <c r="F312" s="3">
        <v>0</v>
      </c>
      <c r="G312">
        <v>1800</v>
      </c>
      <c r="H312">
        <v>92</v>
      </c>
      <c r="I312">
        <v>30</v>
      </c>
    </row>
    <row r="313" spans="1:9" x14ac:dyDescent="0.3">
      <c r="A313" s="3">
        <v>312</v>
      </c>
      <c r="B313" t="s">
        <v>758</v>
      </c>
      <c r="C313" t="s">
        <v>759</v>
      </c>
      <c r="D313" t="s">
        <v>314</v>
      </c>
      <c r="E313">
        <v>302</v>
      </c>
      <c r="F313" s="3">
        <v>0</v>
      </c>
      <c r="G313">
        <f>50*60</f>
        <v>3000</v>
      </c>
      <c r="H313">
        <v>92</v>
      </c>
      <c r="I313">
        <v>36</v>
      </c>
    </row>
    <row r="314" spans="1:9" x14ac:dyDescent="0.3">
      <c r="A314" s="3">
        <v>313</v>
      </c>
      <c r="B314" t="s">
        <v>760</v>
      </c>
      <c r="C314" t="s">
        <v>761</v>
      </c>
      <c r="D314" t="s">
        <v>314</v>
      </c>
      <c r="E314">
        <v>108</v>
      </c>
      <c r="F314" s="3">
        <v>0</v>
      </c>
      <c r="G314">
        <v>3600</v>
      </c>
      <c r="H314">
        <v>92</v>
      </c>
      <c r="I314">
        <v>13</v>
      </c>
    </row>
    <row r="315" spans="1:9" x14ac:dyDescent="0.3">
      <c r="A315" s="3">
        <v>314</v>
      </c>
      <c r="B315" t="s">
        <v>762</v>
      </c>
      <c r="C315" t="s">
        <v>763</v>
      </c>
      <c r="D315" t="s">
        <v>314</v>
      </c>
      <c r="E315">
        <v>349</v>
      </c>
      <c r="F315" s="3">
        <v>0</v>
      </c>
      <c r="G315">
        <v>1200</v>
      </c>
      <c r="H315">
        <v>92</v>
      </c>
      <c r="I315">
        <v>42</v>
      </c>
    </row>
    <row r="316" spans="1:9" x14ac:dyDescent="0.3">
      <c r="A316" s="3">
        <v>315</v>
      </c>
      <c r="B316" t="s">
        <v>764</v>
      </c>
      <c r="C316" t="s">
        <v>765</v>
      </c>
      <c r="D316" t="s">
        <v>314</v>
      </c>
      <c r="E316">
        <v>111</v>
      </c>
      <c r="F316" s="3">
        <v>0</v>
      </c>
      <c r="G316">
        <f>50*60</f>
        <v>3000</v>
      </c>
      <c r="H316">
        <v>92</v>
      </c>
      <c r="I316">
        <v>13</v>
      </c>
    </row>
    <row r="317" spans="1:9" x14ac:dyDescent="0.3">
      <c r="A317" s="3">
        <v>316</v>
      </c>
      <c r="B317" t="s">
        <v>766</v>
      </c>
      <c r="C317" t="s">
        <v>767</v>
      </c>
      <c r="D317" t="s">
        <v>314</v>
      </c>
      <c r="E317">
        <v>298</v>
      </c>
      <c r="F317" s="3">
        <v>0</v>
      </c>
      <c r="G317">
        <v>1800</v>
      </c>
      <c r="H317">
        <v>93</v>
      </c>
      <c r="I317">
        <v>36</v>
      </c>
    </row>
    <row r="318" spans="1:9" x14ac:dyDescent="0.3">
      <c r="A318" s="3">
        <v>317</v>
      </c>
      <c r="B318" t="s">
        <v>768</v>
      </c>
      <c r="C318" t="s">
        <v>769</v>
      </c>
      <c r="D318" t="s">
        <v>314</v>
      </c>
      <c r="E318">
        <v>313</v>
      </c>
      <c r="F318" s="3">
        <v>0</v>
      </c>
      <c r="G318">
        <f>45*60</f>
        <v>2700</v>
      </c>
      <c r="H318">
        <v>93</v>
      </c>
      <c r="I318">
        <v>37</v>
      </c>
    </row>
    <row r="319" spans="1:9" x14ac:dyDescent="0.3">
      <c r="A319" s="3">
        <v>318</v>
      </c>
      <c r="B319" t="s">
        <v>770</v>
      </c>
      <c r="C319" t="s">
        <v>771</v>
      </c>
      <c r="D319" t="s">
        <v>314</v>
      </c>
      <c r="E319">
        <v>363</v>
      </c>
      <c r="F319" s="3">
        <v>0</v>
      </c>
      <c r="G319">
        <v>3600</v>
      </c>
      <c r="H319">
        <v>93</v>
      </c>
      <c r="I319">
        <v>43</v>
      </c>
    </row>
    <row r="320" spans="1:9" x14ac:dyDescent="0.3">
      <c r="A320" s="3">
        <v>319</v>
      </c>
      <c r="B320" t="s">
        <v>772</v>
      </c>
      <c r="C320" t="s">
        <v>773</v>
      </c>
      <c r="D320" t="s">
        <v>314</v>
      </c>
      <c r="E320">
        <v>403</v>
      </c>
      <c r="F320" s="3">
        <v>0</v>
      </c>
      <c r="G320">
        <f>35*60</f>
        <v>2100</v>
      </c>
      <c r="H320">
        <v>93</v>
      </c>
      <c r="I320">
        <v>48</v>
      </c>
    </row>
    <row r="321" spans="1:9" x14ac:dyDescent="0.3">
      <c r="A321" s="3">
        <v>320</v>
      </c>
      <c r="B321" t="s">
        <v>774</v>
      </c>
      <c r="C321" t="s">
        <v>775</v>
      </c>
      <c r="D321" t="s">
        <v>314</v>
      </c>
      <c r="E321">
        <v>352</v>
      </c>
      <c r="F321" s="3">
        <v>0</v>
      </c>
      <c r="G321">
        <v>3600</v>
      </c>
      <c r="H321">
        <v>94</v>
      </c>
      <c r="I321">
        <v>42</v>
      </c>
    </row>
    <row r="322" spans="1:9" x14ac:dyDescent="0.3">
      <c r="A322" s="3">
        <v>321</v>
      </c>
      <c r="B322" t="s">
        <v>776</v>
      </c>
      <c r="C322" t="s">
        <v>777</v>
      </c>
      <c r="D322" t="s">
        <v>314</v>
      </c>
      <c r="E322">
        <v>385</v>
      </c>
      <c r="F322" s="3">
        <v>0</v>
      </c>
      <c r="G322">
        <f>5*3600</f>
        <v>18000</v>
      </c>
      <c r="H322">
        <v>94</v>
      </c>
      <c r="I322">
        <v>46</v>
      </c>
    </row>
    <row r="323" spans="1:9" x14ac:dyDescent="0.3">
      <c r="A323" s="3">
        <v>322</v>
      </c>
      <c r="B323" t="s">
        <v>778</v>
      </c>
      <c r="C323" t="s">
        <v>779</v>
      </c>
      <c r="D323" t="s">
        <v>314</v>
      </c>
      <c r="E323">
        <v>219</v>
      </c>
      <c r="F323" s="3">
        <v>0</v>
      </c>
      <c r="G323">
        <f>10800 + 40*60</f>
        <v>13200</v>
      </c>
      <c r="H323">
        <v>94</v>
      </c>
      <c r="I323">
        <v>-1</v>
      </c>
    </row>
    <row r="324" spans="1:9" x14ac:dyDescent="0.3">
      <c r="A324" s="3">
        <v>323</v>
      </c>
      <c r="B324" t="s">
        <v>780</v>
      </c>
      <c r="C324" t="s">
        <v>781</v>
      </c>
      <c r="D324" t="s">
        <v>314</v>
      </c>
      <c r="E324">
        <v>442</v>
      </c>
      <c r="F324" s="3">
        <v>0</v>
      </c>
      <c r="G324">
        <v>7200</v>
      </c>
      <c r="H324">
        <v>95</v>
      </c>
      <c r="I324">
        <v>53</v>
      </c>
    </row>
    <row r="325" spans="1:9" x14ac:dyDescent="0.3">
      <c r="A325" s="3">
        <v>324</v>
      </c>
      <c r="B325" t="s">
        <v>782</v>
      </c>
      <c r="C325" t="s">
        <v>783</v>
      </c>
      <c r="D325" t="s">
        <v>314</v>
      </c>
      <c r="E325">
        <v>604</v>
      </c>
      <c r="F325" s="3">
        <v>0</v>
      </c>
      <c r="G325">
        <f>1.5*3600</f>
        <v>5400</v>
      </c>
      <c r="H325">
        <v>95</v>
      </c>
      <c r="I325">
        <v>72</v>
      </c>
    </row>
    <row r="326" spans="1:9" x14ac:dyDescent="0.3">
      <c r="A326" s="3">
        <v>325</v>
      </c>
      <c r="B326" t="s">
        <v>784</v>
      </c>
      <c r="C326" t="s">
        <v>785</v>
      </c>
      <c r="D326" t="s">
        <v>314</v>
      </c>
      <c r="E326">
        <v>471</v>
      </c>
      <c r="F326" s="3">
        <v>0</v>
      </c>
      <c r="G326">
        <f>10800 + 40*60</f>
        <v>13200</v>
      </c>
      <c r="H326">
        <v>95</v>
      </c>
      <c r="I326">
        <v>56</v>
      </c>
    </row>
    <row r="327" spans="1:9" x14ac:dyDescent="0.3">
      <c r="A327" s="3">
        <v>326</v>
      </c>
      <c r="B327" t="s">
        <v>786</v>
      </c>
      <c r="C327" t="s">
        <v>787</v>
      </c>
      <c r="D327" t="s">
        <v>314</v>
      </c>
      <c r="E327">
        <v>403</v>
      </c>
      <c r="F327" s="3">
        <v>0</v>
      </c>
      <c r="G327">
        <f>10800 + 1800</f>
        <v>12600</v>
      </c>
      <c r="H327">
        <v>96</v>
      </c>
      <c r="I327">
        <v>48</v>
      </c>
    </row>
    <row r="328" spans="1:9" x14ac:dyDescent="0.3">
      <c r="A328" s="3">
        <v>327</v>
      </c>
      <c r="B328" t="s">
        <v>788</v>
      </c>
      <c r="C328" t="s">
        <v>789</v>
      </c>
      <c r="D328" t="s">
        <v>314</v>
      </c>
      <c r="E328">
        <v>176</v>
      </c>
      <c r="F328" s="3">
        <v>0</v>
      </c>
      <c r="G328">
        <v>1800</v>
      </c>
      <c r="H328">
        <v>96</v>
      </c>
      <c r="I328">
        <v>21</v>
      </c>
    </row>
    <row r="329" spans="1:9" x14ac:dyDescent="0.3">
      <c r="A329" s="3">
        <v>328</v>
      </c>
      <c r="B329" t="s">
        <v>790</v>
      </c>
      <c r="C329" t="s">
        <v>791</v>
      </c>
      <c r="D329" t="s">
        <v>314</v>
      </c>
      <c r="E329">
        <v>118</v>
      </c>
      <c r="F329" s="3">
        <v>0</v>
      </c>
      <c r="G329">
        <f>10800 + 1200</f>
        <v>12000</v>
      </c>
      <c r="H329">
        <v>96</v>
      </c>
      <c r="I329">
        <v>14</v>
      </c>
    </row>
    <row r="330" spans="1:9" x14ac:dyDescent="0.3">
      <c r="A330" s="3">
        <v>329</v>
      </c>
      <c r="B330" t="s">
        <v>792</v>
      </c>
      <c r="C330" t="s">
        <v>793</v>
      </c>
      <c r="D330" t="s">
        <v>314</v>
      </c>
      <c r="E330">
        <v>151</v>
      </c>
      <c r="F330" s="3">
        <v>0</v>
      </c>
      <c r="G330">
        <f>10800 + 40*60</f>
        <v>13200</v>
      </c>
      <c r="H330">
        <v>96</v>
      </c>
      <c r="I330">
        <v>26</v>
      </c>
    </row>
    <row r="331" spans="1:9" x14ac:dyDescent="0.3">
      <c r="A331" s="3">
        <v>330</v>
      </c>
      <c r="B331" t="s">
        <v>794</v>
      </c>
      <c r="C331" t="s">
        <v>795</v>
      </c>
      <c r="D331" t="s">
        <v>314</v>
      </c>
      <c r="E331">
        <v>255</v>
      </c>
      <c r="F331" s="3">
        <v>0</v>
      </c>
      <c r="G331">
        <f>35*60</f>
        <v>2100</v>
      </c>
      <c r="H331">
        <v>97</v>
      </c>
      <c r="I331">
        <v>31</v>
      </c>
    </row>
    <row r="332" spans="1:9" x14ac:dyDescent="0.3">
      <c r="A332" s="3">
        <v>331</v>
      </c>
      <c r="B332" t="s">
        <v>796</v>
      </c>
      <c r="C332" t="s">
        <v>797</v>
      </c>
      <c r="D332" t="s">
        <v>314</v>
      </c>
      <c r="E332">
        <v>162</v>
      </c>
      <c r="F332" s="3">
        <v>0</v>
      </c>
      <c r="G332">
        <v>3600</v>
      </c>
      <c r="H332">
        <v>97</v>
      </c>
      <c r="I332">
        <v>19</v>
      </c>
    </row>
    <row r="333" spans="1:9" x14ac:dyDescent="0.3">
      <c r="A333" s="3">
        <v>332</v>
      </c>
      <c r="B333" t="s">
        <v>798</v>
      </c>
      <c r="C333" t="s">
        <v>799</v>
      </c>
      <c r="D333" t="s">
        <v>314</v>
      </c>
      <c r="E333">
        <v>698</v>
      </c>
      <c r="F333" s="3">
        <v>0</v>
      </c>
      <c r="G333">
        <v>3600</v>
      </c>
      <c r="H333">
        <v>98</v>
      </c>
      <c r="I333">
        <v>83</v>
      </c>
    </row>
    <row r="334" spans="1:9" x14ac:dyDescent="0.3">
      <c r="A334" s="3">
        <v>333</v>
      </c>
      <c r="B334" t="s">
        <v>800</v>
      </c>
      <c r="C334" t="s">
        <v>801</v>
      </c>
      <c r="D334" t="s">
        <v>314</v>
      </c>
      <c r="E334">
        <v>406</v>
      </c>
      <c r="F334" s="3">
        <v>0</v>
      </c>
      <c r="G334">
        <f>40*60</f>
        <v>2400</v>
      </c>
      <c r="H334">
        <v>98</v>
      </c>
      <c r="I334">
        <v>48</v>
      </c>
    </row>
    <row r="335" spans="1:9" x14ac:dyDescent="0.3">
      <c r="A335" s="3">
        <v>334</v>
      </c>
      <c r="B335" t="s">
        <v>802</v>
      </c>
      <c r="C335" t="s">
        <v>803</v>
      </c>
      <c r="D335" t="s">
        <v>314</v>
      </c>
      <c r="E335">
        <v>219</v>
      </c>
      <c r="F335" s="3">
        <v>0</v>
      </c>
      <c r="G335">
        <f>5*3600</f>
        <v>18000</v>
      </c>
      <c r="H335">
        <v>98</v>
      </c>
      <c r="I335">
        <v>26</v>
      </c>
    </row>
    <row r="336" spans="1:9" x14ac:dyDescent="0.3">
      <c r="A336" s="3">
        <v>335</v>
      </c>
      <c r="B336" t="s">
        <v>804</v>
      </c>
      <c r="C336" t="s">
        <v>805</v>
      </c>
      <c r="D336" t="s">
        <v>314</v>
      </c>
      <c r="E336">
        <v>442</v>
      </c>
      <c r="F336" s="3">
        <v>0</v>
      </c>
      <c r="G336">
        <f>45*60</f>
        <v>2700</v>
      </c>
      <c r="H336">
        <v>99</v>
      </c>
      <c r="I336">
        <v>53</v>
      </c>
    </row>
    <row r="337" spans="1:9" x14ac:dyDescent="0.3">
      <c r="A337" s="3">
        <v>336</v>
      </c>
      <c r="B337" t="s">
        <v>806</v>
      </c>
      <c r="C337" t="s">
        <v>807</v>
      </c>
      <c r="D337" t="s">
        <v>314</v>
      </c>
      <c r="E337">
        <v>320</v>
      </c>
      <c r="F337" s="3">
        <v>0</v>
      </c>
      <c r="G337">
        <f>1.5*3600</f>
        <v>5400</v>
      </c>
      <c r="H337">
        <v>99</v>
      </c>
      <c r="I337">
        <v>38</v>
      </c>
    </row>
    <row r="338" spans="1:9" x14ac:dyDescent="0.3">
      <c r="A338" s="3">
        <v>337</v>
      </c>
      <c r="B338" t="s">
        <v>808</v>
      </c>
      <c r="C338" t="s">
        <v>809</v>
      </c>
      <c r="D338" t="s">
        <v>314</v>
      </c>
      <c r="E338">
        <v>212</v>
      </c>
      <c r="F338" s="3">
        <v>0</v>
      </c>
      <c r="G338">
        <f>7200 + 1200</f>
        <v>8400</v>
      </c>
      <c r="H338">
        <v>99</v>
      </c>
      <c r="I338">
        <v>-1</v>
      </c>
    </row>
    <row r="339" spans="1:9" x14ac:dyDescent="0.3">
      <c r="A339" s="3">
        <v>338</v>
      </c>
      <c r="B339" t="s">
        <v>810</v>
      </c>
      <c r="C339" t="s">
        <v>811</v>
      </c>
      <c r="D339" t="s">
        <v>314</v>
      </c>
      <c r="E339">
        <v>511</v>
      </c>
      <c r="F339" s="3">
        <v>0</v>
      </c>
      <c r="G339">
        <f>40*60</f>
        <v>2400</v>
      </c>
      <c r="H339">
        <v>100</v>
      </c>
      <c r="I339">
        <v>61</v>
      </c>
    </row>
    <row r="340" spans="1:9" x14ac:dyDescent="0.3">
      <c r="A340" s="3">
        <v>339</v>
      </c>
      <c r="B340" t="s">
        <v>812</v>
      </c>
      <c r="C340" t="s">
        <v>813</v>
      </c>
      <c r="D340" t="s">
        <v>314</v>
      </c>
      <c r="E340">
        <v>658</v>
      </c>
      <c r="F340" s="3">
        <v>0</v>
      </c>
      <c r="G340">
        <f>15*60</f>
        <v>900</v>
      </c>
      <c r="H340">
        <v>100</v>
      </c>
      <c r="I340">
        <v>87</v>
      </c>
    </row>
    <row r="341" spans="1:9" x14ac:dyDescent="0.3">
      <c r="A341" s="3">
        <v>340</v>
      </c>
      <c r="B341" t="s">
        <v>814</v>
      </c>
      <c r="C341" t="s">
        <v>815</v>
      </c>
      <c r="D341" t="s">
        <v>314</v>
      </c>
      <c r="E341">
        <v>288</v>
      </c>
      <c r="F341" s="3">
        <v>0</v>
      </c>
      <c r="G341">
        <v>1800</v>
      </c>
      <c r="H341">
        <v>100</v>
      </c>
      <c r="I341">
        <v>34</v>
      </c>
    </row>
    <row r="342" spans="1:9" x14ac:dyDescent="0.3">
      <c r="A342" s="3">
        <v>341</v>
      </c>
      <c r="B342" t="s">
        <v>816</v>
      </c>
      <c r="C342" t="s">
        <v>817</v>
      </c>
      <c r="D342" t="s">
        <v>314</v>
      </c>
      <c r="E342">
        <v>280</v>
      </c>
      <c r="F342" s="3">
        <v>0</v>
      </c>
      <c r="G342">
        <f>3600 + 15*60</f>
        <v>4500</v>
      </c>
      <c r="H342">
        <v>101</v>
      </c>
      <c r="I342">
        <v>33</v>
      </c>
    </row>
    <row r="343" spans="1:9" x14ac:dyDescent="0.3">
      <c r="A343" s="3">
        <v>342</v>
      </c>
      <c r="B343" t="s">
        <v>818</v>
      </c>
      <c r="C343" t="s">
        <v>819</v>
      </c>
      <c r="D343" t="s">
        <v>314</v>
      </c>
      <c r="E343">
        <v>522</v>
      </c>
      <c r="F343" s="3">
        <v>0</v>
      </c>
      <c r="G343">
        <f>35*60</f>
        <v>2100</v>
      </c>
      <c r="H343">
        <v>102</v>
      </c>
      <c r="I343">
        <v>62</v>
      </c>
    </row>
    <row r="344" spans="1:9" x14ac:dyDescent="0.3">
      <c r="A344" s="3">
        <v>343</v>
      </c>
      <c r="B344" t="s">
        <v>820</v>
      </c>
      <c r="C344" t="s">
        <v>821</v>
      </c>
      <c r="D344" t="s">
        <v>314</v>
      </c>
      <c r="E344">
        <v>266</v>
      </c>
      <c r="F344" s="3">
        <v>0</v>
      </c>
      <c r="G344">
        <v>10800</v>
      </c>
      <c r="H344">
        <v>102</v>
      </c>
      <c r="I344">
        <v>32</v>
      </c>
    </row>
    <row r="345" spans="1:9" x14ac:dyDescent="0.3">
      <c r="A345" s="3">
        <v>344</v>
      </c>
      <c r="B345" t="s">
        <v>822</v>
      </c>
      <c r="C345" t="s">
        <v>823</v>
      </c>
      <c r="D345" t="s">
        <v>314</v>
      </c>
      <c r="E345">
        <v>176</v>
      </c>
      <c r="F345" s="3">
        <v>0</v>
      </c>
      <c r="G345">
        <f>3600 + 1200</f>
        <v>4800</v>
      </c>
      <c r="H345">
        <v>104</v>
      </c>
      <c r="I345">
        <v>21</v>
      </c>
    </row>
    <row r="346" spans="1:9" x14ac:dyDescent="0.3">
      <c r="A346" s="3">
        <v>345</v>
      </c>
      <c r="B346" t="s">
        <v>824</v>
      </c>
      <c r="C346" t="s">
        <v>825</v>
      </c>
      <c r="D346" t="s">
        <v>314</v>
      </c>
      <c r="E346">
        <v>352</v>
      </c>
      <c r="F346" s="3">
        <v>0</v>
      </c>
      <c r="G346">
        <f>15*60</f>
        <v>900</v>
      </c>
      <c r="H346">
        <v>106</v>
      </c>
      <c r="I346">
        <v>42</v>
      </c>
    </row>
    <row r="347" spans="1:9" x14ac:dyDescent="0.3">
      <c r="A347" s="3">
        <v>346</v>
      </c>
      <c r="B347" t="s">
        <v>826</v>
      </c>
      <c r="C347" t="s">
        <v>827</v>
      </c>
      <c r="D347" t="s">
        <v>314</v>
      </c>
      <c r="E347">
        <v>464</v>
      </c>
      <c r="F347" s="3">
        <v>0</v>
      </c>
      <c r="G347">
        <f>45*60</f>
        <v>2700</v>
      </c>
      <c r="H347">
        <v>110</v>
      </c>
      <c r="I347">
        <v>55</v>
      </c>
    </row>
    <row r="348" spans="1:9" x14ac:dyDescent="0.3">
      <c r="A348" s="3">
        <v>347</v>
      </c>
      <c r="F348" s="3">
        <v>0</v>
      </c>
    </row>
    <row r="349" spans="1:9" x14ac:dyDescent="0.3">
      <c r="A349" s="3">
        <v>348</v>
      </c>
      <c r="F349" s="3">
        <v>0</v>
      </c>
    </row>
    <row r="350" spans="1:9" x14ac:dyDescent="0.3">
      <c r="A350" s="3">
        <v>349</v>
      </c>
      <c r="F350" s="3">
        <v>0</v>
      </c>
    </row>
    <row r="351" spans="1:9" x14ac:dyDescent="0.3">
      <c r="A351" s="3">
        <v>350</v>
      </c>
      <c r="F351" s="3">
        <v>0</v>
      </c>
    </row>
    <row r="352" spans="1:9" x14ac:dyDescent="0.3">
      <c r="A352" s="3">
        <v>351</v>
      </c>
      <c r="F352" s="3">
        <v>0</v>
      </c>
    </row>
    <row r="353" spans="1:6" x14ac:dyDescent="0.3">
      <c r="A353" s="3">
        <v>352</v>
      </c>
      <c r="F353" s="3">
        <v>0</v>
      </c>
    </row>
    <row r="354" spans="1:6" x14ac:dyDescent="0.3">
      <c r="A354" s="3">
        <v>353</v>
      </c>
      <c r="F354" s="3">
        <v>0</v>
      </c>
    </row>
    <row r="355" spans="1:6" x14ac:dyDescent="0.3">
      <c r="A355" s="3">
        <v>354</v>
      </c>
      <c r="F355" s="3">
        <v>0</v>
      </c>
    </row>
    <row r="356" spans="1:6" x14ac:dyDescent="0.3">
      <c r="A356" s="3">
        <v>355</v>
      </c>
      <c r="F356" s="3">
        <v>0</v>
      </c>
    </row>
  </sheetData>
  <pageMargins left="0.7" right="0.7" top="0.75" bottom="0.75" header="0.3" footer="0.3"/>
  <pageSetup orientation="portrait" r:id="rId1"/>
  <ignoredErrors>
    <ignoredError sqref="G161 G290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857B-17AF-4107-83E0-9CC76FB79584}">
  <dimension ref="A1:F725"/>
  <sheetViews>
    <sheetView topLeftCell="A706" workbookViewId="0">
      <selection activeCell="E726" sqref="E726"/>
    </sheetView>
  </sheetViews>
  <sheetFormatPr defaultRowHeight="14.4" x14ac:dyDescent="0.3"/>
  <cols>
    <col min="1" max="1" width="11.77734375" customWidth="1"/>
    <col min="2" max="2" width="15.33203125" customWidth="1"/>
    <col min="3" max="3" width="16.88671875" customWidth="1"/>
  </cols>
  <sheetData>
    <row r="1" spans="1:6" x14ac:dyDescent="0.3">
      <c r="A1" t="s">
        <v>294</v>
      </c>
      <c r="B1" t="s">
        <v>295</v>
      </c>
      <c r="C1" t="s">
        <v>296</v>
      </c>
      <c r="F1" t="s">
        <v>315</v>
      </c>
    </row>
    <row r="2" spans="1:6" x14ac:dyDescent="0.3">
      <c r="A2">
        <v>86</v>
      </c>
      <c r="B2">
        <v>1</v>
      </c>
      <c r="C2">
        <v>3</v>
      </c>
      <c r="F2" t="s">
        <v>306</v>
      </c>
    </row>
    <row r="3" spans="1:6" x14ac:dyDescent="0.3">
      <c r="A3">
        <v>87</v>
      </c>
      <c r="B3">
        <v>1</v>
      </c>
      <c r="C3">
        <v>2</v>
      </c>
      <c r="F3" t="s">
        <v>316</v>
      </c>
    </row>
    <row r="4" spans="1:6" x14ac:dyDescent="0.3">
      <c r="A4">
        <v>87</v>
      </c>
      <c r="B4">
        <v>2</v>
      </c>
      <c r="C4">
        <v>1</v>
      </c>
    </row>
    <row r="5" spans="1:6" x14ac:dyDescent="0.3">
      <c r="A5">
        <v>88</v>
      </c>
      <c r="B5">
        <v>2</v>
      </c>
      <c r="C5">
        <v>1</v>
      </c>
      <c r="F5" t="s">
        <v>317</v>
      </c>
    </row>
    <row r="6" spans="1:6" x14ac:dyDescent="0.3">
      <c r="A6">
        <v>88</v>
      </c>
      <c r="B6">
        <v>3</v>
      </c>
      <c r="C6">
        <v>2</v>
      </c>
    </row>
    <row r="7" spans="1:6" x14ac:dyDescent="0.3">
      <c r="A7">
        <v>89</v>
      </c>
      <c r="B7">
        <v>72</v>
      </c>
      <c r="C7">
        <v>1</v>
      </c>
      <c r="F7" t="s">
        <v>309</v>
      </c>
    </row>
    <row r="8" spans="1:6" x14ac:dyDescent="0.3">
      <c r="A8">
        <v>90</v>
      </c>
      <c r="B8">
        <v>2</v>
      </c>
      <c r="C8">
        <v>2</v>
      </c>
      <c r="F8" t="s">
        <v>318</v>
      </c>
    </row>
    <row r="9" spans="1:6" x14ac:dyDescent="0.3">
      <c r="A9">
        <v>90</v>
      </c>
      <c r="B9">
        <v>71</v>
      </c>
      <c r="C9">
        <v>2</v>
      </c>
    </row>
    <row r="10" spans="1:6" x14ac:dyDescent="0.3">
      <c r="A10">
        <v>91</v>
      </c>
      <c r="B10">
        <v>4</v>
      </c>
      <c r="C10">
        <v>1</v>
      </c>
      <c r="F10" t="s">
        <v>319</v>
      </c>
    </row>
    <row r="11" spans="1:6" x14ac:dyDescent="0.3">
      <c r="A11">
        <v>92</v>
      </c>
      <c r="B11">
        <v>2</v>
      </c>
      <c r="C11">
        <v>2</v>
      </c>
      <c r="F11" t="s">
        <v>312</v>
      </c>
    </row>
    <row r="12" spans="1:6" x14ac:dyDescent="0.3">
      <c r="A12">
        <v>93</v>
      </c>
      <c r="B12">
        <v>72</v>
      </c>
      <c r="C12">
        <v>2</v>
      </c>
      <c r="F12" t="s">
        <v>313</v>
      </c>
    </row>
    <row r="13" spans="1:6" x14ac:dyDescent="0.3">
      <c r="A13">
        <v>94</v>
      </c>
      <c r="B13">
        <v>91</v>
      </c>
      <c r="C13">
        <v>1</v>
      </c>
      <c r="F13" t="s">
        <v>321</v>
      </c>
    </row>
    <row r="14" spans="1:6" x14ac:dyDescent="0.3">
      <c r="A14">
        <v>94</v>
      </c>
      <c r="B14">
        <v>71</v>
      </c>
      <c r="C14">
        <v>3</v>
      </c>
    </row>
    <row r="15" spans="1:6" x14ac:dyDescent="0.3">
      <c r="A15">
        <v>95</v>
      </c>
      <c r="B15">
        <v>3</v>
      </c>
      <c r="C15">
        <v>1</v>
      </c>
      <c r="F15" t="s">
        <v>336</v>
      </c>
    </row>
    <row r="16" spans="1:6" x14ac:dyDescent="0.3">
      <c r="A16">
        <v>95</v>
      </c>
      <c r="B16">
        <v>5</v>
      </c>
      <c r="C16">
        <v>2</v>
      </c>
    </row>
    <row r="17" spans="1:3" x14ac:dyDescent="0.3">
      <c r="A17">
        <v>96</v>
      </c>
      <c r="B17">
        <v>1</v>
      </c>
      <c r="C17">
        <v>2</v>
      </c>
    </row>
    <row r="18" spans="1:3" x14ac:dyDescent="0.3">
      <c r="A18">
        <v>96</v>
      </c>
      <c r="B18">
        <v>71</v>
      </c>
      <c r="C18">
        <v>2</v>
      </c>
    </row>
    <row r="19" spans="1:3" x14ac:dyDescent="0.3">
      <c r="A19">
        <v>96</v>
      </c>
      <c r="B19">
        <v>91</v>
      </c>
      <c r="C19">
        <v>1</v>
      </c>
    </row>
    <row r="20" spans="1:3" x14ac:dyDescent="0.3">
      <c r="A20">
        <v>97</v>
      </c>
      <c r="B20">
        <v>71</v>
      </c>
      <c r="C20">
        <v>4</v>
      </c>
    </row>
    <row r="21" spans="1:3" x14ac:dyDescent="0.3">
      <c r="A21">
        <v>97</v>
      </c>
      <c r="B21">
        <v>73</v>
      </c>
      <c r="C21">
        <v>2</v>
      </c>
    </row>
    <row r="22" spans="1:3" x14ac:dyDescent="0.3">
      <c r="A22">
        <v>98</v>
      </c>
      <c r="B22">
        <v>72</v>
      </c>
      <c r="C22">
        <v>3</v>
      </c>
    </row>
    <row r="23" spans="1:3" x14ac:dyDescent="0.3">
      <c r="A23">
        <v>99</v>
      </c>
      <c r="B23">
        <v>4</v>
      </c>
      <c r="C23">
        <v>2</v>
      </c>
    </row>
    <row r="24" spans="1:3" x14ac:dyDescent="0.3">
      <c r="A24">
        <v>100</v>
      </c>
      <c r="B24">
        <v>1</v>
      </c>
      <c r="C24">
        <v>2</v>
      </c>
    </row>
    <row r="25" spans="1:3" x14ac:dyDescent="0.3">
      <c r="A25">
        <v>100</v>
      </c>
      <c r="B25">
        <v>5</v>
      </c>
      <c r="C25">
        <v>3</v>
      </c>
    </row>
    <row r="26" spans="1:3" x14ac:dyDescent="0.3">
      <c r="A26">
        <v>100</v>
      </c>
      <c r="B26">
        <v>71</v>
      </c>
      <c r="C26">
        <v>1</v>
      </c>
    </row>
    <row r="27" spans="1:3" x14ac:dyDescent="0.3">
      <c r="A27">
        <v>101</v>
      </c>
      <c r="B27">
        <v>1</v>
      </c>
      <c r="C27">
        <v>2</v>
      </c>
    </row>
    <row r="28" spans="1:3" x14ac:dyDescent="0.3">
      <c r="A28">
        <v>101</v>
      </c>
      <c r="B28">
        <v>71</v>
      </c>
      <c r="C28">
        <v>1</v>
      </c>
    </row>
    <row r="29" spans="1:3" x14ac:dyDescent="0.3">
      <c r="A29">
        <v>101</v>
      </c>
      <c r="B29">
        <v>7</v>
      </c>
      <c r="C29">
        <v>3</v>
      </c>
    </row>
    <row r="30" spans="1:3" x14ac:dyDescent="0.3">
      <c r="A30">
        <v>102</v>
      </c>
      <c r="B30">
        <v>1</v>
      </c>
      <c r="C30">
        <v>3</v>
      </c>
    </row>
    <row r="31" spans="1:3" x14ac:dyDescent="0.3">
      <c r="A31">
        <v>102</v>
      </c>
      <c r="B31">
        <v>3</v>
      </c>
      <c r="C31">
        <v>1</v>
      </c>
    </row>
    <row r="32" spans="1:3" x14ac:dyDescent="0.3">
      <c r="A32">
        <v>103</v>
      </c>
      <c r="B32">
        <v>93</v>
      </c>
      <c r="C32">
        <v>1</v>
      </c>
    </row>
    <row r="33" spans="1:3" x14ac:dyDescent="0.3">
      <c r="A33">
        <v>103</v>
      </c>
      <c r="B33">
        <v>2</v>
      </c>
      <c r="C33">
        <v>2</v>
      </c>
    </row>
    <row r="34" spans="1:3" x14ac:dyDescent="0.3">
      <c r="A34">
        <v>104</v>
      </c>
      <c r="B34">
        <v>74</v>
      </c>
      <c r="C34">
        <v>2</v>
      </c>
    </row>
    <row r="35" spans="1:3" x14ac:dyDescent="0.3">
      <c r="A35">
        <v>105</v>
      </c>
      <c r="B35">
        <v>1</v>
      </c>
      <c r="C35">
        <v>2</v>
      </c>
    </row>
    <row r="36" spans="1:3" x14ac:dyDescent="0.3">
      <c r="A36">
        <v>105</v>
      </c>
      <c r="B36">
        <v>71</v>
      </c>
      <c r="C36">
        <v>1</v>
      </c>
    </row>
    <row r="37" spans="1:3" x14ac:dyDescent="0.3">
      <c r="A37">
        <v>105</v>
      </c>
      <c r="B37">
        <v>73</v>
      </c>
      <c r="C37">
        <v>3</v>
      </c>
    </row>
    <row r="38" spans="1:3" x14ac:dyDescent="0.3">
      <c r="A38">
        <v>106</v>
      </c>
      <c r="B38">
        <v>4</v>
      </c>
      <c r="C38">
        <v>4</v>
      </c>
    </row>
    <row r="39" spans="1:3" x14ac:dyDescent="0.3">
      <c r="A39">
        <v>107</v>
      </c>
      <c r="B39">
        <v>9</v>
      </c>
      <c r="C39">
        <v>3</v>
      </c>
    </row>
    <row r="40" spans="1:3" x14ac:dyDescent="0.3">
      <c r="A40">
        <v>108</v>
      </c>
      <c r="B40">
        <v>86</v>
      </c>
      <c r="C40">
        <v>2</v>
      </c>
    </row>
    <row r="41" spans="1:3" x14ac:dyDescent="0.3">
      <c r="A41">
        <v>108</v>
      </c>
      <c r="B41">
        <v>73</v>
      </c>
      <c r="C41">
        <v>2</v>
      </c>
    </row>
    <row r="42" spans="1:3" x14ac:dyDescent="0.3">
      <c r="A42">
        <v>109</v>
      </c>
      <c r="B42">
        <v>1</v>
      </c>
      <c r="C42">
        <v>2</v>
      </c>
    </row>
    <row r="43" spans="1:3" x14ac:dyDescent="0.3">
      <c r="A43">
        <v>109</v>
      </c>
      <c r="B43">
        <v>71</v>
      </c>
      <c r="C43">
        <v>1</v>
      </c>
    </row>
    <row r="44" spans="1:3" x14ac:dyDescent="0.3">
      <c r="A44">
        <v>109</v>
      </c>
      <c r="B44">
        <v>10</v>
      </c>
      <c r="C44">
        <v>2</v>
      </c>
    </row>
    <row r="45" spans="1:3" x14ac:dyDescent="0.3">
      <c r="A45">
        <v>110</v>
      </c>
      <c r="B45">
        <v>6</v>
      </c>
      <c r="C45">
        <v>1</v>
      </c>
    </row>
    <row r="46" spans="1:3" x14ac:dyDescent="0.3">
      <c r="A46">
        <v>110</v>
      </c>
      <c r="B46">
        <v>74</v>
      </c>
      <c r="C46">
        <v>1</v>
      </c>
    </row>
    <row r="47" spans="1:3" x14ac:dyDescent="0.3">
      <c r="A47">
        <v>111</v>
      </c>
      <c r="B47">
        <v>107</v>
      </c>
      <c r="C47">
        <v>2</v>
      </c>
    </row>
    <row r="48" spans="1:3" x14ac:dyDescent="0.3">
      <c r="A48">
        <v>112</v>
      </c>
      <c r="B48">
        <v>6</v>
      </c>
      <c r="C48">
        <v>2</v>
      </c>
    </row>
    <row r="49" spans="1:3" x14ac:dyDescent="0.3">
      <c r="A49">
        <v>112</v>
      </c>
      <c r="B49">
        <v>74</v>
      </c>
      <c r="C49">
        <v>2</v>
      </c>
    </row>
    <row r="50" spans="1:3" x14ac:dyDescent="0.3">
      <c r="A50">
        <v>113</v>
      </c>
      <c r="B50">
        <v>93</v>
      </c>
      <c r="C50">
        <v>1</v>
      </c>
    </row>
    <row r="51" spans="1:3" x14ac:dyDescent="0.3">
      <c r="A51">
        <v>113</v>
      </c>
      <c r="B51">
        <v>91</v>
      </c>
      <c r="C51">
        <v>1</v>
      </c>
    </row>
    <row r="52" spans="1:3" x14ac:dyDescent="0.3">
      <c r="A52">
        <v>113</v>
      </c>
      <c r="B52">
        <v>5</v>
      </c>
      <c r="C52">
        <v>2</v>
      </c>
    </row>
    <row r="53" spans="1:3" x14ac:dyDescent="0.3">
      <c r="A53">
        <v>114</v>
      </c>
      <c r="B53">
        <v>107</v>
      </c>
      <c r="C53">
        <v>1</v>
      </c>
    </row>
    <row r="54" spans="1:3" x14ac:dyDescent="0.3">
      <c r="A54">
        <v>114</v>
      </c>
      <c r="B54">
        <v>74</v>
      </c>
      <c r="C54">
        <v>3</v>
      </c>
    </row>
    <row r="55" spans="1:3" x14ac:dyDescent="0.3">
      <c r="A55">
        <v>115</v>
      </c>
      <c r="B55">
        <v>1</v>
      </c>
      <c r="C55">
        <v>5</v>
      </c>
    </row>
    <row r="56" spans="1:3" x14ac:dyDescent="0.3">
      <c r="A56">
        <v>115</v>
      </c>
      <c r="B56">
        <v>89</v>
      </c>
      <c r="C56">
        <v>1</v>
      </c>
    </row>
    <row r="57" spans="1:3" x14ac:dyDescent="0.3">
      <c r="A57">
        <v>115</v>
      </c>
      <c r="B57">
        <v>99</v>
      </c>
      <c r="C57">
        <v>1</v>
      </c>
    </row>
    <row r="58" spans="1:3" x14ac:dyDescent="0.3">
      <c r="A58">
        <v>116</v>
      </c>
      <c r="B58">
        <v>71</v>
      </c>
      <c r="C58">
        <v>1</v>
      </c>
    </row>
    <row r="59" spans="1:3" x14ac:dyDescent="0.3">
      <c r="A59">
        <v>116</v>
      </c>
      <c r="B59">
        <v>71</v>
      </c>
      <c r="C59">
        <v>1</v>
      </c>
    </row>
    <row r="60" spans="1:3" x14ac:dyDescent="0.3">
      <c r="A60">
        <v>116</v>
      </c>
      <c r="B60">
        <v>10</v>
      </c>
      <c r="C60">
        <v>1</v>
      </c>
    </row>
    <row r="61" spans="1:3" x14ac:dyDescent="0.3">
      <c r="A61">
        <v>116</v>
      </c>
      <c r="B61">
        <v>11</v>
      </c>
      <c r="C61">
        <v>2</v>
      </c>
    </row>
    <row r="62" spans="1:3" x14ac:dyDescent="0.3">
      <c r="A62">
        <v>117</v>
      </c>
      <c r="B62">
        <v>96</v>
      </c>
      <c r="C62">
        <v>1</v>
      </c>
    </row>
    <row r="63" spans="1:3" x14ac:dyDescent="0.3">
      <c r="A63">
        <v>117</v>
      </c>
      <c r="B63">
        <v>98</v>
      </c>
      <c r="C63">
        <v>1</v>
      </c>
    </row>
    <row r="64" spans="1:3" x14ac:dyDescent="0.3">
      <c r="A64">
        <v>118</v>
      </c>
      <c r="B64">
        <v>81</v>
      </c>
      <c r="C64">
        <v>3</v>
      </c>
    </row>
    <row r="65" spans="1:3" x14ac:dyDescent="0.3">
      <c r="A65">
        <v>119</v>
      </c>
      <c r="B65">
        <v>2</v>
      </c>
      <c r="C65">
        <v>2</v>
      </c>
    </row>
    <row r="66" spans="1:3" x14ac:dyDescent="0.3">
      <c r="A66">
        <v>119</v>
      </c>
      <c r="B66">
        <v>12</v>
      </c>
      <c r="C66">
        <v>2</v>
      </c>
    </row>
    <row r="67" spans="1:3" x14ac:dyDescent="0.3">
      <c r="A67">
        <v>120</v>
      </c>
      <c r="B67">
        <v>82</v>
      </c>
      <c r="C67">
        <v>3</v>
      </c>
    </row>
    <row r="68" spans="1:3" x14ac:dyDescent="0.3">
      <c r="A68">
        <v>121</v>
      </c>
      <c r="B68">
        <v>83</v>
      </c>
      <c r="C68">
        <v>3</v>
      </c>
    </row>
    <row r="69" spans="1:3" x14ac:dyDescent="0.3">
      <c r="A69">
        <v>122</v>
      </c>
      <c r="B69">
        <v>107</v>
      </c>
      <c r="C69">
        <v>2</v>
      </c>
    </row>
    <row r="70" spans="1:3" x14ac:dyDescent="0.3">
      <c r="A70">
        <v>122</v>
      </c>
      <c r="B70">
        <v>6</v>
      </c>
      <c r="C70">
        <v>1</v>
      </c>
    </row>
    <row r="71" spans="1:3" x14ac:dyDescent="0.3">
      <c r="A71">
        <v>122</v>
      </c>
      <c r="B71">
        <v>10</v>
      </c>
      <c r="C71">
        <v>1</v>
      </c>
    </row>
    <row r="72" spans="1:3" x14ac:dyDescent="0.3">
      <c r="A72">
        <v>123</v>
      </c>
      <c r="B72">
        <v>1</v>
      </c>
      <c r="C72">
        <v>1</v>
      </c>
    </row>
    <row r="73" spans="1:3" x14ac:dyDescent="0.3">
      <c r="A73">
        <v>123</v>
      </c>
      <c r="B73">
        <v>13</v>
      </c>
      <c r="C73">
        <v>2</v>
      </c>
    </row>
    <row r="74" spans="1:3" x14ac:dyDescent="0.3">
      <c r="A74">
        <v>123</v>
      </c>
      <c r="B74">
        <v>71</v>
      </c>
      <c r="C74">
        <v>2</v>
      </c>
    </row>
    <row r="75" spans="1:3" x14ac:dyDescent="0.3">
      <c r="A75">
        <v>124</v>
      </c>
      <c r="B75">
        <v>5</v>
      </c>
      <c r="C75">
        <v>3</v>
      </c>
    </row>
    <row r="76" spans="1:3" x14ac:dyDescent="0.3">
      <c r="A76">
        <v>125</v>
      </c>
      <c r="B76">
        <v>75</v>
      </c>
      <c r="C76">
        <v>2</v>
      </c>
    </row>
    <row r="77" spans="1:3" x14ac:dyDescent="0.3">
      <c r="A77">
        <v>125</v>
      </c>
      <c r="B77">
        <v>86</v>
      </c>
      <c r="C77">
        <v>2</v>
      </c>
    </row>
    <row r="78" spans="1:3" x14ac:dyDescent="0.3">
      <c r="A78">
        <v>125</v>
      </c>
      <c r="B78">
        <v>12</v>
      </c>
      <c r="C78">
        <v>1</v>
      </c>
    </row>
    <row r="79" spans="1:3" x14ac:dyDescent="0.3">
      <c r="A79">
        <v>126</v>
      </c>
      <c r="B79">
        <v>106</v>
      </c>
      <c r="C79">
        <v>1</v>
      </c>
    </row>
    <row r="80" spans="1:3" x14ac:dyDescent="0.3">
      <c r="A80">
        <v>126</v>
      </c>
      <c r="B80">
        <v>71</v>
      </c>
      <c r="C80">
        <v>1</v>
      </c>
    </row>
    <row r="81" spans="1:3" x14ac:dyDescent="0.3">
      <c r="A81">
        <v>126</v>
      </c>
      <c r="B81">
        <v>1</v>
      </c>
      <c r="C81">
        <v>2</v>
      </c>
    </row>
    <row r="82" spans="1:3" x14ac:dyDescent="0.3">
      <c r="A82">
        <v>126</v>
      </c>
      <c r="B82">
        <v>8</v>
      </c>
      <c r="C82">
        <v>3</v>
      </c>
    </row>
    <row r="83" spans="1:3" x14ac:dyDescent="0.3">
      <c r="A83">
        <v>127</v>
      </c>
      <c r="B83">
        <v>71</v>
      </c>
      <c r="C83">
        <v>1</v>
      </c>
    </row>
    <row r="84" spans="1:3" x14ac:dyDescent="0.3">
      <c r="A84">
        <v>127</v>
      </c>
      <c r="B84">
        <v>1</v>
      </c>
      <c r="C84">
        <v>2</v>
      </c>
    </row>
    <row r="85" spans="1:3" x14ac:dyDescent="0.3">
      <c r="A85">
        <v>127</v>
      </c>
      <c r="B85">
        <v>75</v>
      </c>
      <c r="C85">
        <v>3</v>
      </c>
    </row>
    <row r="86" spans="1:3" x14ac:dyDescent="0.3">
      <c r="A86">
        <v>128</v>
      </c>
      <c r="B86">
        <v>8</v>
      </c>
      <c r="C86">
        <v>2</v>
      </c>
    </row>
    <row r="87" spans="1:3" x14ac:dyDescent="0.3">
      <c r="A87">
        <v>129</v>
      </c>
      <c r="B87">
        <v>89</v>
      </c>
      <c r="C87">
        <v>1</v>
      </c>
    </row>
    <row r="88" spans="1:3" x14ac:dyDescent="0.3">
      <c r="A88">
        <v>129</v>
      </c>
      <c r="B88">
        <v>99</v>
      </c>
      <c r="C88">
        <v>1</v>
      </c>
    </row>
    <row r="89" spans="1:3" x14ac:dyDescent="0.3">
      <c r="A89">
        <v>129</v>
      </c>
      <c r="B89">
        <v>72</v>
      </c>
      <c r="C89">
        <v>1</v>
      </c>
    </row>
    <row r="90" spans="1:3" x14ac:dyDescent="0.3">
      <c r="A90">
        <v>130</v>
      </c>
      <c r="B90">
        <v>14</v>
      </c>
      <c r="C90">
        <v>2</v>
      </c>
    </row>
    <row r="91" spans="1:3" x14ac:dyDescent="0.3">
      <c r="A91">
        <v>131</v>
      </c>
      <c r="B91">
        <v>11</v>
      </c>
      <c r="C91">
        <v>2</v>
      </c>
    </row>
    <row r="92" spans="1:3" x14ac:dyDescent="0.3">
      <c r="A92">
        <v>132</v>
      </c>
      <c r="B92">
        <v>14</v>
      </c>
      <c r="C92">
        <v>3</v>
      </c>
    </row>
    <row r="93" spans="1:3" x14ac:dyDescent="0.3">
      <c r="A93">
        <v>133</v>
      </c>
      <c r="B93">
        <v>10</v>
      </c>
      <c r="C93">
        <v>1</v>
      </c>
    </row>
    <row r="94" spans="1:3" x14ac:dyDescent="0.3">
      <c r="A94">
        <v>133</v>
      </c>
      <c r="B94">
        <v>13</v>
      </c>
      <c r="C94">
        <v>1</v>
      </c>
    </row>
    <row r="95" spans="1:3" x14ac:dyDescent="0.3">
      <c r="A95">
        <v>134</v>
      </c>
      <c r="B95">
        <v>1</v>
      </c>
      <c r="C95">
        <v>1</v>
      </c>
    </row>
    <row r="96" spans="1:3" x14ac:dyDescent="0.3">
      <c r="A96">
        <v>134</v>
      </c>
      <c r="B96">
        <v>2</v>
      </c>
      <c r="C96">
        <v>1</v>
      </c>
    </row>
    <row r="97" spans="1:3" x14ac:dyDescent="0.3">
      <c r="A97">
        <v>134</v>
      </c>
      <c r="B97">
        <v>5</v>
      </c>
      <c r="C97">
        <v>2</v>
      </c>
    </row>
    <row r="98" spans="1:3" x14ac:dyDescent="0.3">
      <c r="A98">
        <v>135</v>
      </c>
      <c r="B98">
        <v>76</v>
      </c>
      <c r="C98">
        <v>2</v>
      </c>
    </row>
    <row r="99" spans="1:3" x14ac:dyDescent="0.3">
      <c r="A99">
        <v>136</v>
      </c>
      <c r="B99">
        <v>1</v>
      </c>
      <c r="C99">
        <v>2</v>
      </c>
    </row>
    <row r="100" spans="1:3" x14ac:dyDescent="0.3">
      <c r="A100">
        <v>136</v>
      </c>
      <c r="B100">
        <v>98</v>
      </c>
      <c r="C100">
        <v>1</v>
      </c>
    </row>
    <row r="101" spans="1:3" x14ac:dyDescent="0.3">
      <c r="A101">
        <v>136</v>
      </c>
      <c r="B101">
        <v>14</v>
      </c>
      <c r="C101">
        <v>1</v>
      </c>
    </row>
    <row r="102" spans="1:3" x14ac:dyDescent="0.3">
      <c r="A102">
        <v>137</v>
      </c>
      <c r="B102">
        <v>84</v>
      </c>
      <c r="C102">
        <v>3</v>
      </c>
    </row>
    <row r="103" spans="1:3" x14ac:dyDescent="0.3">
      <c r="A103">
        <v>138</v>
      </c>
      <c r="B103">
        <v>106</v>
      </c>
      <c r="C103">
        <v>1</v>
      </c>
    </row>
    <row r="104" spans="1:3" x14ac:dyDescent="0.3">
      <c r="A104">
        <v>138</v>
      </c>
      <c r="B104">
        <v>131</v>
      </c>
      <c r="C104">
        <v>1</v>
      </c>
    </row>
    <row r="105" spans="1:3" x14ac:dyDescent="0.3">
      <c r="A105">
        <v>139</v>
      </c>
      <c r="B105">
        <v>1</v>
      </c>
      <c r="C105">
        <v>2</v>
      </c>
    </row>
    <row r="106" spans="1:3" x14ac:dyDescent="0.3">
      <c r="A106">
        <v>139</v>
      </c>
      <c r="B106">
        <v>71</v>
      </c>
      <c r="C106">
        <v>1</v>
      </c>
    </row>
    <row r="107" spans="1:3" x14ac:dyDescent="0.3">
      <c r="A107">
        <v>139</v>
      </c>
      <c r="B107">
        <v>135</v>
      </c>
      <c r="C107">
        <v>1</v>
      </c>
    </row>
    <row r="108" spans="1:3" x14ac:dyDescent="0.3">
      <c r="A108">
        <v>140</v>
      </c>
      <c r="B108">
        <v>85</v>
      </c>
      <c r="C108">
        <v>3</v>
      </c>
    </row>
    <row r="109" spans="1:3" x14ac:dyDescent="0.3">
      <c r="A109">
        <v>141</v>
      </c>
      <c r="B109">
        <v>89</v>
      </c>
      <c r="C109">
        <v>1</v>
      </c>
    </row>
    <row r="110" spans="1:3" x14ac:dyDescent="0.3">
      <c r="A110">
        <v>141</v>
      </c>
      <c r="B110">
        <v>99</v>
      </c>
      <c r="C110">
        <v>1</v>
      </c>
    </row>
    <row r="111" spans="1:3" x14ac:dyDescent="0.3">
      <c r="A111">
        <v>141</v>
      </c>
      <c r="B111">
        <v>15</v>
      </c>
      <c r="C111">
        <v>3</v>
      </c>
    </row>
    <row r="112" spans="1:3" x14ac:dyDescent="0.3">
      <c r="A112">
        <v>141</v>
      </c>
      <c r="B112">
        <v>72</v>
      </c>
      <c r="C112">
        <v>1</v>
      </c>
    </row>
    <row r="113" spans="1:3" x14ac:dyDescent="0.3">
      <c r="A113">
        <v>142</v>
      </c>
      <c r="B113">
        <v>1</v>
      </c>
      <c r="C113">
        <v>75</v>
      </c>
    </row>
    <row r="114" spans="1:3" x14ac:dyDescent="0.3">
      <c r="A114">
        <v>143</v>
      </c>
      <c r="B114">
        <v>1</v>
      </c>
      <c r="C114">
        <v>3</v>
      </c>
    </row>
    <row r="115" spans="1:3" x14ac:dyDescent="0.3">
      <c r="A115">
        <v>143</v>
      </c>
      <c r="B115">
        <v>89</v>
      </c>
      <c r="C115">
        <v>1</v>
      </c>
    </row>
    <row r="116" spans="1:3" x14ac:dyDescent="0.3">
      <c r="A116">
        <v>143</v>
      </c>
      <c r="B116">
        <v>99</v>
      </c>
      <c r="C116">
        <v>1</v>
      </c>
    </row>
    <row r="117" spans="1:3" x14ac:dyDescent="0.3">
      <c r="A117">
        <v>143</v>
      </c>
      <c r="B117">
        <v>15</v>
      </c>
      <c r="C117">
        <v>2</v>
      </c>
    </row>
    <row r="118" spans="1:3" x14ac:dyDescent="0.3">
      <c r="A118">
        <v>144</v>
      </c>
      <c r="B118">
        <v>89</v>
      </c>
      <c r="C118">
        <v>1</v>
      </c>
    </row>
    <row r="119" spans="1:3" x14ac:dyDescent="0.3">
      <c r="A119">
        <v>144</v>
      </c>
      <c r="B119">
        <v>98</v>
      </c>
      <c r="C119">
        <v>1</v>
      </c>
    </row>
    <row r="120" spans="1:3" x14ac:dyDescent="0.3">
      <c r="A120">
        <v>144</v>
      </c>
      <c r="B120">
        <v>12</v>
      </c>
      <c r="C120">
        <v>1</v>
      </c>
    </row>
    <row r="121" spans="1:3" x14ac:dyDescent="0.3">
      <c r="A121">
        <v>144</v>
      </c>
      <c r="B121">
        <v>16</v>
      </c>
      <c r="C121">
        <v>2</v>
      </c>
    </row>
    <row r="122" spans="1:3" x14ac:dyDescent="0.3">
      <c r="A122">
        <v>145</v>
      </c>
      <c r="B122">
        <v>8</v>
      </c>
      <c r="C122">
        <v>3</v>
      </c>
    </row>
    <row r="123" spans="1:3" x14ac:dyDescent="0.3">
      <c r="A123">
        <v>146</v>
      </c>
      <c r="B123">
        <v>17</v>
      </c>
      <c r="C123">
        <v>2</v>
      </c>
    </row>
    <row r="124" spans="1:3" x14ac:dyDescent="0.3">
      <c r="A124">
        <v>146</v>
      </c>
      <c r="B124">
        <v>91</v>
      </c>
      <c r="C124">
        <v>1</v>
      </c>
    </row>
    <row r="125" spans="1:3" x14ac:dyDescent="0.3">
      <c r="A125">
        <v>146</v>
      </c>
      <c r="B125">
        <v>93</v>
      </c>
      <c r="C125">
        <v>1</v>
      </c>
    </row>
    <row r="126" spans="1:3" x14ac:dyDescent="0.3">
      <c r="A126">
        <v>147</v>
      </c>
      <c r="B126">
        <v>71</v>
      </c>
      <c r="C126">
        <v>2</v>
      </c>
    </row>
    <row r="127" spans="1:3" x14ac:dyDescent="0.3">
      <c r="A127">
        <v>147</v>
      </c>
      <c r="B127">
        <v>73</v>
      </c>
      <c r="C127">
        <v>2</v>
      </c>
    </row>
    <row r="128" spans="1:3" x14ac:dyDescent="0.3">
      <c r="A128">
        <v>147</v>
      </c>
      <c r="B128">
        <v>98</v>
      </c>
      <c r="C128">
        <v>1</v>
      </c>
    </row>
    <row r="129" spans="1:3" x14ac:dyDescent="0.3">
      <c r="A129">
        <v>147</v>
      </c>
      <c r="B129">
        <v>16</v>
      </c>
      <c r="C129">
        <v>2</v>
      </c>
    </row>
    <row r="130" spans="1:3" x14ac:dyDescent="0.3">
      <c r="A130">
        <v>148</v>
      </c>
      <c r="B130">
        <v>10</v>
      </c>
      <c r="C130">
        <v>3</v>
      </c>
    </row>
    <row r="131" spans="1:3" x14ac:dyDescent="0.3">
      <c r="A131">
        <v>149</v>
      </c>
      <c r="B131">
        <v>1</v>
      </c>
      <c r="C131">
        <v>2</v>
      </c>
    </row>
    <row r="132" spans="1:3" x14ac:dyDescent="0.3">
      <c r="A132">
        <v>149</v>
      </c>
      <c r="B132">
        <v>98</v>
      </c>
      <c r="C132">
        <v>1</v>
      </c>
    </row>
    <row r="133" spans="1:3" x14ac:dyDescent="0.3">
      <c r="A133">
        <v>149</v>
      </c>
      <c r="B133">
        <v>12</v>
      </c>
      <c r="C133">
        <v>1</v>
      </c>
    </row>
    <row r="134" spans="1:3" x14ac:dyDescent="0.3">
      <c r="A134">
        <v>149</v>
      </c>
      <c r="B134">
        <v>14</v>
      </c>
      <c r="C134">
        <v>1</v>
      </c>
    </row>
    <row r="135" spans="1:3" x14ac:dyDescent="0.3">
      <c r="A135">
        <v>150</v>
      </c>
      <c r="B135">
        <v>13</v>
      </c>
      <c r="C135">
        <v>3</v>
      </c>
    </row>
    <row r="136" spans="1:3" x14ac:dyDescent="0.3">
      <c r="A136">
        <v>151</v>
      </c>
      <c r="B136">
        <v>71</v>
      </c>
      <c r="C136">
        <v>4</v>
      </c>
    </row>
    <row r="137" spans="1:3" x14ac:dyDescent="0.3">
      <c r="A137">
        <v>151</v>
      </c>
      <c r="B137">
        <v>16</v>
      </c>
      <c r="C137">
        <v>1</v>
      </c>
    </row>
    <row r="138" spans="1:3" x14ac:dyDescent="0.3">
      <c r="A138">
        <v>151</v>
      </c>
      <c r="B138">
        <v>135</v>
      </c>
      <c r="C138">
        <v>1</v>
      </c>
    </row>
    <row r="139" spans="1:3" x14ac:dyDescent="0.3">
      <c r="A139">
        <v>152</v>
      </c>
      <c r="B139">
        <v>11</v>
      </c>
      <c r="C139">
        <v>3</v>
      </c>
    </row>
    <row r="140" spans="1:3" x14ac:dyDescent="0.3">
      <c r="A140">
        <v>153</v>
      </c>
      <c r="B140">
        <v>118</v>
      </c>
      <c r="C140">
        <v>2</v>
      </c>
    </row>
    <row r="141" spans="1:3" x14ac:dyDescent="0.3">
      <c r="A141">
        <v>153</v>
      </c>
      <c r="B141">
        <v>120</v>
      </c>
      <c r="C141">
        <v>1</v>
      </c>
    </row>
    <row r="142" spans="1:3" x14ac:dyDescent="0.3">
      <c r="A142">
        <v>154</v>
      </c>
      <c r="B142">
        <v>71</v>
      </c>
      <c r="C142">
        <v>3</v>
      </c>
    </row>
    <row r="143" spans="1:3" x14ac:dyDescent="0.3">
      <c r="A143">
        <v>154</v>
      </c>
      <c r="B143">
        <v>16</v>
      </c>
      <c r="C143">
        <v>2</v>
      </c>
    </row>
    <row r="144" spans="1:3" x14ac:dyDescent="0.3">
      <c r="A144">
        <v>154</v>
      </c>
      <c r="B144">
        <v>99</v>
      </c>
      <c r="C144">
        <v>1</v>
      </c>
    </row>
    <row r="145" spans="1:3" x14ac:dyDescent="0.3">
      <c r="A145">
        <v>154</v>
      </c>
      <c r="B145">
        <v>93</v>
      </c>
      <c r="C145">
        <v>1</v>
      </c>
    </row>
    <row r="146" spans="1:3" x14ac:dyDescent="0.3">
      <c r="A146">
        <v>155</v>
      </c>
      <c r="B146">
        <v>16</v>
      </c>
      <c r="C146">
        <v>2</v>
      </c>
    </row>
    <row r="147" spans="1:3" x14ac:dyDescent="0.3">
      <c r="A147">
        <v>155</v>
      </c>
      <c r="B147">
        <v>73</v>
      </c>
      <c r="C147">
        <v>2</v>
      </c>
    </row>
    <row r="148" spans="1:3" x14ac:dyDescent="0.3">
      <c r="A148">
        <v>155</v>
      </c>
      <c r="B148">
        <v>5</v>
      </c>
      <c r="C148">
        <v>2</v>
      </c>
    </row>
    <row r="149" spans="1:3" x14ac:dyDescent="0.3">
      <c r="A149">
        <v>155</v>
      </c>
      <c r="B149">
        <v>7</v>
      </c>
      <c r="C149">
        <v>2</v>
      </c>
    </row>
    <row r="150" spans="1:3" x14ac:dyDescent="0.3">
      <c r="A150">
        <v>156</v>
      </c>
      <c r="B150">
        <v>72</v>
      </c>
      <c r="C150">
        <v>1</v>
      </c>
    </row>
    <row r="151" spans="1:3" x14ac:dyDescent="0.3">
      <c r="A151">
        <v>156</v>
      </c>
      <c r="B151">
        <v>89</v>
      </c>
      <c r="C151">
        <v>1</v>
      </c>
    </row>
    <row r="152" spans="1:3" x14ac:dyDescent="0.3">
      <c r="A152">
        <v>156</v>
      </c>
      <c r="B152">
        <v>99</v>
      </c>
      <c r="C152">
        <v>1</v>
      </c>
    </row>
    <row r="153" spans="1:3" x14ac:dyDescent="0.3">
      <c r="A153">
        <v>156</v>
      </c>
      <c r="B153">
        <v>17</v>
      </c>
      <c r="C153">
        <v>2</v>
      </c>
    </row>
    <row r="154" spans="1:3" x14ac:dyDescent="0.3">
      <c r="A154">
        <v>157</v>
      </c>
      <c r="B154">
        <v>118</v>
      </c>
      <c r="C154">
        <v>2</v>
      </c>
    </row>
    <row r="155" spans="1:3" x14ac:dyDescent="0.3">
      <c r="A155">
        <v>157</v>
      </c>
      <c r="B155">
        <v>120</v>
      </c>
      <c r="C155">
        <v>1</v>
      </c>
    </row>
    <row r="156" spans="1:3" x14ac:dyDescent="0.3">
      <c r="A156">
        <v>157</v>
      </c>
      <c r="B156">
        <v>121</v>
      </c>
      <c r="C156">
        <v>1</v>
      </c>
    </row>
    <row r="157" spans="1:3" x14ac:dyDescent="0.3">
      <c r="A157">
        <v>158</v>
      </c>
      <c r="B157">
        <v>77</v>
      </c>
      <c r="C157">
        <v>2</v>
      </c>
    </row>
    <row r="158" spans="1:3" x14ac:dyDescent="0.3">
      <c r="A158">
        <v>159</v>
      </c>
      <c r="B158">
        <v>2</v>
      </c>
      <c r="C158">
        <v>2</v>
      </c>
    </row>
    <row r="159" spans="1:3" x14ac:dyDescent="0.3">
      <c r="A159">
        <v>159</v>
      </c>
      <c r="B159">
        <v>158</v>
      </c>
      <c r="C159">
        <v>2</v>
      </c>
    </row>
    <row r="160" spans="1:3" x14ac:dyDescent="0.3">
      <c r="A160">
        <v>160</v>
      </c>
      <c r="B160">
        <v>120</v>
      </c>
      <c r="C160">
        <v>2</v>
      </c>
    </row>
    <row r="161" spans="1:3" x14ac:dyDescent="0.3">
      <c r="A161">
        <v>160</v>
      </c>
      <c r="B161">
        <v>121</v>
      </c>
      <c r="C161">
        <v>2</v>
      </c>
    </row>
    <row r="162" spans="1:3" x14ac:dyDescent="0.3">
      <c r="A162">
        <v>161</v>
      </c>
      <c r="B162">
        <v>75</v>
      </c>
      <c r="C162">
        <v>2</v>
      </c>
    </row>
    <row r="163" spans="1:3" x14ac:dyDescent="0.3">
      <c r="A163">
        <v>161</v>
      </c>
      <c r="B163">
        <v>16</v>
      </c>
      <c r="C163">
        <v>3</v>
      </c>
    </row>
    <row r="164" spans="1:3" x14ac:dyDescent="0.3">
      <c r="A164">
        <v>162</v>
      </c>
      <c r="B164">
        <v>118</v>
      </c>
      <c r="C164">
        <v>1</v>
      </c>
    </row>
    <row r="165" spans="1:3" x14ac:dyDescent="0.3">
      <c r="A165">
        <v>162</v>
      </c>
      <c r="B165">
        <v>137</v>
      </c>
      <c r="C165">
        <v>2</v>
      </c>
    </row>
    <row r="166" spans="1:3" x14ac:dyDescent="0.3">
      <c r="A166">
        <v>162</v>
      </c>
      <c r="B166">
        <v>140</v>
      </c>
      <c r="C166">
        <v>2</v>
      </c>
    </row>
    <row r="167" spans="1:3" x14ac:dyDescent="0.3">
      <c r="A167">
        <v>163</v>
      </c>
      <c r="B167">
        <v>99</v>
      </c>
      <c r="C167">
        <v>1</v>
      </c>
    </row>
    <row r="168" spans="1:3" x14ac:dyDescent="0.3">
      <c r="A168">
        <v>163</v>
      </c>
      <c r="B168">
        <v>18</v>
      </c>
      <c r="C168">
        <v>3</v>
      </c>
    </row>
    <row r="169" spans="1:3" x14ac:dyDescent="0.3">
      <c r="A169">
        <v>164</v>
      </c>
      <c r="B169">
        <v>1</v>
      </c>
      <c r="C169">
        <v>2</v>
      </c>
    </row>
    <row r="170" spans="1:3" x14ac:dyDescent="0.3">
      <c r="A170">
        <v>164</v>
      </c>
      <c r="B170">
        <v>71</v>
      </c>
      <c r="C170">
        <v>2</v>
      </c>
    </row>
    <row r="171" spans="1:3" x14ac:dyDescent="0.3">
      <c r="A171">
        <v>164</v>
      </c>
      <c r="B171">
        <v>158</v>
      </c>
      <c r="C171">
        <v>2</v>
      </c>
    </row>
    <row r="172" spans="1:3" x14ac:dyDescent="0.3">
      <c r="A172">
        <v>164</v>
      </c>
      <c r="B172">
        <v>8</v>
      </c>
      <c r="C172">
        <v>2</v>
      </c>
    </row>
    <row r="173" spans="1:3" x14ac:dyDescent="0.3">
      <c r="A173">
        <v>165</v>
      </c>
      <c r="B173">
        <v>99</v>
      </c>
      <c r="C173">
        <v>1</v>
      </c>
    </row>
    <row r="174" spans="1:3" x14ac:dyDescent="0.3">
      <c r="A174">
        <v>165</v>
      </c>
      <c r="B174">
        <v>72</v>
      </c>
      <c r="C174">
        <v>1</v>
      </c>
    </row>
    <row r="175" spans="1:3" x14ac:dyDescent="0.3">
      <c r="A175">
        <v>165</v>
      </c>
      <c r="B175">
        <v>18</v>
      </c>
      <c r="C175">
        <v>2</v>
      </c>
    </row>
    <row r="176" spans="1:3" x14ac:dyDescent="0.3">
      <c r="A176">
        <v>166</v>
      </c>
      <c r="B176">
        <v>2</v>
      </c>
      <c r="C176">
        <v>2</v>
      </c>
    </row>
    <row r="177" spans="1:3" x14ac:dyDescent="0.3">
      <c r="A177">
        <v>166</v>
      </c>
      <c r="B177">
        <v>17</v>
      </c>
      <c r="C177">
        <v>2</v>
      </c>
    </row>
    <row r="178" spans="1:3" x14ac:dyDescent="0.3">
      <c r="A178">
        <v>167</v>
      </c>
      <c r="B178">
        <v>1</v>
      </c>
      <c r="C178">
        <v>2</v>
      </c>
    </row>
    <row r="179" spans="1:3" x14ac:dyDescent="0.3">
      <c r="A179">
        <v>167</v>
      </c>
      <c r="B179">
        <v>75</v>
      </c>
      <c r="C179">
        <v>1</v>
      </c>
    </row>
    <row r="180" spans="1:3" x14ac:dyDescent="0.3">
      <c r="A180">
        <v>167</v>
      </c>
      <c r="B180">
        <v>78</v>
      </c>
      <c r="C180">
        <v>1</v>
      </c>
    </row>
    <row r="181" spans="1:3" x14ac:dyDescent="0.3">
      <c r="A181">
        <v>167</v>
      </c>
      <c r="B181">
        <v>98</v>
      </c>
      <c r="C181">
        <v>1</v>
      </c>
    </row>
    <row r="182" spans="1:3" x14ac:dyDescent="0.3">
      <c r="A182">
        <v>168</v>
      </c>
      <c r="B182">
        <v>89</v>
      </c>
      <c r="C182">
        <v>1</v>
      </c>
    </row>
    <row r="183" spans="1:3" x14ac:dyDescent="0.3">
      <c r="A183">
        <v>168</v>
      </c>
      <c r="B183">
        <v>17</v>
      </c>
      <c r="C183">
        <v>2</v>
      </c>
    </row>
    <row r="184" spans="1:3" x14ac:dyDescent="0.3">
      <c r="A184">
        <v>168</v>
      </c>
      <c r="B184">
        <v>18</v>
      </c>
      <c r="C184">
        <v>1</v>
      </c>
    </row>
    <row r="185" spans="1:3" x14ac:dyDescent="0.3">
      <c r="A185">
        <v>169</v>
      </c>
      <c r="B185">
        <v>17</v>
      </c>
      <c r="C185">
        <v>1</v>
      </c>
    </row>
    <row r="186" spans="1:3" x14ac:dyDescent="0.3">
      <c r="A186">
        <v>169</v>
      </c>
      <c r="B186">
        <v>17</v>
      </c>
      <c r="C186">
        <v>1</v>
      </c>
    </row>
    <row r="187" spans="1:3" x14ac:dyDescent="0.3">
      <c r="A187">
        <v>169</v>
      </c>
      <c r="B187">
        <v>89</v>
      </c>
      <c r="C187">
        <v>1</v>
      </c>
    </row>
    <row r="188" spans="1:3" x14ac:dyDescent="0.3">
      <c r="A188">
        <v>169</v>
      </c>
      <c r="B188">
        <v>10</v>
      </c>
      <c r="C188">
        <v>1</v>
      </c>
    </row>
    <row r="189" spans="1:3" x14ac:dyDescent="0.3">
      <c r="A189">
        <v>170</v>
      </c>
      <c r="B189">
        <v>89</v>
      </c>
      <c r="C189">
        <v>1</v>
      </c>
    </row>
    <row r="190" spans="1:3" x14ac:dyDescent="0.3">
      <c r="A190">
        <v>170</v>
      </c>
      <c r="B190">
        <v>78</v>
      </c>
      <c r="C190">
        <v>2</v>
      </c>
    </row>
    <row r="191" spans="1:3" x14ac:dyDescent="0.3">
      <c r="A191">
        <v>170</v>
      </c>
      <c r="B191">
        <v>12</v>
      </c>
      <c r="C191">
        <v>2</v>
      </c>
    </row>
    <row r="192" spans="1:3" x14ac:dyDescent="0.3">
      <c r="A192">
        <v>170</v>
      </c>
      <c r="B192">
        <v>14</v>
      </c>
      <c r="C192">
        <v>1</v>
      </c>
    </row>
    <row r="193" spans="1:3" x14ac:dyDescent="0.3">
      <c r="A193">
        <v>171</v>
      </c>
      <c r="B193">
        <v>72</v>
      </c>
      <c r="C193">
        <v>1</v>
      </c>
    </row>
    <row r="194" spans="1:3" x14ac:dyDescent="0.3">
      <c r="A194">
        <v>171</v>
      </c>
      <c r="B194">
        <v>89</v>
      </c>
      <c r="C194">
        <v>1</v>
      </c>
    </row>
    <row r="195" spans="1:3" x14ac:dyDescent="0.3">
      <c r="A195">
        <v>171</v>
      </c>
      <c r="B195">
        <v>99</v>
      </c>
      <c r="C195">
        <v>1</v>
      </c>
    </row>
    <row r="196" spans="1:3" x14ac:dyDescent="0.3">
      <c r="A196">
        <v>171</v>
      </c>
      <c r="B196">
        <v>17</v>
      </c>
      <c r="C196">
        <v>2</v>
      </c>
    </row>
    <row r="197" spans="1:3" x14ac:dyDescent="0.3">
      <c r="A197">
        <v>172</v>
      </c>
      <c r="B197">
        <v>132</v>
      </c>
      <c r="C197">
        <v>1</v>
      </c>
    </row>
    <row r="198" spans="1:3" x14ac:dyDescent="0.3">
      <c r="A198">
        <v>172</v>
      </c>
      <c r="B198">
        <v>135</v>
      </c>
      <c r="C198">
        <v>1</v>
      </c>
    </row>
    <row r="199" spans="1:3" x14ac:dyDescent="0.3">
      <c r="A199">
        <v>172</v>
      </c>
      <c r="B199">
        <v>12</v>
      </c>
      <c r="C199">
        <v>1</v>
      </c>
    </row>
    <row r="200" spans="1:3" x14ac:dyDescent="0.3">
      <c r="A200">
        <v>172</v>
      </c>
      <c r="B200">
        <v>14</v>
      </c>
      <c r="C200">
        <v>2</v>
      </c>
    </row>
    <row r="201" spans="1:3" x14ac:dyDescent="0.3">
      <c r="A201">
        <v>173</v>
      </c>
      <c r="B201">
        <v>74</v>
      </c>
      <c r="C201">
        <v>2</v>
      </c>
    </row>
    <row r="202" spans="1:3" x14ac:dyDescent="0.3">
      <c r="A202">
        <v>173</v>
      </c>
      <c r="B202">
        <v>15</v>
      </c>
      <c r="C202">
        <v>2</v>
      </c>
    </row>
    <row r="203" spans="1:3" x14ac:dyDescent="0.3">
      <c r="A203">
        <v>174</v>
      </c>
      <c r="B203">
        <v>158</v>
      </c>
      <c r="C203">
        <v>1</v>
      </c>
    </row>
    <row r="204" spans="1:3" x14ac:dyDescent="0.3">
      <c r="A204">
        <v>174</v>
      </c>
      <c r="B204">
        <v>78</v>
      </c>
      <c r="C204">
        <v>1</v>
      </c>
    </row>
    <row r="205" spans="1:3" x14ac:dyDescent="0.3">
      <c r="A205">
        <v>174</v>
      </c>
      <c r="B205">
        <v>12</v>
      </c>
      <c r="C205">
        <v>1</v>
      </c>
    </row>
    <row r="206" spans="1:3" x14ac:dyDescent="0.3">
      <c r="A206">
        <v>175</v>
      </c>
      <c r="B206">
        <v>77</v>
      </c>
      <c r="C206">
        <v>3</v>
      </c>
    </row>
    <row r="207" spans="1:3" x14ac:dyDescent="0.3">
      <c r="A207">
        <v>176</v>
      </c>
      <c r="B207">
        <v>175</v>
      </c>
      <c r="C207">
        <v>1</v>
      </c>
    </row>
    <row r="208" spans="1:3" x14ac:dyDescent="0.3">
      <c r="A208">
        <v>176</v>
      </c>
      <c r="B208">
        <v>15</v>
      </c>
      <c r="C208">
        <v>2</v>
      </c>
    </row>
    <row r="209" spans="1:3" x14ac:dyDescent="0.3">
      <c r="A209">
        <v>177</v>
      </c>
      <c r="B209">
        <v>158</v>
      </c>
      <c r="C209">
        <v>1</v>
      </c>
    </row>
    <row r="210" spans="1:3" x14ac:dyDescent="0.3">
      <c r="A210">
        <v>177</v>
      </c>
      <c r="B210">
        <v>93</v>
      </c>
      <c r="C210">
        <v>1</v>
      </c>
    </row>
    <row r="211" spans="1:3" x14ac:dyDescent="0.3">
      <c r="A211">
        <v>177</v>
      </c>
      <c r="B211">
        <v>7</v>
      </c>
      <c r="C211">
        <v>3</v>
      </c>
    </row>
    <row r="212" spans="1:3" x14ac:dyDescent="0.3">
      <c r="A212">
        <v>177</v>
      </c>
      <c r="B212">
        <v>5</v>
      </c>
      <c r="C212">
        <v>2</v>
      </c>
    </row>
    <row r="213" spans="1:3" x14ac:dyDescent="0.3">
      <c r="A213">
        <v>178</v>
      </c>
      <c r="B213">
        <v>1</v>
      </c>
      <c r="C213">
        <v>5</v>
      </c>
    </row>
    <row r="214" spans="1:3" x14ac:dyDescent="0.3">
      <c r="A214">
        <v>178</v>
      </c>
      <c r="B214">
        <v>6</v>
      </c>
      <c r="C214">
        <v>3</v>
      </c>
    </row>
    <row r="215" spans="1:3" x14ac:dyDescent="0.3">
      <c r="A215">
        <v>178</v>
      </c>
      <c r="B215">
        <v>9</v>
      </c>
      <c r="C215">
        <v>3</v>
      </c>
    </row>
    <row r="216" spans="1:3" x14ac:dyDescent="0.3">
      <c r="A216">
        <v>179</v>
      </c>
      <c r="B216">
        <v>15</v>
      </c>
      <c r="C216">
        <v>3</v>
      </c>
    </row>
    <row r="217" spans="1:3" x14ac:dyDescent="0.3">
      <c r="A217">
        <v>180</v>
      </c>
      <c r="B217">
        <v>19</v>
      </c>
      <c r="C217">
        <v>3</v>
      </c>
    </row>
    <row r="218" spans="1:3" x14ac:dyDescent="0.3">
      <c r="A218">
        <v>180</v>
      </c>
      <c r="B218">
        <v>89</v>
      </c>
      <c r="C218">
        <v>1</v>
      </c>
    </row>
    <row r="219" spans="1:3" x14ac:dyDescent="0.3">
      <c r="A219">
        <v>180</v>
      </c>
      <c r="B219">
        <v>91</v>
      </c>
      <c r="C219">
        <v>1</v>
      </c>
    </row>
    <row r="220" spans="1:3" x14ac:dyDescent="0.3">
      <c r="A220">
        <v>181</v>
      </c>
      <c r="B220">
        <v>106</v>
      </c>
      <c r="C220">
        <v>2</v>
      </c>
    </row>
    <row r="221" spans="1:3" x14ac:dyDescent="0.3">
      <c r="A221">
        <v>181</v>
      </c>
      <c r="B221">
        <v>8</v>
      </c>
      <c r="C221">
        <v>1</v>
      </c>
    </row>
    <row r="222" spans="1:3" x14ac:dyDescent="0.3">
      <c r="A222">
        <v>182</v>
      </c>
      <c r="B222">
        <v>107</v>
      </c>
      <c r="C222">
        <v>2</v>
      </c>
    </row>
    <row r="223" spans="1:3" x14ac:dyDescent="0.3">
      <c r="A223">
        <v>182</v>
      </c>
      <c r="B223">
        <v>79</v>
      </c>
      <c r="C223">
        <v>3</v>
      </c>
    </row>
    <row r="224" spans="1:3" x14ac:dyDescent="0.3">
      <c r="A224">
        <v>183</v>
      </c>
      <c r="B224">
        <v>99</v>
      </c>
      <c r="C224">
        <v>1</v>
      </c>
    </row>
    <row r="225" spans="1:3" x14ac:dyDescent="0.3">
      <c r="A225">
        <v>183</v>
      </c>
      <c r="B225">
        <v>1</v>
      </c>
      <c r="C225">
        <v>1</v>
      </c>
    </row>
    <row r="226" spans="1:3" x14ac:dyDescent="0.3">
      <c r="A226">
        <v>183</v>
      </c>
      <c r="B226">
        <v>93</v>
      </c>
      <c r="C226">
        <v>1</v>
      </c>
    </row>
    <row r="227" spans="1:3" x14ac:dyDescent="0.3">
      <c r="A227">
        <v>184</v>
      </c>
      <c r="B227">
        <v>175</v>
      </c>
      <c r="C227">
        <v>1</v>
      </c>
    </row>
    <row r="228" spans="1:3" x14ac:dyDescent="0.3">
      <c r="A228">
        <v>184</v>
      </c>
      <c r="B228">
        <v>10</v>
      </c>
      <c r="C228">
        <v>2</v>
      </c>
    </row>
    <row r="229" spans="1:3" x14ac:dyDescent="0.3">
      <c r="A229">
        <v>185</v>
      </c>
      <c r="B229">
        <v>20</v>
      </c>
      <c r="C229">
        <v>3</v>
      </c>
    </row>
    <row r="230" spans="1:3" x14ac:dyDescent="0.3">
      <c r="A230">
        <v>186</v>
      </c>
      <c r="B230">
        <v>72</v>
      </c>
      <c r="C230">
        <v>1</v>
      </c>
    </row>
    <row r="231" spans="1:3" x14ac:dyDescent="0.3">
      <c r="A231">
        <v>186</v>
      </c>
      <c r="B231">
        <v>75</v>
      </c>
      <c r="C231">
        <v>2</v>
      </c>
    </row>
    <row r="232" spans="1:3" x14ac:dyDescent="0.3">
      <c r="A232">
        <v>186</v>
      </c>
      <c r="B232">
        <v>16</v>
      </c>
      <c r="C232">
        <v>3</v>
      </c>
    </row>
    <row r="233" spans="1:3" x14ac:dyDescent="0.3">
      <c r="A233">
        <v>186</v>
      </c>
      <c r="B233">
        <v>5</v>
      </c>
      <c r="C233">
        <v>1</v>
      </c>
    </row>
    <row r="234" spans="1:3" x14ac:dyDescent="0.3">
      <c r="A234">
        <v>187</v>
      </c>
      <c r="B234">
        <v>1</v>
      </c>
      <c r="C234">
        <v>1</v>
      </c>
    </row>
    <row r="235" spans="1:3" x14ac:dyDescent="0.3">
      <c r="A235">
        <v>187</v>
      </c>
      <c r="B235">
        <v>3</v>
      </c>
      <c r="C235">
        <v>9</v>
      </c>
    </row>
    <row r="236" spans="1:3" x14ac:dyDescent="0.3">
      <c r="A236">
        <v>188</v>
      </c>
      <c r="B236">
        <v>89</v>
      </c>
      <c r="C236">
        <v>1</v>
      </c>
    </row>
    <row r="237" spans="1:3" x14ac:dyDescent="0.3">
      <c r="A237">
        <v>188</v>
      </c>
      <c r="B237">
        <v>99</v>
      </c>
      <c r="C237">
        <v>1</v>
      </c>
    </row>
    <row r="238" spans="1:3" x14ac:dyDescent="0.3">
      <c r="A238">
        <v>188</v>
      </c>
      <c r="B238">
        <v>17</v>
      </c>
      <c r="C238">
        <v>3</v>
      </c>
    </row>
    <row r="239" spans="1:3" x14ac:dyDescent="0.3">
      <c r="A239">
        <v>189</v>
      </c>
      <c r="B239">
        <v>115</v>
      </c>
      <c r="C239">
        <v>1</v>
      </c>
    </row>
    <row r="240" spans="1:3" x14ac:dyDescent="0.3">
      <c r="A240">
        <v>189</v>
      </c>
      <c r="B240">
        <v>82</v>
      </c>
      <c r="C240">
        <v>1</v>
      </c>
    </row>
    <row r="241" spans="1:3" x14ac:dyDescent="0.3">
      <c r="A241">
        <v>189</v>
      </c>
      <c r="B241">
        <v>10</v>
      </c>
      <c r="C241">
        <v>3</v>
      </c>
    </row>
    <row r="242" spans="1:3" x14ac:dyDescent="0.3">
      <c r="A242">
        <v>189</v>
      </c>
      <c r="B242">
        <v>21</v>
      </c>
      <c r="C242">
        <v>3</v>
      </c>
    </row>
    <row r="243" spans="1:3" x14ac:dyDescent="0.3">
      <c r="A243">
        <v>190</v>
      </c>
      <c r="B243">
        <v>75</v>
      </c>
      <c r="C243">
        <v>1</v>
      </c>
    </row>
    <row r="244" spans="1:3" x14ac:dyDescent="0.3">
      <c r="A244">
        <v>190</v>
      </c>
      <c r="B244">
        <v>187</v>
      </c>
      <c r="C244">
        <v>1</v>
      </c>
    </row>
    <row r="245" spans="1:3" x14ac:dyDescent="0.3">
      <c r="A245">
        <v>190</v>
      </c>
      <c r="B245">
        <v>22</v>
      </c>
      <c r="C245">
        <v>15</v>
      </c>
    </row>
    <row r="246" spans="1:3" x14ac:dyDescent="0.3">
      <c r="A246">
        <v>191</v>
      </c>
      <c r="B246">
        <v>106</v>
      </c>
      <c r="C246">
        <v>1</v>
      </c>
    </row>
    <row r="247" spans="1:3" x14ac:dyDescent="0.3">
      <c r="A247">
        <v>191</v>
      </c>
      <c r="B247">
        <v>11</v>
      </c>
      <c r="C247">
        <v>1</v>
      </c>
    </row>
    <row r="248" spans="1:3" x14ac:dyDescent="0.3">
      <c r="A248">
        <v>191</v>
      </c>
      <c r="B248">
        <v>15</v>
      </c>
      <c r="C248">
        <v>2</v>
      </c>
    </row>
    <row r="249" spans="1:3" x14ac:dyDescent="0.3">
      <c r="A249">
        <v>192</v>
      </c>
      <c r="B249">
        <v>135</v>
      </c>
      <c r="C249">
        <v>2</v>
      </c>
    </row>
    <row r="250" spans="1:3" x14ac:dyDescent="0.3">
      <c r="A250">
        <v>192</v>
      </c>
      <c r="B250">
        <v>130</v>
      </c>
      <c r="C250">
        <v>1</v>
      </c>
    </row>
    <row r="251" spans="1:3" x14ac:dyDescent="0.3">
      <c r="A251">
        <v>192</v>
      </c>
      <c r="B251">
        <v>23</v>
      </c>
      <c r="C251">
        <v>2</v>
      </c>
    </row>
    <row r="252" spans="1:3" x14ac:dyDescent="0.3">
      <c r="A252">
        <v>192</v>
      </c>
      <c r="B252">
        <v>24</v>
      </c>
      <c r="C252">
        <v>3</v>
      </c>
    </row>
    <row r="253" spans="1:3" x14ac:dyDescent="0.3">
      <c r="A253">
        <v>193</v>
      </c>
      <c r="B253">
        <v>22</v>
      </c>
      <c r="C253">
        <v>15</v>
      </c>
    </row>
    <row r="254" spans="1:3" x14ac:dyDescent="0.3">
      <c r="A254">
        <v>193</v>
      </c>
      <c r="B254">
        <v>187</v>
      </c>
      <c r="C254">
        <v>1</v>
      </c>
    </row>
    <row r="255" spans="1:3" x14ac:dyDescent="0.3">
      <c r="A255">
        <v>193</v>
      </c>
      <c r="B255">
        <v>78</v>
      </c>
      <c r="C255">
        <v>1</v>
      </c>
    </row>
    <row r="256" spans="1:3" x14ac:dyDescent="0.3">
      <c r="A256">
        <v>194</v>
      </c>
      <c r="B256">
        <v>107</v>
      </c>
      <c r="C256">
        <v>3</v>
      </c>
    </row>
    <row r="257" spans="1:3" x14ac:dyDescent="0.3">
      <c r="A257">
        <v>194</v>
      </c>
      <c r="B257">
        <v>79</v>
      </c>
      <c r="C257">
        <v>5</v>
      </c>
    </row>
    <row r="258" spans="1:3" x14ac:dyDescent="0.3">
      <c r="A258">
        <v>194</v>
      </c>
      <c r="B258">
        <v>7</v>
      </c>
      <c r="C258">
        <v>1</v>
      </c>
    </row>
    <row r="259" spans="1:3" x14ac:dyDescent="0.3">
      <c r="A259">
        <v>195</v>
      </c>
      <c r="B259">
        <v>99</v>
      </c>
      <c r="C259">
        <v>1</v>
      </c>
    </row>
    <row r="260" spans="1:3" x14ac:dyDescent="0.3">
      <c r="A260">
        <v>195</v>
      </c>
      <c r="B260">
        <v>148</v>
      </c>
      <c r="C260">
        <v>1</v>
      </c>
    </row>
    <row r="261" spans="1:3" x14ac:dyDescent="0.3">
      <c r="A261">
        <v>195</v>
      </c>
      <c r="B261">
        <v>150</v>
      </c>
      <c r="C261">
        <v>1</v>
      </c>
    </row>
    <row r="262" spans="1:3" x14ac:dyDescent="0.3">
      <c r="A262">
        <v>196</v>
      </c>
      <c r="B262">
        <v>23</v>
      </c>
      <c r="C262">
        <v>3</v>
      </c>
    </row>
    <row r="263" spans="1:3" x14ac:dyDescent="0.3">
      <c r="A263">
        <v>197</v>
      </c>
      <c r="B263">
        <v>93</v>
      </c>
      <c r="C263">
        <v>1</v>
      </c>
    </row>
    <row r="264" spans="1:3" x14ac:dyDescent="0.3">
      <c r="A264">
        <v>197</v>
      </c>
      <c r="B264">
        <v>86</v>
      </c>
      <c r="C264">
        <v>2</v>
      </c>
    </row>
    <row r="265" spans="1:3" x14ac:dyDescent="0.3">
      <c r="A265">
        <v>197</v>
      </c>
      <c r="B265">
        <v>25</v>
      </c>
      <c r="C265">
        <v>4</v>
      </c>
    </row>
    <row r="266" spans="1:3" x14ac:dyDescent="0.3">
      <c r="A266">
        <v>198</v>
      </c>
      <c r="B266">
        <v>196</v>
      </c>
      <c r="C266">
        <v>1</v>
      </c>
    </row>
    <row r="267" spans="1:3" x14ac:dyDescent="0.3">
      <c r="A267">
        <v>198</v>
      </c>
      <c r="B267">
        <v>86</v>
      </c>
      <c r="C267">
        <v>2</v>
      </c>
    </row>
    <row r="268" spans="1:3" x14ac:dyDescent="0.3">
      <c r="A268">
        <v>198</v>
      </c>
      <c r="B268">
        <v>14</v>
      </c>
      <c r="C268">
        <v>2</v>
      </c>
    </row>
    <row r="269" spans="1:3" x14ac:dyDescent="0.3">
      <c r="A269">
        <v>198</v>
      </c>
      <c r="B269">
        <v>24</v>
      </c>
      <c r="C269">
        <v>2</v>
      </c>
    </row>
    <row r="270" spans="1:3" x14ac:dyDescent="0.3">
      <c r="A270">
        <v>199</v>
      </c>
      <c r="B270">
        <v>71</v>
      </c>
      <c r="C270">
        <v>4</v>
      </c>
    </row>
    <row r="271" spans="1:3" x14ac:dyDescent="0.3">
      <c r="A271">
        <v>199</v>
      </c>
      <c r="B271">
        <v>196</v>
      </c>
      <c r="C271">
        <v>1</v>
      </c>
    </row>
    <row r="272" spans="1:3" x14ac:dyDescent="0.3">
      <c r="A272">
        <v>200</v>
      </c>
      <c r="B272">
        <v>199</v>
      </c>
      <c r="C272">
        <v>1</v>
      </c>
    </row>
    <row r="273" spans="1:3" x14ac:dyDescent="0.3">
      <c r="A273">
        <v>200</v>
      </c>
      <c r="B273">
        <v>130</v>
      </c>
      <c r="C273">
        <v>1</v>
      </c>
    </row>
    <row r="274" spans="1:3" x14ac:dyDescent="0.3">
      <c r="A274">
        <v>200</v>
      </c>
      <c r="B274">
        <v>73</v>
      </c>
      <c r="C274">
        <v>2</v>
      </c>
    </row>
    <row r="275" spans="1:3" x14ac:dyDescent="0.3">
      <c r="A275">
        <v>200</v>
      </c>
      <c r="B275">
        <v>24</v>
      </c>
      <c r="C275">
        <v>3</v>
      </c>
    </row>
    <row r="276" spans="1:3" x14ac:dyDescent="0.3">
      <c r="A276">
        <v>201</v>
      </c>
      <c r="B276">
        <v>72</v>
      </c>
      <c r="C276">
        <v>1</v>
      </c>
    </row>
    <row r="277" spans="1:3" x14ac:dyDescent="0.3">
      <c r="A277">
        <v>201</v>
      </c>
      <c r="B277">
        <v>183</v>
      </c>
      <c r="C277">
        <v>1</v>
      </c>
    </row>
    <row r="278" spans="1:3" x14ac:dyDescent="0.3">
      <c r="A278">
        <v>201</v>
      </c>
      <c r="B278">
        <v>18</v>
      </c>
      <c r="C278">
        <v>2</v>
      </c>
    </row>
    <row r="279" spans="1:3" x14ac:dyDescent="0.3">
      <c r="A279">
        <v>202</v>
      </c>
      <c r="B279">
        <v>22</v>
      </c>
      <c r="C279">
        <v>15</v>
      </c>
    </row>
    <row r="280" spans="1:3" x14ac:dyDescent="0.3">
      <c r="A280">
        <v>202</v>
      </c>
      <c r="B280">
        <v>71</v>
      </c>
      <c r="C280">
        <v>4</v>
      </c>
    </row>
    <row r="281" spans="1:3" x14ac:dyDescent="0.3">
      <c r="A281">
        <v>202</v>
      </c>
      <c r="B281">
        <v>91</v>
      </c>
      <c r="C281">
        <v>1</v>
      </c>
    </row>
    <row r="282" spans="1:3" x14ac:dyDescent="0.3">
      <c r="A282">
        <v>202</v>
      </c>
      <c r="B282">
        <v>187</v>
      </c>
      <c r="C282">
        <v>1</v>
      </c>
    </row>
    <row r="283" spans="1:3" x14ac:dyDescent="0.3">
      <c r="A283">
        <v>203</v>
      </c>
      <c r="B283">
        <v>158</v>
      </c>
      <c r="C283">
        <v>1</v>
      </c>
    </row>
    <row r="284" spans="1:3" x14ac:dyDescent="0.3">
      <c r="A284">
        <v>203</v>
      </c>
      <c r="B284">
        <v>80</v>
      </c>
      <c r="C284">
        <v>1</v>
      </c>
    </row>
    <row r="285" spans="1:3" x14ac:dyDescent="0.3">
      <c r="A285">
        <v>204</v>
      </c>
      <c r="B285">
        <v>24</v>
      </c>
      <c r="C285">
        <v>3</v>
      </c>
    </row>
    <row r="286" spans="1:3" x14ac:dyDescent="0.3">
      <c r="A286">
        <v>204</v>
      </c>
      <c r="B286">
        <v>199</v>
      </c>
      <c r="C286">
        <v>1</v>
      </c>
    </row>
    <row r="287" spans="1:3" x14ac:dyDescent="0.3">
      <c r="A287">
        <v>204</v>
      </c>
      <c r="B287">
        <v>75</v>
      </c>
      <c r="C287">
        <v>1</v>
      </c>
    </row>
    <row r="288" spans="1:3" x14ac:dyDescent="0.3">
      <c r="A288">
        <v>204</v>
      </c>
      <c r="B288">
        <v>78</v>
      </c>
      <c r="C288">
        <v>1</v>
      </c>
    </row>
    <row r="289" spans="1:3" x14ac:dyDescent="0.3">
      <c r="A289">
        <v>205</v>
      </c>
      <c r="B289">
        <v>10</v>
      </c>
      <c r="C289">
        <v>3</v>
      </c>
    </row>
    <row r="290" spans="1:3" x14ac:dyDescent="0.3">
      <c r="A290">
        <v>205</v>
      </c>
      <c r="B290">
        <v>13</v>
      </c>
      <c r="C290">
        <v>3</v>
      </c>
    </row>
    <row r="291" spans="1:3" x14ac:dyDescent="0.3">
      <c r="A291">
        <v>205</v>
      </c>
      <c r="B291">
        <v>15</v>
      </c>
      <c r="C291">
        <v>3</v>
      </c>
    </row>
    <row r="292" spans="1:3" x14ac:dyDescent="0.3">
      <c r="A292">
        <v>206</v>
      </c>
      <c r="B292">
        <v>80</v>
      </c>
      <c r="C292">
        <v>1</v>
      </c>
    </row>
    <row r="293" spans="1:3" x14ac:dyDescent="0.3">
      <c r="A293">
        <v>206</v>
      </c>
      <c r="B293">
        <v>19</v>
      </c>
      <c r="C293">
        <v>1</v>
      </c>
    </row>
    <row r="294" spans="1:3" x14ac:dyDescent="0.3">
      <c r="A294">
        <v>206</v>
      </c>
      <c r="B294">
        <v>2</v>
      </c>
      <c r="C294">
        <v>2</v>
      </c>
    </row>
    <row r="295" spans="1:3" x14ac:dyDescent="0.3">
      <c r="A295">
        <v>207</v>
      </c>
      <c r="B295">
        <v>86</v>
      </c>
      <c r="C295">
        <v>2</v>
      </c>
    </row>
    <row r="296" spans="1:3" x14ac:dyDescent="0.3">
      <c r="A296">
        <v>207</v>
      </c>
      <c r="B296">
        <v>199</v>
      </c>
      <c r="C296">
        <v>1</v>
      </c>
    </row>
    <row r="297" spans="1:3" x14ac:dyDescent="0.3">
      <c r="A297">
        <v>207</v>
      </c>
      <c r="B297">
        <v>73</v>
      </c>
      <c r="C297">
        <v>2</v>
      </c>
    </row>
    <row r="298" spans="1:3" x14ac:dyDescent="0.3">
      <c r="A298">
        <v>207</v>
      </c>
      <c r="B298">
        <v>24</v>
      </c>
      <c r="C298">
        <v>3</v>
      </c>
    </row>
    <row r="299" spans="1:3" x14ac:dyDescent="0.3">
      <c r="A299">
        <v>208</v>
      </c>
      <c r="B299">
        <v>85</v>
      </c>
      <c r="C299">
        <v>5</v>
      </c>
    </row>
    <row r="300" spans="1:3" x14ac:dyDescent="0.3">
      <c r="A300">
        <v>208</v>
      </c>
      <c r="B300">
        <v>26</v>
      </c>
      <c r="C300">
        <v>5</v>
      </c>
    </row>
    <row r="301" spans="1:3" x14ac:dyDescent="0.3">
      <c r="A301">
        <v>208</v>
      </c>
      <c r="B301">
        <v>6</v>
      </c>
      <c r="C301">
        <v>3</v>
      </c>
    </row>
    <row r="302" spans="1:3" x14ac:dyDescent="0.3">
      <c r="A302">
        <v>208</v>
      </c>
      <c r="B302">
        <v>9</v>
      </c>
      <c r="C302">
        <v>1</v>
      </c>
    </row>
    <row r="303" spans="1:3" x14ac:dyDescent="0.3">
      <c r="A303">
        <v>209</v>
      </c>
      <c r="B303">
        <v>1</v>
      </c>
      <c r="C303">
        <v>4</v>
      </c>
    </row>
    <row r="304" spans="1:3" x14ac:dyDescent="0.3">
      <c r="A304">
        <v>209</v>
      </c>
      <c r="B304">
        <v>71</v>
      </c>
      <c r="C304">
        <v>2</v>
      </c>
    </row>
    <row r="305" spans="1:3" x14ac:dyDescent="0.3">
      <c r="A305">
        <v>209</v>
      </c>
      <c r="B305">
        <v>11</v>
      </c>
      <c r="C305">
        <v>2</v>
      </c>
    </row>
    <row r="306" spans="1:3" x14ac:dyDescent="0.3">
      <c r="A306">
        <v>209</v>
      </c>
      <c r="B306">
        <v>20</v>
      </c>
      <c r="C306">
        <v>3</v>
      </c>
    </row>
    <row r="307" spans="1:3" x14ac:dyDescent="0.3">
      <c r="A307">
        <v>210</v>
      </c>
      <c r="B307">
        <v>80</v>
      </c>
      <c r="C307">
        <v>1</v>
      </c>
    </row>
    <row r="308" spans="1:3" x14ac:dyDescent="0.3">
      <c r="A308">
        <v>210</v>
      </c>
      <c r="B308">
        <v>71</v>
      </c>
      <c r="C308">
        <v>1</v>
      </c>
    </row>
    <row r="309" spans="1:3" x14ac:dyDescent="0.3">
      <c r="A309">
        <v>210</v>
      </c>
      <c r="B309">
        <v>1</v>
      </c>
      <c r="C309">
        <v>3</v>
      </c>
    </row>
    <row r="310" spans="1:3" x14ac:dyDescent="0.3">
      <c r="A310">
        <v>210</v>
      </c>
      <c r="B310">
        <v>17</v>
      </c>
      <c r="C310">
        <v>2</v>
      </c>
    </row>
    <row r="311" spans="1:3" x14ac:dyDescent="0.3">
      <c r="A311">
        <v>211</v>
      </c>
      <c r="B311">
        <v>73</v>
      </c>
      <c r="C311">
        <v>2</v>
      </c>
    </row>
    <row r="312" spans="1:3" x14ac:dyDescent="0.3">
      <c r="A312">
        <v>211</v>
      </c>
      <c r="B312">
        <v>5</v>
      </c>
      <c r="C312">
        <v>2</v>
      </c>
    </row>
    <row r="313" spans="1:3" x14ac:dyDescent="0.3">
      <c r="A313">
        <v>211</v>
      </c>
      <c r="B313">
        <v>16</v>
      </c>
      <c r="C313">
        <v>2</v>
      </c>
    </row>
    <row r="314" spans="1:3" x14ac:dyDescent="0.3">
      <c r="A314">
        <v>211</v>
      </c>
      <c r="B314">
        <v>27</v>
      </c>
      <c r="C314">
        <v>3</v>
      </c>
    </row>
    <row r="315" spans="1:3" x14ac:dyDescent="0.3">
      <c r="A315">
        <v>212</v>
      </c>
      <c r="B315">
        <v>93</v>
      </c>
      <c r="C315">
        <v>1</v>
      </c>
    </row>
    <row r="316" spans="1:3" x14ac:dyDescent="0.3">
      <c r="A316">
        <v>212</v>
      </c>
      <c r="B316">
        <v>99</v>
      </c>
      <c r="C316">
        <v>1</v>
      </c>
    </row>
    <row r="317" spans="1:3" x14ac:dyDescent="0.3">
      <c r="A317">
        <v>212</v>
      </c>
      <c r="B317">
        <v>71</v>
      </c>
      <c r="C317">
        <v>2</v>
      </c>
    </row>
    <row r="318" spans="1:3" x14ac:dyDescent="0.3">
      <c r="A318">
        <v>212</v>
      </c>
      <c r="B318">
        <v>28</v>
      </c>
      <c r="C318">
        <v>2</v>
      </c>
    </row>
    <row r="319" spans="1:3" x14ac:dyDescent="0.3">
      <c r="A319">
        <v>213</v>
      </c>
      <c r="B319">
        <v>86</v>
      </c>
      <c r="C319">
        <v>2</v>
      </c>
    </row>
    <row r="320" spans="1:3" x14ac:dyDescent="0.3">
      <c r="A320">
        <v>213</v>
      </c>
      <c r="B320">
        <v>71</v>
      </c>
      <c r="C320">
        <v>2</v>
      </c>
    </row>
    <row r="321" spans="1:3" x14ac:dyDescent="0.3">
      <c r="A321">
        <v>213</v>
      </c>
      <c r="B321">
        <v>24</v>
      </c>
      <c r="C321">
        <v>3</v>
      </c>
    </row>
    <row r="322" spans="1:3" x14ac:dyDescent="0.3">
      <c r="A322">
        <v>213</v>
      </c>
      <c r="B322">
        <v>199</v>
      </c>
      <c r="C322">
        <v>1</v>
      </c>
    </row>
    <row r="323" spans="1:3" x14ac:dyDescent="0.3">
      <c r="A323">
        <v>214</v>
      </c>
      <c r="B323">
        <v>24</v>
      </c>
      <c r="C323">
        <v>5</v>
      </c>
    </row>
    <row r="324" spans="1:3" x14ac:dyDescent="0.3">
      <c r="A324">
        <v>214</v>
      </c>
      <c r="B324">
        <v>8</v>
      </c>
      <c r="C324">
        <v>1</v>
      </c>
    </row>
    <row r="325" spans="1:3" x14ac:dyDescent="0.3">
      <c r="A325">
        <v>214</v>
      </c>
      <c r="B325">
        <v>28</v>
      </c>
      <c r="C325">
        <v>1</v>
      </c>
    </row>
    <row r="326" spans="1:3" x14ac:dyDescent="0.3">
      <c r="A326">
        <v>215</v>
      </c>
      <c r="B326">
        <v>86</v>
      </c>
      <c r="C326">
        <v>2</v>
      </c>
    </row>
    <row r="327" spans="1:3" x14ac:dyDescent="0.3">
      <c r="A327">
        <v>215</v>
      </c>
      <c r="B327">
        <v>75</v>
      </c>
      <c r="C327">
        <v>1</v>
      </c>
    </row>
    <row r="328" spans="1:3" x14ac:dyDescent="0.3">
      <c r="A328">
        <v>215</v>
      </c>
      <c r="B328">
        <v>28</v>
      </c>
      <c r="C328">
        <v>1</v>
      </c>
    </row>
    <row r="329" spans="1:3" x14ac:dyDescent="0.3">
      <c r="A329">
        <v>215</v>
      </c>
      <c r="B329">
        <v>23</v>
      </c>
      <c r="C329">
        <v>3</v>
      </c>
    </row>
    <row r="330" spans="1:3" x14ac:dyDescent="0.3">
      <c r="A330">
        <v>216</v>
      </c>
      <c r="B330">
        <v>71</v>
      </c>
      <c r="C330">
        <v>1</v>
      </c>
    </row>
    <row r="331" spans="1:3" x14ac:dyDescent="0.3">
      <c r="A331">
        <v>216</v>
      </c>
      <c r="B331">
        <v>1</v>
      </c>
      <c r="C331">
        <v>2</v>
      </c>
    </row>
    <row r="332" spans="1:3" x14ac:dyDescent="0.3">
      <c r="A332">
        <v>217</v>
      </c>
      <c r="B332">
        <v>216</v>
      </c>
      <c r="C332">
        <v>4</v>
      </c>
    </row>
    <row r="333" spans="1:3" x14ac:dyDescent="0.3">
      <c r="A333">
        <v>217</v>
      </c>
      <c r="B333">
        <v>28</v>
      </c>
      <c r="C333">
        <v>2</v>
      </c>
    </row>
    <row r="334" spans="1:3" x14ac:dyDescent="0.3">
      <c r="A334">
        <v>217</v>
      </c>
      <c r="B334">
        <v>14</v>
      </c>
      <c r="C334">
        <v>2</v>
      </c>
    </row>
    <row r="335" spans="1:3" x14ac:dyDescent="0.3">
      <c r="A335">
        <v>217</v>
      </c>
      <c r="B335">
        <v>196</v>
      </c>
      <c r="C335">
        <v>1</v>
      </c>
    </row>
    <row r="336" spans="1:3" x14ac:dyDescent="0.3">
      <c r="A336">
        <v>218</v>
      </c>
      <c r="B336">
        <v>71</v>
      </c>
      <c r="C336">
        <v>1</v>
      </c>
    </row>
    <row r="337" spans="1:3" x14ac:dyDescent="0.3">
      <c r="A337">
        <v>218</v>
      </c>
      <c r="B337">
        <v>1</v>
      </c>
      <c r="C337">
        <v>2</v>
      </c>
    </row>
    <row r="338" spans="1:3" x14ac:dyDescent="0.3">
      <c r="A338">
        <v>218</v>
      </c>
      <c r="B338">
        <v>212</v>
      </c>
      <c r="C338">
        <v>1</v>
      </c>
    </row>
    <row r="339" spans="1:3" x14ac:dyDescent="0.3">
      <c r="A339">
        <v>219</v>
      </c>
      <c r="B339">
        <v>93</v>
      </c>
      <c r="C339">
        <v>1</v>
      </c>
    </row>
    <row r="340" spans="1:3" x14ac:dyDescent="0.3">
      <c r="A340">
        <v>219</v>
      </c>
      <c r="B340">
        <v>29</v>
      </c>
      <c r="C340">
        <v>2</v>
      </c>
    </row>
    <row r="341" spans="1:3" x14ac:dyDescent="0.3">
      <c r="A341">
        <v>220</v>
      </c>
      <c r="B341">
        <v>71</v>
      </c>
      <c r="C341">
        <v>2</v>
      </c>
    </row>
    <row r="342" spans="1:3" x14ac:dyDescent="0.3">
      <c r="A342">
        <v>220</v>
      </c>
      <c r="B342">
        <v>89</v>
      </c>
      <c r="C342">
        <v>1</v>
      </c>
    </row>
    <row r="343" spans="1:3" x14ac:dyDescent="0.3">
      <c r="A343">
        <v>220</v>
      </c>
      <c r="B343">
        <v>1</v>
      </c>
      <c r="C343">
        <v>3</v>
      </c>
    </row>
    <row r="344" spans="1:3" x14ac:dyDescent="0.3">
      <c r="A344">
        <v>220</v>
      </c>
      <c r="B344">
        <v>212</v>
      </c>
      <c r="C344">
        <v>2</v>
      </c>
    </row>
    <row r="345" spans="1:3" x14ac:dyDescent="0.3">
      <c r="A345">
        <v>221</v>
      </c>
      <c r="B345">
        <v>80</v>
      </c>
      <c r="C345">
        <v>1</v>
      </c>
    </row>
    <row r="346" spans="1:3" x14ac:dyDescent="0.3">
      <c r="A346">
        <v>221</v>
      </c>
      <c r="B346">
        <v>72</v>
      </c>
      <c r="C346">
        <v>1</v>
      </c>
    </row>
    <row r="347" spans="1:3" x14ac:dyDescent="0.3">
      <c r="A347">
        <v>221</v>
      </c>
      <c r="B347">
        <v>89</v>
      </c>
      <c r="C347">
        <v>1</v>
      </c>
    </row>
    <row r="348" spans="1:3" x14ac:dyDescent="0.3">
      <c r="A348">
        <v>221</v>
      </c>
      <c r="B348">
        <v>17</v>
      </c>
      <c r="C348">
        <v>3</v>
      </c>
    </row>
    <row r="349" spans="1:3" x14ac:dyDescent="0.3">
      <c r="A349">
        <v>222</v>
      </c>
      <c r="B349">
        <v>91</v>
      </c>
      <c r="C349">
        <v>1</v>
      </c>
    </row>
    <row r="350" spans="1:3" x14ac:dyDescent="0.3">
      <c r="A350">
        <v>222</v>
      </c>
      <c r="B350">
        <v>14</v>
      </c>
      <c r="C350">
        <v>2</v>
      </c>
    </row>
    <row r="351" spans="1:3" x14ac:dyDescent="0.3">
      <c r="A351">
        <v>222</v>
      </c>
      <c r="B351">
        <v>28</v>
      </c>
      <c r="C351">
        <v>1</v>
      </c>
    </row>
    <row r="352" spans="1:3" x14ac:dyDescent="0.3">
      <c r="A352">
        <v>223</v>
      </c>
      <c r="B352">
        <v>158</v>
      </c>
      <c r="C352">
        <v>1</v>
      </c>
    </row>
    <row r="353" spans="1:3" x14ac:dyDescent="0.3">
      <c r="A353">
        <v>223</v>
      </c>
      <c r="B353">
        <v>71</v>
      </c>
      <c r="C353">
        <v>1</v>
      </c>
    </row>
    <row r="354" spans="1:3" x14ac:dyDescent="0.3">
      <c r="A354">
        <v>223</v>
      </c>
      <c r="B354">
        <v>72</v>
      </c>
      <c r="C354">
        <v>1</v>
      </c>
    </row>
    <row r="355" spans="1:3" x14ac:dyDescent="0.3">
      <c r="A355">
        <v>223</v>
      </c>
      <c r="B355">
        <v>86</v>
      </c>
      <c r="C355">
        <v>1</v>
      </c>
    </row>
    <row r="356" spans="1:3" x14ac:dyDescent="0.3">
      <c r="A356">
        <v>224</v>
      </c>
      <c r="B356">
        <v>71</v>
      </c>
      <c r="C356">
        <v>5</v>
      </c>
    </row>
    <row r="357" spans="1:3" x14ac:dyDescent="0.3">
      <c r="A357">
        <v>224</v>
      </c>
      <c r="B357">
        <v>22</v>
      </c>
      <c r="C357">
        <v>5</v>
      </c>
    </row>
    <row r="358" spans="1:3" x14ac:dyDescent="0.3">
      <c r="A358">
        <v>225</v>
      </c>
      <c r="B358">
        <v>89</v>
      </c>
      <c r="C358">
        <v>1</v>
      </c>
    </row>
    <row r="359" spans="1:3" x14ac:dyDescent="0.3">
      <c r="A359">
        <v>225</v>
      </c>
      <c r="B359">
        <v>99</v>
      </c>
      <c r="C359">
        <v>1</v>
      </c>
    </row>
    <row r="360" spans="1:3" x14ac:dyDescent="0.3">
      <c r="A360">
        <v>225</v>
      </c>
      <c r="B360">
        <v>10</v>
      </c>
      <c r="C360">
        <v>2</v>
      </c>
    </row>
    <row r="361" spans="1:3" x14ac:dyDescent="0.3">
      <c r="A361">
        <v>225</v>
      </c>
      <c r="B361">
        <v>11</v>
      </c>
      <c r="C361">
        <v>1</v>
      </c>
    </row>
    <row r="362" spans="1:3" x14ac:dyDescent="0.3">
      <c r="A362">
        <v>226</v>
      </c>
      <c r="B362">
        <v>15</v>
      </c>
      <c r="C362">
        <v>2</v>
      </c>
    </row>
    <row r="363" spans="1:3" x14ac:dyDescent="0.3">
      <c r="A363">
        <v>226</v>
      </c>
      <c r="B363">
        <v>74</v>
      </c>
      <c r="C363">
        <v>6</v>
      </c>
    </row>
    <row r="364" spans="1:3" x14ac:dyDescent="0.3">
      <c r="A364">
        <v>227</v>
      </c>
      <c r="B364">
        <v>158</v>
      </c>
      <c r="C364">
        <v>1</v>
      </c>
    </row>
    <row r="365" spans="1:3" x14ac:dyDescent="0.3">
      <c r="A365">
        <v>227</v>
      </c>
      <c r="B365">
        <v>20</v>
      </c>
      <c r="C365">
        <v>3</v>
      </c>
    </row>
    <row r="366" spans="1:3" x14ac:dyDescent="0.3">
      <c r="A366">
        <v>227</v>
      </c>
      <c r="B366">
        <v>30</v>
      </c>
      <c r="C366">
        <v>3</v>
      </c>
    </row>
    <row r="367" spans="1:3" x14ac:dyDescent="0.3">
      <c r="A367">
        <v>228</v>
      </c>
      <c r="B367">
        <v>31</v>
      </c>
      <c r="C367">
        <v>2</v>
      </c>
    </row>
    <row r="368" spans="1:3" x14ac:dyDescent="0.3">
      <c r="A368">
        <v>229</v>
      </c>
      <c r="B368">
        <v>74</v>
      </c>
      <c r="C368">
        <v>2</v>
      </c>
    </row>
    <row r="369" spans="1:3" x14ac:dyDescent="0.3">
      <c r="A369">
        <v>229</v>
      </c>
      <c r="B369">
        <v>13</v>
      </c>
      <c r="C369">
        <v>1</v>
      </c>
    </row>
    <row r="370" spans="1:3" x14ac:dyDescent="0.3">
      <c r="A370">
        <v>229</v>
      </c>
      <c r="B370">
        <v>26</v>
      </c>
      <c r="C370">
        <v>3</v>
      </c>
    </row>
    <row r="371" spans="1:3" x14ac:dyDescent="0.3">
      <c r="A371">
        <v>230</v>
      </c>
      <c r="B371">
        <v>80</v>
      </c>
      <c r="C371">
        <v>1</v>
      </c>
    </row>
    <row r="372" spans="1:3" x14ac:dyDescent="0.3">
      <c r="A372">
        <v>230</v>
      </c>
      <c r="B372">
        <v>86</v>
      </c>
      <c r="C372">
        <v>2</v>
      </c>
    </row>
    <row r="373" spans="1:3" x14ac:dyDescent="0.3">
      <c r="A373">
        <v>230</v>
      </c>
      <c r="B373">
        <v>148</v>
      </c>
      <c r="C373">
        <v>1</v>
      </c>
    </row>
    <row r="374" spans="1:3" x14ac:dyDescent="0.3">
      <c r="A374">
        <v>231</v>
      </c>
      <c r="B374">
        <v>86</v>
      </c>
      <c r="C374">
        <v>2</v>
      </c>
    </row>
    <row r="375" spans="1:3" x14ac:dyDescent="0.3">
      <c r="A375">
        <v>231</v>
      </c>
      <c r="B375">
        <v>98</v>
      </c>
      <c r="C375">
        <v>1</v>
      </c>
    </row>
    <row r="376" spans="1:3" x14ac:dyDescent="0.3">
      <c r="A376">
        <v>231</v>
      </c>
      <c r="B376">
        <v>29</v>
      </c>
      <c r="C376">
        <v>3</v>
      </c>
    </row>
    <row r="377" spans="1:3" x14ac:dyDescent="0.3">
      <c r="A377">
        <v>232</v>
      </c>
      <c r="B377">
        <v>28</v>
      </c>
      <c r="C377">
        <v>2</v>
      </c>
    </row>
    <row r="378" spans="1:3" x14ac:dyDescent="0.3">
      <c r="A378">
        <v>232</v>
      </c>
      <c r="B378">
        <v>175</v>
      </c>
      <c r="C378">
        <v>1</v>
      </c>
    </row>
    <row r="379" spans="1:3" x14ac:dyDescent="0.3">
      <c r="A379">
        <v>233</v>
      </c>
      <c r="B379">
        <v>137</v>
      </c>
      <c r="C379">
        <v>1</v>
      </c>
    </row>
    <row r="380" spans="1:3" x14ac:dyDescent="0.3">
      <c r="A380">
        <v>233</v>
      </c>
      <c r="B380">
        <v>107</v>
      </c>
      <c r="C380">
        <v>3</v>
      </c>
    </row>
    <row r="381" spans="1:3" x14ac:dyDescent="0.3">
      <c r="A381">
        <v>233</v>
      </c>
      <c r="B381">
        <v>79</v>
      </c>
      <c r="C381">
        <v>1</v>
      </c>
    </row>
    <row r="382" spans="1:3" x14ac:dyDescent="0.3">
      <c r="A382">
        <v>234</v>
      </c>
      <c r="B382">
        <v>1</v>
      </c>
      <c r="C382">
        <v>2</v>
      </c>
    </row>
    <row r="383" spans="1:3" x14ac:dyDescent="0.3">
      <c r="A383">
        <v>234</v>
      </c>
      <c r="B383">
        <v>16</v>
      </c>
      <c r="C383">
        <v>4</v>
      </c>
    </row>
    <row r="384" spans="1:3" x14ac:dyDescent="0.3">
      <c r="A384">
        <v>234</v>
      </c>
      <c r="B384">
        <v>14</v>
      </c>
      <c r="C384">
        <v>3</v>
      </c>
    </row>
    <row r="385" spans="1:3" x14ac:dyDescent="0.3">
      <c r="A385">
        <v>234</v>
      </c>
      <c r="B385">
        <v>93</v>
      </c>
      <c r="C385">
        <v>2</v>
      </c>
    </row>
    <row r="386" spans="1:3" x14ac:dyDescent="0.3">
      <c r="A386">
        <v>235</v>
      </c>
      <c r="B386">
        <v>32</v>
      </c>
      <c r="C386">
        <v>2</v>
      </c>
    </row>
    <row r="387" spans="1:3" x14ac:dyDescent="0.3">
      <c r="A387">
        <v>235</v>
      </c>
      <c r="B387">
        <v>5</v>
      </c>
      <c r="C387">
        <v>2</v>
      </c>
    </row>
    <row r="388" spans="1:3" x14ac:dyDescent="0.3">
      <c r="A388">
        <v>235</v>
      </c>
      <c r="B388">
        <v>7</v>
      </c>
      <c r="C388">
        <v>2</v>
      </c>
    </row>
    <row r="389" spans="1:3" x14ac:dyDescent="0.3">
      <c r="A389">
        <v>235</v>
      </c>
      <c r="B389">
        <v>16</v>
      </c>
      <c r="C389">
        <v>2</v>
      </c>
    </row>
    <row r="390" spans="1:3" x14ac:dyDescent="0.3">
      <c r="A390">
        <v>236</v>
      </c>
      <c r="B390">
        <v>22</v>
      </c>
      <c r="C390">
        <v>5</v>
      </c>
    </row>
    <row r="391" spans="1:3" x14ac:dyDescent="0.3">
      <c r="A391">
        <v>237</v>
      </c>
      <c r="B391">
        <v>236</v>
      </c>
      <c r="C391">
        <v>3</v>
      </c>
    </row>
    <row r="392" spans="1:3" x14ac:dyDescent="0.3">
      <c r="A392">
        <v>237</v>
      </c>
      <c r="B392">
        <v>71</v>
      </c>
      <c r="C392">
        <v>2</v>
      </c>
    </row>
    <row r="393" spans="1:3" x14ac:dyDescent="0.3">
      <c r="A393">
        <v>237</v>
      </c>
      <c r="B393">
        <v>5</v>
      </c>
      <c r="C393">
        <v>2</v>
      </c>
    </row>
    <row r="394" spans="1:3" x14ac:dyDescent="0.3">
      <c r="A394">
        <v>237</v>
      </c>
      <c r="B394">
        <v>12</v>
      </c>
      <c r="C394">
        <v>1</v>
      </c>
    </row>
    <row r="395" spans="1:3" x14ac:dyDescent="0.3">
      <c r="A395">
        <v>238</v>
      </c>
      <c r="B395">
        <v>107</v>
      </c>
      <c r="C395">
        <v>1</v>
      </c>
    </row>
    <row r="396" spans="1:3" x14ac:dyDescent="0.3">
      <c r="A396">
        <v>238</v>
      </c>
      <c r="B396">
        <v>82</v>
      </c>
      <c r="C396">
        <v>1</v>
      </c>
    </row>
    <row r="397" spans="1:3" x14ac:dyDescent="0.3">
      <c r="A397">
        <v>238</v>
      </c>
      <c r="B397">
        <v>21</v>
      </c>
      <c r="C397">
        <v>5</v>
      </c>
    </row>
    <row r="398" spans="1:3" x14ac:dyDescent="0.3">
      <c r="A398">
        <v>239</v>
      </c>
      <c r="B398">
        <v>31</v>
      </c>
      <c r="C398">
        <v>3</v>
      </c>
    </row>
    <row r="399" spans="1:3" x14ac:dyDescent="0.3">
      <c r="A399">
        <v>240</v>
      </c>
      <c r="B399">
        <v>74</v>
      </c>
      <c r="C399">
        <v>3</v>
      </c>
    </row>
    <row r="400" spans="1:3" x14ac:dyDescent="0.3">
      <c r="A400">
        <v>240</v>
      </c>
      <c r="B400">
        <v>79</v>
      </c>
      <c r="C400">
        <v>2</v>
      </c>
    </row>
    <row r="401" spans="1:3" x14ac:dyDescent="0.3">
      <c r="A401">
        <v>240</v>
      </c>
      <c r="B401">
        <v>6</v>
      </c>
      <c r="C401">
        <v>1</v>
      </c>
    </row>
    <row r="402" spans="1:3" x14ac:dyDescent="0.3">
      <c r="A402">
        <v>240</v>
      </c>
      <c r="B402">
        <v>10</v>
      </c>
      <c r="C402">
        <v>1</v>
      </c>
    </row>
    <row r="403" spans="1:3" x14ac:dyDescent="0.3">
      <c r="A403">
        <v>241</v>
      </c>
      <c r="B403">
        <v>216</v>
      </c>
      <c r="C403">
        <v>3</v>
      </c>
    </row>
    <row r="404" spans="1:3" x14ac:dyDescent="0.3">
      <c r="A404">
        <v>241</v>
      </c>
      <c r="B404">
        <v>222</v>
      </c>
      <c r="C404">
        <v>1</v>
      </c>
    </row>
    <row r="405" spans="1:3" x14ac:dyDescent="0.3">
      <c r="A405">
        <v>241</v>
      </c>
      <c r="B405">
        <v>98</v>
      </c>
      <c r="C405">
        <v>1</v>
      </c>
    </row>
    <row r="406" spans="1:3" x14ac:dyDescent="0.3">
      <c r="A406">
        <v>241</v>
      </c>
      <c r="B406">
        <v>5</v>
      </c>
      <c r="C406">
        <v>1</v>
      </c>
    </row>
    <row r="407" spans="1:3" x14ac:dyDescent="0.3">
      <c r="A407">
        <v>242</v>
      </c>
      <c r="B407">
        <v>89</v>
      </c>
      <c r="C407">
        <v>1</v>
      </c>
    </row>
    <row r="408" spans="1:3" x14ac:dyDescent="0.3">
      <c r="A408">
        <v>242</v>
      </c>
      <c r="B408">
        <v>33</v>
      </c>
      <c r="C408">
        <v>2</v>
      </c>
    </row>
    <row r="409" spans="1:3" x14ac:dyDescent="0.3">
      <c r="A409">
        <v>242</v>
      </c>
      <c r="B409">
        <v>5</v>
      </c>
      <c r="C409">
        <v>2</v>
      </c>
    </row>
    <row r="410" spans="1:3" x14ac:dyDescent="0.3">
      <c r="A410">
        <v>242</v>
      </c>
      <c r="B410">
        <v>14</v>
      </c>
      <c r="C410">
        <v>2</v>
      </c>
    </row>
    <row r="411" spans="1:3" x14ac:dyDescent="0.3">
      <c r="A411">
        <v>243</v>
      </c>
      <c r="B411">
        <v>86</v>
      </c>
      <c r="C411">
        <v>1</v>
      </c>
    </row>
    <row r="412" spans="1:3" x14ac:dyDescent="0.3">
      <c r="A412">
        <v>243</v>
      </c>
      <c r="B412">
        <v>73</v>
      </c>
      <c r="C412">
        <v>2</v>
      </c>
    </row>
    <row r="413" spans="1:3" x14ac:dyDescent="0.3">
      <c r="A413">
        <v>243</v>
      </c>
      <c r="B413">
        <v>222</v>
      </c>
      <c r="C413">
        <v>1</v>
      </c>
    </row>
    <row r="414" spans="1:3" x14ac:dyDescent="0.3">
      <c r="A414">
        <v>244</v>
      </c>
      <c r="B414">
        <v>199</v>
      </c>
      <c r="C414">
        <v>1</v>
      </c>
    </row>
    <row r="415" spans="1:3" x14ac:dyDescent="0.3">
      <c r="A415">
        <v>244</v>
      </c>
      <c r="B415">
        <v>24</v>
      </c>
      <c r="C415">
        <v>3</v>
      </c>
    </row>
    <row r="416" spans="1:3" x14ac:dyDescent="0.3">
      <c r="A416">
        <v>244</v>
      </c>
      <c r="B416">
        <v>5</v>
      </c>
      <c r="C416">
        <v>2</v>
      </c>
    </row>
    <row r="417" spans="1:3" x14ac:dyDescent="0.3">
      <c r="A417">
        <v>245</v>
      </c>
      <c r="B417">
        <v>99</v>
      </c>
      <c r="C417">
        <v>3</v>
      </c>
    </row>
    <row r="418" spans="1:3" x14ac:dyDescent="0.3">
      <c r="A418">
        <v>245</v>
      </c>
      <c r="B418">
        <v>15</v>
      </c>
      <c r="C418">
        <v>1</v>
      </c>
    </row>
    <row r="419" spans="1:3" x14ac:dyDescent="0.3">
      <c r="A419">
        <v>246</v>
      </c>
      <c r="B419">
        <v>89</v>
      </c>
      <c r="C419">
        <v>1</v>
      </c>
    </row>
    <row r="420" spans="1:3" x14ac:dyDescent="0.3">
      <c r="A420">
        <v>246</v>
      </c>
      <c r="B420">
        <v>71</v>
      </c>
      <c r="C420">
        <v>2</v>
      </c>
    </row>
    <row r="421" spans="1:3" x14ac:dyDescent="0.3">
      <c r="A421">
        <v>246</v>
      </c>
      <c r="B421">
        <v>1</v>
      </c>
      <c r="C421">
        <v>2</v>
      </c>
    </row>
    <row r="422" spans="1:3" x14ac:dyDescent="0.3">
      <c r="A422">
        <v>246</v>
      </c>
      <c r="B422">
        <v>34</v>
      </c>
      <c r="C422">
        <v>3</v>
      </c>
    </row>
    <row r="423" spans="1:3" x14ac:dyDescent="0.3">
      <c r="A423">
        <v>247</v>
      </c>
      <c r="B423">
        <v>71</v>
      </c>
      <c r="C423">
        <v>3</v>
      </c>
    </row>
    <row r="424" spans="1:3" x14ac:dyDescent="0.3">
      <c r="A424">
        <v>247</v>
      </c>
      <c r="B424">
        <v>75</v>
      </c>
      <c r="C424">
        <v>1</v>
      </c>
    </row>
    <row r="425" spans="1:3" x14ac:dyDescent="0.3">
      <c r="A425">
        <v>247</v>
      </c>
      <c r="B425">
        <v>22</v>
      </c>
      <c r="C425">
        <v>20</v>
      </c>
    </row>
    <row r="426" spans="1:3" x14ac:dyDescent="0.3">
      <c r="A426">
        <v>247</v>
      </c>
      <c r="B426">
        <v>24</v>
      </c>
      <c r="C426">
        <v>5</v>
      </c>
    </row>
    <row r="427" spans="1:3" x14ac:dyDescent="0.3">
      <c r="A427">
        <v>248</v>
      </c>
      <c r="B427">
        <v>3</v>
      </c>
      <c r="C427">
        <v>6</v>
      </c>
    </row>
    <row r="428" spans="1:3" x14ac:dyDescent="0.3">
      <c r="A428">
        <v>248</v>
      </c>
      <c r="B428">
        <v>14</v>
      </c>
      <c r="C428">
        <v>4</v>
      </c>
    </row>
    <row r="429" spans="1:3" x14ac:dyDescent="0.3">
      <c r="A429">
        <v>248</v>
      </c>
      <c r="B429">
        <v>24</v>
      </c>
      <c r="C429">
        <v>3</v>
      </c>
    </row>
    <row r="430" spans="1:3" x14ac:dyDescent="0.3">
      <c r="A430">
        <v>249</v>
      </c>
      <c r="B430">
        <v>135</v>
      </c>
      <c r="C430">
        <v>1</v>
      </c>
    </row>
    <row r="431" spans="1:3" x14ac:dyDescent="0.3">
      <c r="A431">
        <v>249</v>
      </c>
      <c r="B431">
        <v>32</v>
      </c>
      <c r="C431">
        <v>3</v>
      </c>
    </row>
    <row r="432" spans="1:3" x14ac:dyDescent="0.3">
      <c r="A432">
        <v>250</v>
      </c>
      <c r="B432">
        <v>72</v>
      </c>
      <c r="C432">
        <v>1</v>
      </c>
    </row>
    <row r="433" spans="1:3" x14ac:dyDescent="0.3">
      <c r="A433">
        <v>250</v>
      </c>
      <c r="B433">
        <v>99</v>
      </c>
      <c r="C433">
        <v>1</v>
      </c>
    </row>
    <row r="434" spans="1:3" x14ac:dyDescent="0.3">
      <c r="A434">
        <v>250</v>
      </c>
      <c r="B434">
        <v>71</v>
      </c>
      <c r="C434">
        <v>1</v>
      </c>
    </row>
    <row r="435" spans="1:3" x14ac:dyDescent="0.3">
      <c r="A435">
        <v>250</v>
      </c>
      <c r="B435">
        <v>1</v>
      </c>
      <c r="C435">
        <v>3</v>
      </c>
    </row>
    <row r="436" spans="1:3" x14ac:dyDescent="0.3">
      <c r="A436">
        <v>251</v>
      </c>
      <c r="B436">
        <v>12</v>
      </c>
      <c r="C436">
        <v>2</v>
      </c>
    </row>
    <row r="437" spans="1:3" x14ac:dyDescent="0.3">
      <c r="A437">
        <v>251</v>
      </c>
      <c r="B437">
        <v>14</v>
      </c>
      <c r="C437">
        <v>2</v>
      </c>
    </row>
    <row r="438" spans="1:3" x14ac:dyDescent="0.3">
      <c r="A438">
        <v>251</v>
      </c>
      <c r="B438">
        <v>29</v>
      </c>
      <c r="C438">
        <v>2</v>
      </c>
    </row>
    <row r="439" spans="1:3" x14ac:dyDescent="0.3">
      <c r="A439">
        <v>252</v>
      </c>
      <c r="B439">
        <v>251</v>
      </c>
      <c r="C439">
        <v>1</v>
      </c>
    </row>
    <row r="440" spans="1:3" x14ac:dyDescent="0.3">
      <c r="A440">
        <v>252</v>
      </c>
      <c r="B440">
        <v>73</v>
      </c>
      <c r="C440">
        <v>1</v>
      </c>
    </row>
    <row r="441" spans="1:3" x14ac:dyDescent="0.3">
      <c r="A441">
        <v>252</v>
      </c>
      <c r="B441">
        <v>90</v>
      </c>
      <c r="C441">
        <v>1</v>
      </c>
    </row>
    <row r="442" spans="1:3" x14ac:dyDescent="0.3">
      <c r="A442">
        <v>253</v>
      </c>
      <c r="B442">
        <v>158</v>
      </c>
      <c r="C442">
        <v>1</v>
      </c>
    </row>
    <row r="443" spans="1:3" x14ac:dyDescent="0.3">
      <c r="A443">
        <v>253</v>
      </c>
      <c r="B443">
        <v>31</v>
      </c>
      <c r="C443">
        <v>2</v>
      </c>
    </row>
    <row r="444" spans="1:3" x14ac:dyDescent="0.3">
      <c r="A444">
        <v>254</v>
      </c>
      <c r="B444">
        <v>73</v>
      </c>
      <c r="C444">
        <v>4</v>
      </c>
    </row>
    <row r="445" spans="1:3" x14ac:dyDescent="0.3">
      <c r="A445">
        <v>254</v>
      </c>
      <c r="B445">
        <v>2</v>
      </c>
      <c r="C445">
        <v>4</v>
      </c>
    </row>
    <row r="446" spans="1:3" x14ac:dyDescent="0.3">
      <c r="A446">
        <v>254</v>
      </c>
      <c r="B446">
        <v>196</v>
      </c>
      <c r="C446">
        <v>1</v>
      </c>
    </row>
    <row r="447" spans="1:3" x14ac:dyDescent="0.3">
      <c r="A447">
        <v>255</v>
      </c>
      <c r="B447">
        <v>16</v>
      </c>
      <c r="C447">
        <v>3</v>
      </c>
    </row>
    <row r="448" spans="1:3" x14ac:dyDescent="0.3">
      <c r="A448">
        <v>255</v>
      </c>
      <c r="B448">
        <v>72</v>
      </c>
      <c r="C448">
        <v>1</v>
      </c>
    </row>
    <row r="449" spans="1:3" x14ac:dyDescent="0.3">
      <c r="A449">
        <v>255</v>
      </c>
      <c r="B449">
        <v>29</v>
      </c>
      <c r="C449">
        <v>2</v>
      </c>
    </row>
    <row r="450" spans="1:3" x14ac:dyDescent="0.3">
      <c r="A450">
        <v>256</v>
      </c>
      <c r="B450">
        <v>12</v>
      </c>
      <c r="C450">
        <v>1</v>
      </c>
    </row>
    <row r="451" spans="1:3" x14ac:dyDescent="0.3">
      <c r="A451">
        <v>256</v>
      </c>
      <c r="B451">
        <v>24</v>
      </c>
      <c r="C451">
        <v>1</v>
      </c>
    </row>
    <row r="452" spans="1:3" x14ac:dyDescent="0.3">
      <c r="A452">
        <v>256</v>
      </c>
      <c r="B452">
        <v>5</v>
      </c>
      <c r="C452">
        <v>2</v>
      </c>
    </row>
    <row r="453" spans="1:3" x14ac:dyDescent="0.3">
      <c r="A453">
        <v>256</v>
      </c>
      <c r="B453">
        <v>236</v>
      </c>
      <c r="C453">
        <v>2</v>
      </c>
    </row>
    <row r="454" spans="1:3" x14ac:dyDescent="0.3">
      <c r="A454">
        <v>257</v>
      </c>
      <c r="B454">
        <v>158</v>
      </c>
      <c r="C454">
        <v>1</v>
      </c>
    </row>
    <row r="455" spans="1:3" x14ac:dyDescent="0.3">
      <c r="A455">
        <v>257</v>
      </c>
      <c r="B455">
        <v>35</v>
      </c>
      <c r="C455">
        <v>1</v>
      </c>
    </row>
    <row r="456" spans="1:3" x14ac:dyDescent="0.3">
      <c r="A456">
        <v>257</v>
      </c>
      <c r="B456">
        <v>19</v>
      </c>
      <c r="C456">
        <v>3</v>
      </c>
    </row>
    <row r="457" spans="1:3" x14ac:dyDescent="0.3">
      <c r="A457">
        <v>258</v>
      </c>
      <c r="B457">
        <v>163</v>
      </c>
      <c r="C457">
        <v>1</v>
      </c>
    </row>
    <row r="458" spans="1:3" x14ac:dyDescent="0.3">
      <c r="A458">
        <v>258</v>
      </c>
      <c r="B458">
        <v>129</v>
      </c>
      <c r="C458">
        <v>1</v>
      </c>
    </row>
    <row r="459" spans="1:3" x14ac:dyDescent="0.3">
      <c r="A459">
        <v>259</v>
      </c>
      <c r="B459">
        <v>12</v>
      </c>
      <c r="C459">
        <v>2</v>
      </c>
    </row>
    <row r="460" spans="1:3" x14ac:dyDescent="0.3">
      <c r="A460">
        <v>259</v>
      </c>
      <c r="B460">
        <v>90</v>
      </c>
      <c r="C460">
        <v>2</v>
      </c>
    </row>
    <row r="461" spans="1:3" x14ac:dyDescent="0.3">
      <c r="A461">
        <v>259</v>
      </c>
      <c r="B461">
        <v>75</v>
      </c>
      <c r="C461">
        <v>1</v>
      </c>
    </row>
    <row r="462" spans="1:3" x14ac:dyDescent="0.3">
      <c r="A462">
        <v>259</v>
      </c>
      <c r="B462">
        <v>28</v>
      </c>
      <c r="C462">
        <v>1</v>
      </c>
    </row>
    <row r="463" spans="1:3" x14ac:dyDescent="0.3">
      <c r="A463">
        <v>260</v>
      </c>
      <c r="B463">
        <v>34</v>
      </c>
      <c r="C463">
        <v>3</v>
      </c>
    </row>
    <row r="464" spans="1:3" x14ac:dyDescent="0.3">
      <c r="A464">
        <v>261</v>
      </c>
      <c r="B464">
        <v>89</v>
      </c>
      <c r="C464">
        <v>2</v>
      </c>
    </row>
    <row r="465" spans="1:3" x14ac:dyDescent="0.3">
      <c r="A465">
        <v>261</v>
      </c>
      <c r="B465">
        <v>14</v>
      </c>
      <c r="C465">
        <v>4</v>
      </c>
    </row>
    <row r="466" spans="1:3" x14ac:dyDescent="0.3">
      <c r="A466">
        <v>261</v>
      </c>
      <c r="B466">
        <v>216</v>
      </c>
      <c r="C466">
        <v>3</v>
      </c>
    </row>
    <row r="467" spans="1:3" x14ac:dyDescent="0.3">
      <c r="A467">
        <v>261</v>
      </c>
      <c r="B467">
        <v>78</v>
      </c>
      <c r="C467">
        <v>1</v>
      </c>
    </row>
    <row r="468" spans="1:3" x14ac:dyDescent="0.3">
      <c r="A468">
        <v>262</v>
      </c>
      <c r="B468">
        <v>86</v>
      </c>
      <c r="C468">
        <v>2</v>
      </c>
    </row>
    <row r="469" spans="1:3" x14ac:dyDescent="0.3">
      <c r="A469">
        <v>262</v>
      </c>
      <c r="B469">
        <v>199</v>
      </c>
      <c r="C469">
        <v>1</v>
      </c>
    </row>
    <row r="470" spans="1:3" x14ac:dyDescent="0.3">
      <c r="A470">
        <v>262</v>
      </c>
      <c r="B470">
        <v>30</v>
      </c>
      <c r="C470">
        <v>2</v>
      </c>
    </row>
    <row r="471" spans="1:3" x14ac:dyDescent="0.3">
      <c r="A471">
        <v>263</v>
      </c>
      <c r="B471">
        <v>196</v>
      </c>
      <c r="C471">
        <v>1</v>
      </c>
    </row>
    <row r="472" spans="1:3" x14ac:dyDescent="0.3">
      <c r="A472">
        <v>263</v>
      </c>
      <c r="B472">
        <v>75</v>
      </c>
      <c r="C472">
        <v>1</v>
      </c>
    </row>
    <row r="473" spans="1:3" x14ac:dyDescent="0.3">
      <c r="A473">
        <v>263</v>
      </c>
      <c r="B473">
        <v>25</v>
      </c>
      <c r="C473">
        <v>5</v>
      </c>
    </row>
    <row r="474" spans="1:3" x14ac:dyDescent="0.3">
      <c r="A474">
        <v>263</v>
      </c>
      <c r="B474">
        <v>12</v>
      </c>
      <c r="C474">
        <v>3</v>
      </c>
    </row>
    <row r="475" spans="1:3" x14ac:dyDescent="0.3">
      <c r="A475">
        <v>264</v>
      </c>
      <c r="B475">
        <v>250</v>
      </c>
      <c r="C475">
        <v>1</v>
      </c>
    </row>
    <row r="476" spans="1:3" x14ac:dyDescent="0.3">
      <c r="A476">
        <v>264</v>
      </c>
      <c r="B476">
        <v>17</v>
      </c>
      <c r="C476">
        <v>2</v>
      </c>
    </row>
    <row r="477" spans="1:3" x14ac:dyDescent="0.3">
      <c r="A477">
        <v>265</v>
      </c>
      <c r="B477">
        <v>36</v>
      </c>
      <c r="C477">
        <v>5</v>
      </c>
    </row>
    <row r="478" spans="1:3" x14ac:dyDescent="0.3">
      <c r="A478">
        <v>266</v>
      </c>
      <c r="B478">
        <v>86</v>
      </c>
      <c r="C478">
        <v>1</v>
      </c>
    </row>
    <row r="479" spans="1:3" x14ac:dyDescent="0.3">
      <c r="A479">
        <v>266</v>
      </c>
      <c r="B479">
        <v>73</v>
      </c>
      <c r="C479">
        <v>2</v>
      </c>
    </row>
    <row r="480" spans="1:3" x14ac:dyDescent="0.3">
      <c r="A480">
        <v>266</v>
      </c>
      <c r="B480">
        <v>12</v>
      </c>
      <c r="C480">
        <v>1</v>
      </c>
    </row>
    <row r="481" spans="1:3" x14ac:dyDescent="0.3">
      <c r="A481">
        <v>266</v>
      </c>
      <c r="B481">
        <v>29</v>
      </c>
      <c r="C481">
        <v>3</v>
      </c>
    </row>
    <row r="482" spans="1:3" x14ac:dyDescent="0.3">
      <c r="A482">
        <v>267</v>
      </c>
      <c r="B482">
        <v>22</v>
      </c>
      <c r="C482">
        <v>3</v>
      </c>
    </row>
    <row r="483" spans="1:3" x14ac:dyDescent="0.3">
      <c r="A483">
        <v>267</v>
      </c>
      <c r="B483">
        <v>73</v>
      </c>
      <c r="C483">
        <v>1</v>
      </c>
    </row>
    <row r="484" spans="1:3" x14ac:dyDescent="0.3">
      <c r="A484">
        <v>267</v>
      </c>
      <c r="B484">
        <v>98</v>
      </c>
      <c r="C484">
        <v>1</v>
      </c>
    </row>
    <row r="485" spans="1:3" x14ac:dyDescent="0.3">
      <c r="A485">
        <v>267</v>
      </c>
      <c r="B485">
        <v>33</v>
      </c>
      <c r="C485">
        <v>3</v>
      </c>
    </row>
    <row r="486" spans="1:3" x14ac:dyDescent="0.3">
      <c r="A486">
        <v>268</v>
      </c>
      <c r="B486">
        <v>36</v>
      </c>
      <c r="C486">
        <v>3</v>
      </c>
    </row>
    <row r="487" spans="1:3" x14ac:dyDescent="0.3">
      <c r="A487">
        <v>268</v>
      </c>
      <c r="B487">
        <v>72</v>
      </c>
      <c r="C487">
        <v>1</v>
      </c>
    </row>
    <row r="488" spans="1:3" x14ac:dyDescent="0.3">
      <c r="A488">
        <v>269</v>
      </c>
      <c r="B488">
        <v>86</v>
      </c>
      <c r="C488">
        <v>1</v>
      </c>
    </row>
    <row r="489" spans="1:3" x14ac:dyDescent="0.3">
      <c r="A489">
        <v>269</v>
      </c>
      <c r="B489">
        <v>196</v>
      </c>
      <c r="C489">
        <v>1</v>
      </c>
    </row>
    <row r="490" spans="1:3" x14ac:dyDescent="0.3">
      <c r="A490">
        <v>269</v>
      </c>
      <c r="B490">
        <v>33</v>
      </c>
      <c r="C490">
        <v>2</v>
      </c>
    </row>
    <row r="491" spans="1:3" x14ac:dyDescent="0.3">
      <c r="A491">
        <v>269</v>
      </c>
      <c r="B491">
        <v>12</v>
      </c>
      <c r="C491">
        <v>1</v>
      </c>
    </row>
    <row r="492" spans="1:3" x14ac:dyDescent="0.3">
      <c r="A492">
        <v>270</v>
      </c>
      <c r="B492">
        <v>15</v>
      </c>
      <c r="C492">
        <v>3</v>
      </c>
    </row>
    <row r="493" spans="1:3" x14ac:dyDescent="0.3">
      <c r="A493">
        <v>270</v>
      </c>
      <c r="B493">
        <v>188</v>
      </c>
      <c r="C493">
        <v>1</v>
      </c>
    </row>
    <row r="494" spans="1:3" x14ac:dyDescent="0.3">
      <c r="A494">
        <v>271</v>
      </c>
      <c r="B494">
        <v>98</v>
      </c>
      <c r="C494">
        <v>1</v>
      </c>
    </row>
    <row r="495" spans="1:3" x14ac:dyDescent="0.3">
      <c r="A495">
        <v>271</v>
      </c>
      <c r="B495">
        <v>1</v>
      </c>
      <c r="C495">
        <v>4</v>
      </c>
    </row>
    <row r="496" spans="1:3" x14ac:dyDescent="0.3">
      <c r="A496">
        <v>271</v>
      </c>
      <c r="B496">
        <v>12</v>
      </c>
      <c r="C496">
        <v>2</v>
      </c>
    </row>
    <row r="497" spans="1:3" x14ac:dyDescent="0.3">
      <c r="A497">
        <v>272</v>
      </c>
      <c r="B497">
        <v>158</v>
      </c>
      <c r="C497">
        <v>1</v>
      </c>
    </row>
    <row r="498" spans="1:3" x14ac:dyDescent="0.3">
      <c r="A498">
        <v>272</v>
      </c>
      <c r="B498">
        <v>31</v>
      </c>
      <c r="C498">
        <v>1</v>
      </c>
    </row>
    <row r="499" spans="1:3" x14ac:dyDescent="0.3">
      <c r="A499">
        <v>272</v>
      </c>
      <c r="B499">
        <v>13</v>
      </c>
      <c r="C499">
        <v>2</v>
      </c>
    </row>
    <row r="500" spans="1:3" x14ac:dyDescent="0.3">
      <c r="A500">
        <v>272</v>
      </c>
      <c r="B500">
        <v>15</v>
      </c>
      <c r="C500">
        <v>3</v>
      </c>
    </row>
    <row r="501" spans="1:3" x14ac:dyDescent="0.3">
      <c r="A501">
        <v>273</v>
      </c>
      <c r="B501">
        <v>80</v>
      </c>
      <c r="C501">
        <v>1</v>
      </c>
    </row>
    <row r="502" spans="1:3" x14ac:dyDescent="0.3">
      <c r="A502">
        <v>273</v>
      </c>
      <c r="B502">
        <v>250</v>
      </c>
      <c r="C502">
        <v>1</v>
      </c>
    </row>
    <row r="503" spans="1:3" x14ac:dyDescent="0.3">
      <c r="A503">
        <v>273</v>
      </c>
      <c r="B503">
        <v>17</v>
      </c>
      <c r="C503">
        <v>1</v>
      </c>
    </row>
    <row r="504" spans="1:3" x14ac:dyDescent="0.3">
      <c r="A504">
        <v>274</v>
      </c>
      <c r="B504">
        <v>89</v>
      </c>
      <c r="C504">
        <v>1</v>
      </c>
    </row>
    <row r="505" spans="1:3" x14ac:dyDescent="0.3">
      <c r="A505">
        <v>274</v>
      </c>
      <c r="B505">
        <v>158</v>
      </c>
      <c r="C505">
        <v>1</v>
      </c>
    </row>
    <row r="506" spans="1:3" x14ac:dyDescent="0.3">
      <c r="A506">
        <v>274</v>
      </c>
      <c r="B506">
        <v>34</v>
      </c>
      <c r="C506">
        <v>2</v>
      </c>
    </row>
    <row r="507" spans="1:3" x14ac:dyDescent="0.3">
      <c r="A507">
        <v>275</v>
      </c>
      <c r="B507">
        <v>158</v>
      </c>
      <c r="C507">
        <v>1</v>
      </c>
    </row>
    <row r="508" spans="1:3" x14ac:dyDescent="0.3">
      <c r="A508">
        <v>275</v>
      </c>
      <c r="B508">
        <v>36</v>
      </c>
      <c r="C508">
        <v>3</v>
      </c>
    </row>
    <row r="509" spans="1:3" x14ac:dyDescent="0.3">
      <c r="A509">
        <v>276</v>
      </c>
      <c r="B509">
        <v>71</v>
      </c>
      <c r="C509">
        <v>1</v>
      </c>
    </row>
    <row r="510" spans="1:3" x14ac:dyDescent="0.3">
      <c r="A510">
        <v>276</v>
      </c>
      <c r="B510">
        <v>73</v>
      </c>
      <c r="C510">
        <v>2</v>
      </c>
    </row>
    <row r="511" spans="1:3" x14ac:dyDescent="0.3">
      <c r="A511">
        <v>276</v>
      </c>
      <c r="B511">
        <v>98</v>
      </c>
      <c r="C511">
        <v>1</v>
      </c>
    </row>
    <row r="512" spans="1:3" x14ac:dyDescent="0.3">
      <c r="A512">
        <v>276</v>
      </c>
      <c r="B512">
        <v>216</v>
      </c>
      <c r="C512">
        <v>3</v>
      </c>
    </row>
    <row r="513" spans="1:3" x14ac:dyDescent="0.3">
      <c r="A513">
        <v>277</v>
      </c>
      <c r="B513">
        <v>216</v>
      </c>
      <c r="C513">
        <v>3</v>
      </c>
    </row>
    <row r="514" spans="1:3" x14ac:dyDescent="0.3">
      <c r="A514">
        <v>277</v>
      </c>
      <c r="B514">
        <v>98</v>
      </c>
      <c r="C514">
        <v>1</v>
      </c>
    </row>
    <row r="515" spans="1:3" x14ac:dyDescent="0.3">
      <c r="A515">
        <v>277</v>
      </c>
      <c r="B515">
        <v>38</v>
      </c>
      <c r="C515">
        <v>3</v>
      </c>
    </row>
    <row r="516" spans="1:3" x14ac:dyDescent="0.3">
      <c r="A516">
        <v>278</v>
      </c>
      <c r="B516">
        <v>135</v>
      </c>
      <c r="C516">
        <v>1</v>
      </c>
    </row>
    <row r="517" spans="1:3" x14ac:dyDescent="0.3">
      <c r="A517">
        <v>278</v>
      </c>
      <c r="B517">
        <v>14</v>
      </c>
      <c r="C517">
        <v>3</v>
      </c>
    </row>
    <row r="518" spans="1:3" x14ac:dyDescent="0.3">
      <c r="A518">
        <v>278</v>
      </c>
      <c r="B518">
        <v>34</v>
      </c>
      <c r="C518">
        <v>1</v>
      </c>
    </row>
    <row r="519" spans="1:3" x14ac:dyDescent="0.3">
      <c r="A519">
        <v>278</v>
      </c>
      <c r="B519">
        <v>29</v>
      </c>
      <c r="C519">
        <v>3</v>
      </c>
    </row>
    <row r="520" spans="1:3" x14ac:dyDescent="0.3">
      <c r="A520">
        <v>279</v>
      </c>
      <c r="B520">
        <v>39</v>
      </c>
      <c r="C520">
        <v>2</v>
      </c>
    </row>
    <row r="521" spans="1:3" x14ac:dyDescent="0.3">
      <c r="A521">
        <v>280</v>
      </c>
      <c r="B521">
        <v>98</v>
      </c>
      <c r="C521">
        <v>1</v>
      </c>
    </row>
    <row r="522" spans="1:3" x14ac:dyDescent="0.3">
      <c r="A522">
        <v>280</v>
      </c>
      <c r="B522">
        <v>90</v>
      </c>
      <c r="C522">
        <v>2</v>
      </c>
    </row>
    <row r="523" spans="1:3" x14ac:dyDescent="0.3">
      <c r="A523">
        <v>280</v>
      </c>
      <c r="B523">
        <v>29</v>
      </c>
      <c r="C523">
        <v>3</v>
      </c>
    </row>
    <row r="524" spans="1:3" x14ac:dyDescent="0.3">
      <c r="A524">
        <v>281</v>
      </c>
      <c r="B524">
        <v>77</v>
      </c>
      <c r="C524">
        <v>1</v>
      </c>
    </row>
    <row r="525" spans="1:3" x14ac:dyDescent="0.3">
      <c r="A525">
        <v>281</v>
      </c>
      <c r="B525">
        <v>76</v>
      </c>
      <c r="C525">
        <v>1</v>
      </c>
    </row>
    <row r="526" spans="1:3" x14ac:dyDescent="0.3">
      <c r="A526">
        <v>281</v>
      </c>
      <c r="B526">
        <v>17</v>
      </c>
      <c r="C526">
        <v>2</v>
      </c>
    </row>
    <row r="527" spans="1:3" x14ac:dyDescent="0.3">
      <c r="A527">
        <v>282</v>
      </c>
      <c r="B527">
        <v>196</v>
      </c>
      <c r="C527">
        <v>1</v>
      </c>
    </row>
    <row r="528" spans="1:3" x14ac:dyDescent="0.3">
      <c r="A528">
        <v>282</v>
      </c>
      <c r="B528">
        <v>28</v>
      </c>
      <c r="C528">
        <v>1</v>
      </c>
    </row>
    <row r="529" spans="1:5" x14ac:dyDescent="0.3">
      <c r="A529">
        <v>283</v>
      </c>
      <c r="B529">
        <v>175</v>
      </c>
      <c r="C529">
        <v>1</v>
      </c>
    </row>
    <row r="530" spans="1:5" x14ac:dyDescent="0.3">
      <c r="A530">
        <v>283</v>
      </c>
      <c r="B530">
        <v>5</v>
      </c>
      <c r="C530">
        <v>1</v>
      </c>
    </row>
    <row r="531" spans="1:5" x14ac:dyDescent="0.3">
      <c r="A531">
        <v>283</v>
      </c>
      <c r="B531">
        <v>10</v>
      </c>
      <c r="C531">
        <v>1</v>
      </c>
    </row>
    <row r="532" spans="1:5" x14ac:dyDescent="0.3">
      <c r="A532">
        <v>284</v>
      </c>
      <c r="B532">
        <f>MATCH(E532, GoodsTable[name], 0)</f>
        <v>39</v>
      </c>
      <c r="C532">
        <v>3</v>
      </c>
      <c r="E532" t="s">
        <v>45</v>
      </c>
    </row>
    <row r="533" spans="1:5" x14ac:dyDescent="0.3">
      <c r="A533">
        <v>285</v>
      </c>
      <c r="B533">
        <f>MATCH(E533, GoodsTable[name], 0)</f>
        <v>89</v>
      </c>
      <c r="C533">
        <v>1</v>
      </c>
      <c r="E533" t="s">
        <v>301</v>
      </c>
    </row>
    <row r="534" spans="1:5" x14ac:dyDescent="0.3">
      <c r="A534">
        <v>285</v>
      </c>
      <c r="B534">
        <f>MATCH(E534, GoodsTable[name], 0)</f>
        <v>99</v>
      </c>
      <c r="C534">
        <v>1</v>
      </c>
      <c r="E534" t="s">
        <v>330</v>
      </c>
    </row>
    <row r="535" spans="1:5" x14ac:dyDescent="0.3">
      <c r="A535">
        <v>285</v>
      </c>
      <c r="B535">
        <f>MATCH(E535, GoodsTable[name], 0)</f>
        <v>40</v>
      </c>
      <c r="C535">
        <v>2</v>
      </c>
      <c r="E535" t="s">
        <v>46</v>
      </c>
    </row>
    <row r="536" spans="1:5" x14ac:dyDescent="0.3">
      <c r="A536">
        <v>285</v>
      </c>
      <c r="B536">
        <f>MATCH(E536, GoodsTable[name], 0)</f>
        <v>17</v>
      </c>
      <c r="C536">
        <v>1</v>
      </c>
      <c r="E536" t="s">
        <v>23</v>
      </c>
    </row>
    <row r="537" spans="1:5" x14ac:dyDescent="0.3">
      <c r="A537">
        <v>286</v>
      </c>
      <c r="B537">
        <f>MATCH(E537, GoodsTable[name], 0)</f>
        <v>36</v>
      </c>
      <c r="C537">
        <v>3</v>
      </c>
      <c r="E537" t="s">
        <v>42</v>
      </c>
    </row>
    <row r="538" spans="1:5" x14ac:dyDescent="0.3">
      <c r="A538">
        <v>286</v>
      </c>
      <c r="B538">
        <f>MATCH(E538, GoodsTable[name], 0)</f>
        <v>28</v>
      </c>
      <c r="C538">
        <v>1</v>
      </c>
      <c r="E538" t="s">
        <v>34</v>
      </c>
    </row>
    <row r="539" spans="1:5" x14ac:dyDescent="0.3">
      <c r="A539">
        <v>287</v>
      </c>
      <c r="B539">
        <f>MATCH(E539, GoodsTable[name], 0)</f>
        <v>37</v>
      </c>
      <c r="C539">
        <v>5</v>
      </c>
      <c r="E539" t="s">
        <v>43</v>
      </c>
    </row>
    <row r="540" spans="1:5" x14ac:dyDescent="0.3">
      <c r="A540">
        <v>287</v>
      </c>
      <c r="B540">
        <f>MATCH(E540, GoodsTable[name], 0)</f>
        <v>9</v>
      </c>
      <c r="C540">
        <v>4</v>
      </c>
      <c r="E540" t="s">
        <v>15</v>
      </c>
    </row>
    <row r="541" spans="1:5" x14ac:dyDescent="0.3">
      <c r="A541">
        <v>288</v>
      </c>
      <c r="B541">
        <f>MATCH(E541, GoodsTable[name], 0)</f>
        <v>73</v>
      </c>
      <c r="C541">
        <v>3</v>
      </c>
      <c r="E541" t="s">
        <v>174</v>
      </c>
    </row>
    <row r="542" spans="1:5" x14ac:dyDescent="0.3">
      <c r="A542">
        <v>288</v>
      </c>
      <c r="B542">
        <f>MATCH(E542, GoodsTable[name], 0)</f>
        <v>38</v>
      </c>
      <c r="C542">
        <v>1</v>
      </c>
      <c r="E542" t="s">
        <v>44</v>
      </c>
    </row>
    <row r="543" spans="1:5" x14ac:dyDescent="0.3">
      <c r="A543">
        <v>288</v>
      </c>
      <c r="B543">
        <f>MATCH(E543, GoodsTable[name], 0)</f>
        <v>33</v>
      </c>
      <c r="C543">
        <v>1</v>
      </c>
      <c r="E543" t="s">
        <v>39</v>
      </c>
    </row>
    <row r="544" spans="1:5" x14ac:dyDescent="0.3">
      <c r="A544">
        <v>288</v>
      </c>
      <c r="B544">
        <f>MATCH(E544, GoodsTable[name], 0)</f>
        <v>196</v>
      </c>
      <c r="C544">
        <v>1</v>
      </c>
      <c r="E544" t="s">
        <v>526</v>
      </c>
    </row>
    <row r="545" spans="1:5" x14ac:dyDescent="0.3">
      <c r="A545">
        <v>289</v>
      </c>
      <c r="B545">
        <f>MATCH(E545, GoodsTable[name], 0)</f>
        <v>80</v>
      </c>
      <c r="C545">
        <v>1</v>
      </c>
      <c r="E545" t="s">
        <v>180</v>
      </c>
    </row>
    <row r="546" spans="1:5" x14ac:dyDescent="0.3">
      <c r="A546">
        <v>289</v>
      </c>
      <c r="B546">
        <f>MATCH(E546, GoodsTable[name], 0)</f>
        <v>187</v>
      </c>
      <c r="C546">
        <v>1</v>
      </c>
      <c r="E546" t="s">
        <v>508</v>
      </c>
    </row>
    <row r="547" spans="1:5" x14ac:dyDescent="0.3">
      <c r="A547">
        <v>289</v>
      </c>
      <c r="B547">
        <f>MATCH(E547, GoodsTable[name], 0)</f>
        <v>236</v>
      </c>
      <c r="C547">
        <v>1</v>
      </c>
      <c r="E547" t="s">
        <v>608</v>
      </c>
    </row>
    <row r="548" spans="1:5" x14ac:dyDescent="0.3">
      <c r="A548">
        <v>289</v>
      </c>
      <c r="B548">
        <f>MATCH(E548, GoodsTable[name], 0)</f>
        <v>35</v>
      </c>
      <c r="C548">
        <v>1</v>
      </c>
      <c r="E548" t="s">
        <v>41</v>
      </c>
    </row>
    <row r="549" spans="1:5" x14ac:dyDescent="0.3">
      <c r="A549">
        <v>291</v>
      </c>
      <c r="B549">
        <f>MATCH(E549, GoodsTable[name], 0)</f>
        <v>89</v>
      </c>
      <c r="C549">
        <v>1</v>
      </c>
      <c r="E549" t="s">
        <v>301</v>
      </c>
    </row>
    <row r="550" spans="1:5" x14ac:dyDescent="0.3">
      <c r="A550">
        <v>291</v>
      </c>
      <c r="B550">
        <f>MATCH(E550, GoodsTable[name], 0)</f>
        <v>250</v>
      </c>
      <c r="C550">
        <v>1</v>
      </c>
      <c r="E550" t="s">
        <v>634</v>
      </c>
    </row>
    <row r="551" spans="1:5" x14ac:dyDescent="0.3">
      <c r="A551">
        <v>291</v>
      </c>
      <c r="B551">
        <f>MATCH(E551, GoodsTable[name], 0)</f>
        <v>91</v>
      </c>
      <c r="C551">
        <v>1</v>
      </c>
      <c r="E551" t="s">
        <v>303</v>
      </c>
    </row>
    <row r="552" spans="1:5" x14ac:dyDescent="0.3">
      <c r="A552">
        <v>290</v>
      </c>
      <c r="B552">
        <f>MATCH(E552, GoodsTable[name], 0)</f>
        <v>1</v>
      </c>
      <c r="C552">
        <v>5</v>
      </c>
      <c r="E552" t="s">
        <v>7</v>
      </c>
    </row>
    <row r="553" spans="1:5" x14ac:dyDescent="0.3">
      <c r="A553">
        <v>290</v>
      </c>
      <c r="B553">
        <f>MATCH(E553, GoodsTable[name], 0)</f>
        <v>93</v>
      </c>
      <c r="C553">
        <v>1</v>
      </c>
      <c r="E553" t="s">
        <v>305</v>
      </c>
    </row>
    <row r="554" spans="1:5" x14ac:dyDescent="0.3">
      <c r="A554">
        <v>290</v>
      </c>
      <c r="B554">
        <f>MATCH(E554, GoodsTable[name], 0)</f>
        <v>106</v>
      </c>
      <c r="C554">
        <v>1</v>
      </c>
      <c r="E554" t="s">
        <v>345</v>
      </c>
    </row>
    <row r="555" spans="1:5" x14ac:dyDescent="0.3">
      <c r="A555">
        <v>290</v>
      </c>
      <c r="B555">
        <f>MATCH(E555, GoodsTable[name], 0)</f>
        <v>35</v>
      </c>
      <c r="C555">
        <v>2</v>
      </c>
      <c r="E555" t="s">
        <v>41</v>
      </c>
    </row>
    <row r="556" spans="1:5" x14ac:dyDescent="0.3">
      <c r="A556">
        <v>292</v>
      </c>
      <c r="B556">
        <f>MATCH(E556, GoodsTable[name], 0)</f>
        <v>98</v>
      </c>
      <c r="C556">
        <v>1</v>
      </c>
      <c r="E556" t="s">
        <v>328</v>
      </c>
    </row>
    <row r="557" spans="1:5" x14ac:dyDescent="0.3">
      <c r="A557">
        <v>292</v>
      </c>
      <c r="B557">
        <f>MATCH(E557, GoodsTable[name], 0)</f>
        <v>2</v>
      </c>
      <c r="C557">
        <v>4</v>
      </c>
      <c r="E557" t="s">
        <v>8</v>
      </c>
    </row>
    <row r="558" spans="1:5" x14ac:dyDescent="0.3">
      <c r="A558">
        <v>292</v>
      </c>
      <c r="B558">
        <f>MATCH(E558, GoodsTable[name], 0)</f>
        <v>251</v>
      </c>
      <c r="C558">
        <v>1</v>
      </c>
      <c r="E558" t="s">
        <v>636</v>
      </c>
    </row>
    <row r="559" spans="1:5" x14ac:dyDescent="0.3">
      <c r="A559">
        <v>293</v>
      </c>
      <c r="B559">
        <f>MATCH(E559, GoodsTable[name], 0)</f>
        <v>216</v>
      </c>
      <c r="C559">
        <v>3</v>
      </c>
      <c r="E559" t="s">
        <v>566</v>
      </c>
    </row>
    <row r="560" spans="1:5" x14ac:dyDescent="0.3">
      <c r="A560">
        <v>293</v>
      </c>
      <c r="B560">
        <f>MATCH(E560, GoodsTable[name], 0)</f>
        <v>222</v>
      </c>
      <c r="C560">
        <v>1</v>
      </c>
      <c r="E560" t="s">
        <v>578</v>
      </c>
    </row>
    <row r="561" spans="1:5" x14ac:dyDescent="0.3">
      <c r="A561">
        <v>293</v>
      </c>
      <c r="B561">
        <f>MATCH(E561, GoodsTable[name], 0)</f>
        <v>12</v>
      </c>
      <c r="C561">
        <v>3</v>
      </c>
      <c r="E561" t="s">
        <v>18</v>
      </c>
    </row>
    <row r="562" spans="1:5" x14ac:dyDescent="0.3">
      <c r="A562">
        <v>293</v>
      </c>
      <c r="B562">
        <f>MATCH(E562, GoodsTable[name], 0)</f>
        <v>29</v>
      </c>
      <c r="C562">
        <v>2</v>
      </c>
      <c r="E562" t="s">
        <v>35</v>
      </c>
    </row>
    <row r="563" spans="1:5" x14ac:dyDescent="0.3">
      <c r="A563">
        <v>294</v>
      </c>
      <c r="B563">
        <f>MATCH(E563, GoodsTable[name], 0)</f>
        <v>38</v>
      </c>
      <c r="C563">
        <v>3</v>
      </c>
      <c r="E563" t="s">
        <v>44</v>
      </c>
    </row>
    <row r="564" spans="1:5" x14ac:dyDescent="0.3">
      <c r="A564">
        <v>294</v>
      </c>
      <c r="B564">
        <f>MATCH(E564, GoodsTable[name], 0)</f>
        <v>29</v>
      </c>
      <c r="C564">
        <v>1</v>
      </c>
      <c r="E564" t="s">
        <v>35</v>
      </c>
    </row>
    <row r="565" spans="1:5" x14ac:dyDescent="0.3">
      <c r="A565">
        <v>294</v>
      </c>
      <c r="B565">
        <f>MATCH(E565, GoodsTable[name], 0)</f>
        <v>16</v>
      </c>
      <c r="C565">
        <v>3</v>
      </c>
      <c r="E565" t="s">
        <v>22</v>
      </c>
    </row>
    <row r="566" spans="1:5" x14ac:dyDescent="0.3">
      <c r="A566">
        <v>295</v>
      </c>
      <c r="B566">
        <f>MATCH(E566, GoodsTable[name], 0)</f>
        <v>12</v>
      </c>
      <c r="C566">
        <v>1</v>
      </c>
      <c r="E566" t="s">
        <v>18</v>
      </c>
    </row>
    <row r="567" spans="1:5" x14ac:dyDescent="0.3">
      <c r="A567">
        <v>295</v>
      </c>
      <c r="B567">
        <f>MATCH(E567, GoodsTable[name], 0)</f>
        <v>73</v>
      </c>
      <c r="C567">
        <v>2</v>
      </c>
      <c r="E567" t="s">
        <v>174</v>
      </c>
    </row>
    <row r="568" spans="1:5" x14ac:dyDescent="0.3">
      <c r="A568">
        <v>295</v>
      </c>
      <c r="B568">
        <f>MATCH(E568, GoodsTable[name], 0)</f>
        <v>16</v>
      </c>
      <c r="C568">
        <v>4</v>
      </c>
      <c r="E568" t="s">
        <v>22</v>
      </c>
    </row>
    <row r="569" spans="1:5" x14ac:dyDescent="0.3">
      <c r="A569">
        <v>295</v>
      </c>
      <c r="B569">
        <f>MATCH(E569, GoodsTable[name], 0)</f>
        <v>25</v>
      </c>
      <c r="C569">
        <v>1</v>
      </c>
      <c r="E569" t="s">
        <v>31</v>
      </c>
    </row>
    <row r="570" spans="1:5" x14ac:dyDescent="0.3">
      <c r="A570">
        <v>296</v>
      </c>
      <c r="B570">
        <f>MATCH(E570, GoodsTable[name], 0)</f>
        <v>28</v>
      </c>
      <c r="C570">
        <v>1</v>
      </c>
      <c r="E570" t="s">
        <v>34</v>
      </c>
    </row>
    <row r="571" spans="1:5" x14ac:dyDescent="0.3">
      <c r="A571">
        <v>296</v>
      </c>
      <c r="B571">
        <f>MATCH(E571, GoodsTable[name], 0)</f>
        <v>31</v>
      </c>
      <c r="C571">
        <v>2</v>
      </c>
      <c r="E571" t="s">
        <v>37</v>
      </c>
    </row>
    <row r="572" spans="1:5" x14ac:dyDescent="0.3">
      <c r="A572">
        <v>296</v>
      </c>
      <c r="B572">
        <f>MATCH(E572, GoodsTable[name], 0)</f>
        <v>34</v>
      </c>
      <c r="C572">
        <v>2</v>
      </c>
      <c r="E572" t="s">
        <v>40</v>
      </c>
    </row>
    <row r="573" spans="1:5" x14ac:dyDescent="0.3">
      <c r="A573">
        <v>297</v>
      </c>
      <c r="B573">
        <f>MATCH(E573, GoodsTable[name], 0)</f>
        <v>41</v>
      </c>
      <c r="C573">
        <v>1</v>
      </c>
      <c r="E573" t="s">
        <v>47</v>
      </c>
    </row>
    <row r="574" spans="1:5" x14ac:dyDescent="0.3">
      <c r="A574">
        <v>297</v>
      </c>
      <c r="B574">
        <f>MATCH(E574, GoodsTable[name], 0)</f>
        <v>18</v>
      </c>
      <c r="C574">
        <v>2</v>
      </c>
      <c r="E574" t="s">
        <v>24</v>
      </c>
    </row>
    <row r="575" spans="1:5" x14ac:dyDescent="0.3">
      <c r="A575">
        <v>297</v>
      </c>
      <c r="B575">
        <f>MATCH(E575, GoodsTable[name], 0)</f>
        <v>72</v>
      </c>
      <c r="C575">
        <v>1</v>
      </c>
      <c r="E575" t="s">
        <v>173</v>
      </c>
    </row>
    <row r="576" spans="1:5" x14ac:dyDescent="0.3">
      <c r="A576">
        <v>298</v>
      </c>
      <c r="B576">
        <f>MATCH(E576, GoodsTable[name], 0)</f>
        <v>35</v>
      </c>
      <c r="C576">
        <v>1</v>
      </c>
      <c r="E576" t="s">
        <v>41</v>
      </c>
    </row>
    <row r="577" spans="1:5" x14ac:dyDescent="0.3">
      <c r="A577">
        <v>298</v>
      </c>
      <c r="B577">
        <f>MATCH(E577, GoodsTable[name], 0)</f>
        <v>8</v>
      </c>
      <c r="C577">
        <v>2</v>
      </c>
      <c r="E577" t="s">
        <v>14</v>
      </c>
    </row>
    <row r="578" spans="1:5" x14ac:dyDescent="0.3">
      <c r="A578">
        <v>298</v>
      </c>
      <c r="B578">
        <f>MATCH(E578, GoodsTable[name], 0)</f>
        <v>36</v>
      </c>
      <c r="C578">
        <v>1</v>
      </c>
      <c r="E578" t="s">
        <v>42</v>
      </c>
    </row>
    <row r="579" spans="1:5" x14ac:dyDescent="0.3">
      <c r="A579">
        <v>299</v>
      </c>
      <c r="B579">
        <f>MATCH(E579, GoodsTable[name], 0)</f>
        <v>250</v>
      </c>
      <c r="C579">
        <v>1</v>
      </c>
      <c r="E579" t="s">
        <v>634</v>
      </c>
    </row>
    <row r="580" spans="1:5" x14ac:dyDescent="0.3">
      <c r="A580">
        <v>299</v>
      </c>
      <c r="B580">
        <f>MATCH(E580, GoodsTable[name], 0)</f>
        <v>73</v>
      </c>
      <c r="C580">
        <v>3</v>
      </c>
      <c r="E580" t="s">
        <v>174</v>
      </c>
    </row>
    <row r="581" spans="1:5" x14ac:dyDescent="0.3">
      <c r="A581">
        <v>299</v>
      </c>
      <c r="B581">
        <f>MATCH(E581, GoodsTable[name], 0)</f>
        <v>106</v>
      </c>
      <c r="C581">
        <v>1</v>
      </c>
      <c r="E581" t="s">
        <v>345</v>
      </c>
    </row>
    <row r="582" spans="1:5" x14ac:dyDescent="0.3">
      <c r="A582">
        <v>300</v>
      </c>
      <c r="B582">
        <f>MATCH(E582, GoodsTable[name], 0)</f>
        <v>42</v>
      </c>
      <c r="C582">
        <v>2</v>
      </c>
      <c r="E582" t="s">
        <v>53</v>
      </c>
    </row>
    <row r="583" spans="1:5" x14ac:dyDescent="0.3">
      <c r="A583">
        <v>301</v>
      </c>
      <c r="B583">
        <f>MATCH(E583, GoodsTable[name], 0)</f>
        <v>31</v>
      </c>
      <c r="C583">
        <v>1</v>
      </c>
      <c r="E583" t="s">
        <v>37</v>
      </c>
    </row>
    <row r="584" spans="1:5" x14ac:dyDescent="0.3">
      <c r="A584">
        <v>301</v>
      </c>
      <c r="B584">
        <f>MATCH(E584, GoodsTable[name], 0)</f>
        <v>36</v>
      </c>
      <c r="C584">
        <v>3</v>
      </c>
      <c r="E584" t="s">
        <v>42</v>
      </c>
    </row>
    <row r="585" spans="1:5" x14ac:dyDescent="0.3">
      <c r="A585">
        <v>302</v>
      </c>
      <c r="B585">
        <f>MATCH(E585, GoodsTable[name], 0)</f>
        <v>39</v>
      </c>
      <c r="C585">
        <v>2</v>
      </c>
      <c r="E585" t="s">
        <v>45</v>
      </c>
    </row>
    <row r="586" spans="1:5" x14ac:dyDescent="0.3">
      <c r="A586">
        <v>302</v>
      </c>
      <c r="B586">
        <f>MATCH(E586, GoodsTable[name], 0)</f>
        <v>31</v>
      </c>
      <c r="C586">
        <v>2</v>
      </c>
      <c r="E586" t="s">
        <v>37</v>
      </c>
    </row>
    <row r="587" spans="1:5" x14ac:dyDescent="0.3">
      <c r="A587">
        <v>302</v>
      </c>
      <c r="B587">
        <f>MATCH(E587, GoodsTable[name], 0)</f>
        <v>11</v>
      </c>
      <c r="C587">
        <v>2</v>
      </c>
      <c r="E587" t="s">
        <v>17</v>
      </c>
    </row>
    <row r="588" spans="1:5" x14ac:dyDescent="0.3">
      <c r="A588">
        <v>302</v>
      </c>
      <c r="B588">
        <f>MATCH(E588, GoodsTable[name], 0)</f>
        <v>1</v>
      </c>
      <c r="C588">
        <v>3</v>
      </c>
      <c r="E588" t="s">
        <v>7</v>
      </c>
    </row>
    <row r="589" spans="1:5" x14ac:dyDescent="0.3">
      <c r="A589">
        <v>303</v>
      </c>
      <c r="B589">
        <f>MATCH(E589, GoodsTable[name], 0)</f>
        <v>43</v>
      </c>
      <c r="C589">
        <v>3</v>
      </c>
      <c r="E589" t="s">
        <v>48</v>
      </c>
    </row>
    <row r="590" spans="1:5" x14ac:dyDescent="0.3">
      <c r="A590">
        <v>303</v>
      </c>
      <c r="B590">
        <f>MATCH(E590, GoodsTable[name], 0)</f>
        <v>24</v>
      </c>
      <c r="C590">
        <v>1</v>
      </c>
      <c r="E590" t="s">
        <v>30</v>
      </c>
    </row>
    <row r="591" spans="1:5" x14ac:dyDescent="0.3">
      <c r="A591">
        <v>303</v>
      </c>
      <c r="B591">
        <f>MATCH(E591, GoodsTable[name], 0)</f>
        <v>16</v>
      </c>
      <c r="C591">
        <v>2</v>
      </c>
      <c r="E591" t="s">
        <v>22</v>
      </c>
    </row>
    <row r="592" spans="1:5" x14ac:dyDescent="0.3">
      <c r="A592">
        <v>303</v>
      </c>
      <c r="B592">
        <f>MATCH(E592, GoodsTable[name], 0)</f>
        <v>73</v>
      </c>
      <c r="C592">
        <v>1</v>
      </c>
      <c r="E592" t="s">
        <v>174</v>
      </c>
    </row>
    <row r="593" spans="1:5" x14ac:dyDescent="0.3">
      <c r="A593">
        <v>304</v>
      </c>
      <c r="B593">
        <f>MATCH(E593, GoodsTable[name], 0)</f>
        <v>3</v>
      </c>
      <c r="C593">
        <v>3</v>
      </c>
      <c r="E593" t="s">
        <v>9</v>
      </c>
    </row>
    <row r="594" spans="1:5" x14ac:dyDescent="0.3">
      <c r="A594">
        <v>304</v>
      </c>
      <c r="B594">
        <f>MATCH(E594, GoodsTable[name], 0)</f>
        <v>29</v>
      </c>
      <c r="C594">
        <v>3</v>
      </c>
      <c r="E594" t="s">
        <v>35</v>
      </c>
    </row>
    <row r="595" spans="1:5" x14ac:dyDescent="0.3">
      <c r="A595">
        <v>304</v>
      </c>
      <c r="B595">
        <f>MATCH(E595, GoodsTable[name], 0)</f>
        <v>38</v>
      </c>
      <c r="C595">
        <v>3</v>
      </c>
      <c r="E595" t="s">
        <v>44</v>
      </c>
    </row>
    <row r="596" spans="1:5" x14ac:dyDescent="0.3">
      <c r="A596">
        <v>304</v>
      </c>
      <c r="B596">
        <f>MATCH(E596, GoodsTable[name], 0)</f>
        <v>19</v>
      </c>
      <c r="C596">
        <v>3</v>
      </c>
      <c r="E596" t="s">
        <v>25</v>
      </c>
    </row>
    <row r="597" spans="1:5" x14ac:dyDescent="0.3">
      <c r="A597">
        <v>305</v>
      </c>
      <c r="B597">
        <f>MATCH(E597, GoodsTable[name], 0)</f>
        <v>37</v>
      </c>
      <c r="C597">
        <v>3</v>
      </c>
      <c r="E597" t="s">
        <v>43</v>
      </c>
    </row>
    <row r="598" spans="1:5" x14ac:dyDescent="0.3">
      <c r="A598">
        <v>305</v>
      </c>
      <c r="B598">
        <f>MATCH(E598, GoodsTable[name], 0)</f>
        <v>181</v>
      </c>
      <c r="C598">
        <v>1</v>
      </c>
      <c r="E598" t="s">
        <v>493</v>
      </c>
    </row>
    <row r="599" spans="1:5" x14ac:dyDescent="0.3">
      <c r="A599">
        <v>305</v>
      </c>
      <c r="B599">
        <f>MATCH(E599, GoodsTable[name], 0)</f>
        <v>183</v>
      </c>
      <c r="C599">
        <v>1</v>
      </c>
      <c r="E599" t="s">
        <v>500</v>
      </c>
    </row>
    <row r="600" spans="1:5" x14ac:dyDescent="0.3">
      <c r="A600">
        <v>306</v>
      </c>
      <c r="B600">
        <f>MATCH(E600, GoodsTable[name], 0)</f>
        <v>44</v>
      </c>
      <c r="C600">
        <v>3</v>
      </c>
      <c r="E600" t="s">
        <v>52</v>
      </c>
    </row>
    <row r="601" spans="1:5" x14ac:dyDescent="0.3">
      <c r="A601">
        <v>306</v>
      </c>
      <c r="B601">
        <f>MATCH(E601, GoodsTable[name], 0)</f>
        <v>251</v>
      </c>
      <c r="C601">
        <v>1</v>
      </c>
      <c r="E601" t="s">
        <v>636</v>
      </c>
    </row>
    <row r="602" spans="1:5" x14ac:dyDescent="0.3">
      <c r="A602">
        <v>307</v>
      </c>
      <c r="B602">
        <f>MATCH(E602, GoodsTable[name], 0)</f>
        <v>41</v>
      </c>
      <c r="C602">
        <v>3</v>
      </c>
      <c r="E602" t="s">
        <v>47</v>
      </c>
    </row>
    <row r="603" spans="1:5" x14ac:dyDescent="0.3">
      <c r="A603">
        <v>307</v>
      </c>
      <c r="B603">
        <f>MATCH(E603, GoodsTable[name], 0)</f>
        <v>39</v>
      </c>
      <c r="C603">
        <v>2</v>
      </c>
      <c r="E603" t="s">
        <v>45</v>
      </c>
    </row>
    <row r="604" spans="1:5" x14ac:dyDescent="0.3">
      <c r="A604">
        <v>307</v>
      </c>
      <c r="B604">
        <f>MATCH(E604, GoodsTable[name], 0)</f>
        <v>1</v>
      </c>
      <c r="C604">
        <v>3</v>
      </c>
      <c r="E604" t="s">
        <v>7</v>
      </c>
    </row>
    <row r="605" spans="1:5" x14ac:dyDescent="0.3">
      <c r="A605">
        <v>307</v>
      </c>
      <c r="B605">
        <f>MATCH(E605, GoodsTable[name], 0)</f>
        <v>71</v>
      </c>
      <c r="C605">
        <v>1</v>
      </c>
      <c r="E605" t="s">
        <v>172</v>
      </c>
    </row>
    <row r="606" spans="1:5" x14ac:dyDescent="0.3">
      <c r="A606">
        <v>308</v>
      </c>
      <c r="B606">
        <f>MATCH(E606, GoodsTable[name], 0)</f>
        <v>154</v>
      </c>
      <c r="C606">
        <v>1</v>
      </c>
      <c r="E606" t="s">
        <v>439</v>
      </c>
    </row>
    <row r="607" spans="1:5" x14ac:dyDescent="0.3">
      <c r="A607">
        <v>308</v>
      </c>
      <c r="B607">
        <f>MATCH(E607, GoodsTable[name], 0)</f>
        <v>98</v>
      </c>
      <c r="C607">
        <v>1</v>
      </c>
      <c r="E607" t="s">
        <v>328</v>
      </c>
    </row>
    <row r="608" spans="1:5" x14ac:dyDescent="0.3">
      <c r="A608">
        <v>308</v>
      </c>
      <c r="B608">
        <f>MATCH(E608, GoodsTable[name], 0)</f>
        <v>43</v>
      </c>
      <c r="C608">
        <v>2</v>
      </c>
      <c r="E608" t="s">
        <v>48</v>
      </c>
    </row>
    <row r="609" spans="1:5" x14ac:dyDescent="0.3">
      <c r="A609">
        <v>308</v>
      </c>
      <c r="B609">
        <f>MATCH(E609, GoodsTable[name], 0)</f>
        <v>14</v>
      </c>
      <c r="C609">
        <v>1</v>
      </c>
      <c r="E609" t="s">
        <v>20</v>
      </c>
    </row>
    <row r="610" spans="1:5" x14ac:dyDescent="0.3">
      <c r="A610">
        <v>309</v>
      </c>
      <c r="B610">
        <f>MATCH(E610, GoodsTable[name], 0)</f>
        <v>145</v>
      </c>
      <c r="C610">
        <v>1</v>
      </c>
      <c r="E610" t="s">
        <v>421</v>
      </c>
    </row>
    <row r="611" spans="1:5" x14ac:dyDescent="0.3">
      <c r="A611">
        <v>309</v>
      </c>
      <c r="B611">
        <f>MATCH(E611, GoodsTable[name], 0)</f>
        <v>71</v>
      </c>
      <c r="C611">
        <v>2</v>
      </c>
      <c r="E611" t="s">
        <v>172</v>
      </c>
    </row>
    <row r="612" spans="1:5" x14ac:dyDescent="0.3">
      <c r="A612">
        <v>309</v>
      </c>
      <c r="B612">
        <f>MATCH(E612, GoodsTable[name], 0)</f>
        <v>1</v>
      </c>
      <c r="C612">
        <v>5</v>
      </c>
      <c r="E612" t="s">
        <v>7</v>
      </c>
    </row>
    <row r="613" spans="1:5" x14ac:dyDescent="0.3">
      <c r="A613">
        <v>310</v>
      </c>
      <c r="B613">
        <f>MATCH(E613, GoodsTable[name], 0)</f>
        <v>30</v>
      </c>
      <c r="C613">
        <v>3</v>
      </c>
      <c r="E613" t="s">
        <v>36</v>
      </c>
    </row>
    <row r="614" spans="1:5" x14ac:dyDescent="0.3">
      <c r="A614">
        <v>310</v>
      </c>
      <c r="B614">
        <f>MATCH(E614, GoodsTable[name], 0)</f>
        <v>29</v>
      </c>
      <c r="C614">
        <v>2</v>
      </c>
      <c r="E614" t="s">
        <v>35</v>
      </c>
    </row>
    <row r="615" spans="1:5" x14ac:dyDescent="0.3">
      <c r="A615">
        <v>310</v>
      </c>
      <c r="B615">
        <f>MATCH(E615, GoodsTable[name], 0)</f>
        <v>28</v>
      </c>
      <c r="C615">
        <v>1</v>
      </c>
      <c r="E615" t="s">
        <v>34</v>
      </c>
    </row>
    <row r="616" spans="1:5" x14ac:dyDescent="0.3">
      <c r="A616">
        <v>311</v>
      </c>
      <c r="B616">
        <f>MATCH(E616, GoodsTable[name], 0)</f>
        <v>34</v>
      </c>
      <c r="C616">
        <v>1</v>
      </c>
      <c r="E616" t="s">
        <v>40</v>
      </c>
    </row>
    <row r="617" spans="1:5" x14ac:dyDescent="0.3">
      <c r="A617">
        <v>311</v>
      </c>
      <c r="B617">
        <f>MATCH(E617, GoodsTable[name], 0)</f>
        <v>36</v>
      </c>
      <c r="C617">
        <v>3</v>
      </c>
      <c r="E617" t="s">
        <v>42</v>
      </c>
    </row>
    <row r="618" spans="1:5" x14ac:dyDescent="0.3">
      <c r="A618">
        <v>312</v>
      </c>
      <c r="B618">
        <f>MATCH(E618, GoodsTable[name], 0)</f>
        <v>39</v>
      </c>
      <c r="C618">
        <v>3</v>
      </c>
      <c r="E618" t="s">
        <v>45</v>
      </c>
    </row>
    <row r="619" spans="1:5" x14ac:dyDescent="0.3">
      <c r="A619">
        <v>312</v>
      </c>
      <c r="B619">
        <f>MATCH(E619, GoodsTable[name], 0)</f>
        <v>135</v>
      </c>
      <c r="C619">
        <v>1</v>
      </c>
      <c r="E619" t="s">
        <v>403</v>
      </c>
    </row>
    <row r="620" spans="1:5" x14ac:dyDescent="0.3">
      <c r="A620">
        <v>312</v>
      </c>
      <c r="B620">
        <f>MATCH(E620, GoodsTable[name], 0)</f>
        <v>86</v>
      </c>
      <c r="C620">
        <v>1</v>
      </c>
      <c r="E620" t="s">
        <v>298</v>
      </c>
    </row>
    <row r="621" spans="1:5" x14ac:dyDescent="0.3">
      <c r="A621">
        <v>313</v>
      </c>
      <c r="B621">
        <f>MATCH(E621, GoodsTable[name], 0)</f>
        <v>45</v>
      </c>
      <c r="C621">
        <v>2</v>
      </c>
      <c r="E621" t="s">
        <v>49</v>
      </c>
    </row>
    <row r="622" spans="1:5" x14ac:dyDescent="0.3">
      <c r="A622">
        <v>314</v>
      </c>
      <c r="B622">
        <f>MATCH(E622, GoodsTable[name], 0)</f>
        <v>131</v>
      </c>
      <c r="C622">
        <v>1</v>
      </c>
      <c r="E622" t="s">
        <v>395</v>
      </c>
    </row>
    <row r="623" spans="1:5" x14ac:dyDescent="0.3">
      <c r="A623">
        <v>314</v>
      </c>
      <c r="B623">
        <f>MATCH(E623, GoodsTable[name], 0)</f>
        <v>37</v>
      </c>
      <c r="C623">
        <v>3</v>
      </c>
      <c r="E623" t="s">
        <v>43</v>
      </c>
    </row>
    <row r="624" spans="1:5" x14ac:dyDescent="0.3">
      <c r="A624">
        <v>314</v>
      </c>
      <c r="B624">
        <f>MATCH(E624, GoodsTable[name], 0)</f>
        <v>21</v>
      </c>
      <c r="C624">
        <v>1</v>
      </c>
      <c r="E624" t="s">
        <v>27</v>
      </c>
    </row>
    <row r="625" spans="1:5" x14ac:dyDescent="0.3">
      <c r="A625">
        <v>314</v>
      </c>
      <c r="B625">
        <f>MATCH(E625, GoodsTable[name], 0)</f>
        <v>6</v>
      </c>
      <c r="C625">
        <v>1</v>
      </c>
      <c r="E625" t="s">
        <v>12</v>
      </c>
    </row>
    <row r="626" spans="1:5" x14ac:dyDescent="0.3">
      <c r="A626">
        <v>315</v>
      </c>
      <c r="B626">
        <f>MATCH(E626, GoodsTable[name], 0)</f>
        <v>42</v>
      </c>
      <c r="C626">
        <v>3</v>
      </c>
      <c r="E626" t="s">
        <v>53</v>
      </c>
    </row>
    <row r="627" spans="1:5" x14ac:dyDescent="0.3">
      <c r="A627">
        <v>315</v>
      </c>
      <c r="B627">
        <f>MATCH(E627, GoodsTable[name], 0)</f>
        <v>1</v>
      </c>
      <c r="C627">
        <v>2</v>
      </c>
      <c r="E627" t="s">
        <v>7</v>
      </c>
    </row>
    <row r="628" spans="1:5" x14ac:dyDescent="0.3">
      <c r="A628">
        <v>315</v>
      </c>
      <c r="B628">
        <f>MATCH(E628, GoodsTable[name], 0)</f>
        <v>71</v>
      </c>
      <c r="C628">
        <v>1</v>
      </c>
      <c r="E628" t="s">
        <v>172</v>
      </c>
    </row>
    <row r="629" spans="1:5" x14ac:dyDescent="0.3">
      <c r="A629">
        <v>316</v>
      </c>
      <c r="B629">
        <f>MATCH(E629, GoodsTable[name], 0)</f>
        <v>37</v>
      </c>
      <c r="C629">
        <v>4</v>
      </c>
      <c r="E629" t="s">
        <v>43</v>
      </c>
    </row>
    <row r="630" spans="1:5" x14ac:dyDescent="0.3">
      <c r="A630">
        <v>316</v>
      </c>
      <c r="B630">
        <f>MATCH(E630, GoodsTable[name], 0)</f>
        <v>9</v>
      </c>
      <c r="C630">
        <v>1</v>
      </c>
      <c r="E630" t="s">
        <v>15</v>
      </c>
    </row>
    <row r="631" spans="1:5" x14ac:dyDescent="0.3">
      <c r="A631">
        <v>316</v>
      </c>
      <c r="B631">
        <f>MATCH(E631, GoodsTable[name], 0)</f>
        <v>107</v>
      </c>
      <c r="C631">
        <v>1</v>
      </c>
      <c r="E631" t="s">
        <v>347</v>
      </c>
    </row>
    <row r="632" spans="1:5" x14ac:dyDescent="0.3">
      <c r="A632">
        <v>317</v>
      </c>
      <c r="B632">
        <f>MATCH(E632, GoodsTable[name], 0)</f>
        <v>19</v>
      </c>
      <c r="C632">
        <v>3</v>
      </c>
      <c r="E632" t="s">
        <v>25</v>
      </c>
    </row>
    <row r="633" spans="1:5" x14ac:dyDescent="0.3">
      <c r="A633">
        <v>317</v>
      </c>
      <c r="B633">
        <f>MATCH(E633, GoodsTable[name], 0)</f>
        <v>41</v>
      </c>
      <c r="C633">
        <v>1</v>
      </c>
      <c r="E633" t="s">
        <v>47</v>
      </c>
    </row>
    <row r="634" spans="1:5" x14ac:dyDescent="0.3">
      <c r="A634">
        <v>317</v>
      </c>
      <c r="B634">
        <f>MATCH(E634, GoodsTable[name], 0)</f>
        <v>76</v>
      </c>
      <c r="C634">
        <v>2</v>
      </c>
      <c r="E634" t="s">
        <v>177</v>
      </c>
    </row>
    <row r="635" spans="1:5" x14ac:dyDescent="0.3">
      <c r="A635">
        <v>318</v>
      </c>
      <c r="B635">
        <f>MATCH(E635, GoodsTable[name], 0)</f>
        <v>17</v>
      </c>
      <c r="C635">
        <v>2</v>
      </c>
      <c r="E635" t="s">
        <v>23</v>
      </c>
    </row>
    <row r="636" spans="1:5" x14ac:dyDescent="0.3">
      <c r="A636">
        <v>318</v>
      </c>
      <c r="B636">
        <f>MATCH(E636, GoodsTable[name], 0)</f>
        <v>18</v>
      </c>
      <c r="C636">
        <v>2</v>
      </c>
      <c r="E636" t="s">
        <v>24</v>
      </c>
    </row>
    <row r="637" spans="1:5" x14ac:dyDescent="0.3">
      <c r="A637">
        <v>318</v>
      </c>
      <c r="B637">
        <f>MATCH(E637, GoodsTable[name], 0)</f>
        <v>10</v>
      </c>
      <c r="C637">
        <v>1</v>
      </c>
      <c r="E637" t="s">
        <v>16</v>
      </c>
    </row>
    <row r="638" spans="1:5" x14ac:dyDescent="0.3">
      <c r="A638">
        <v>319</v>
      </c>
      <c r="B638">
        <f>MATCH(E638, GoodsTable[name], 0)</f>
        <v>250</v>
      </c>
      <c r="C638">
        <v>1</v>
      </c>
      <c r="E638" t="s">
        <v>634</v>
      </c>
    </row>
    <row r="639" spans="1:5" x14ac:dyDescent="0.3">
      <c r="A639">
        <v>319</v>
      </c>
      <c r="B639">
        <f>MATCH(E639, GoodsTable[name], 0)</f>
        <v>148</v>
      </c>
      <c r="C639">
        <v>1</v>
      </c>
      <c r="E639" t="s">
        <v>427</v>
      </c>
    </row>
    <row r="640" spans="1:5" x14ac:dyDescent="0.3">
      <c r="A640">
        <v>320</v>
      </c>
      <c r="B640">
        <f>MATCH(E640, GoodsTable[name], 0)</f>
        <v>41</v>
      </c>
      <c r="C640">
        <v>1</v>
      </c>
      <c r="E640" t="s">
        <v>47</v>
      </c>
    </row>
    <row r="641" spans="1:5" x14ac:dyDescent="0.3">
      <c r="A641">
        <v>320</v>
      </c>
      <c r="B641">
        <f>MATCH(E641, GoodsTable[name], 0)</f>
        <v>13</v>
      </c>
      <c r="C641">
        <v>2</v>
      </c>
      <c r="E641" t="s">
        <v>19</v>
      </c>
    </row>
    <row r="642" spans="1:5" x14ac:dyDescent="0.3">
      <c r="A642">
        <v>320</v>
      </c>
      <c r="B642">
        <f>MATCH(E642, GoodsTable[name], 0)</f>
        <v>1</v>
      </c>
      <c r="C642">
        <v>3</v>
      </c>
      <c r="E642" t="s">
        <v>7</v>
      </c>
    </row>
    <row r="643" spans="1:5" x14ac:dyDescent="0.3">
      <c r="A643">
        <v>320</v>
      </c>
      <c r="B643">
        <f>MATCH(E643, GoodsTable[name], 0)</f>
        <v>89</v>
      </c>
      <c r="C643">
        <v>1</v>
      </c>
      <c r="E643" t="s">
        <v>301</v>
      </c>
    </row>
    <row r="644" spans="1:5" x14ac:dyDescent="0.3">
      <c r="A644">
        <v>321</v>
      </c>
      <c r="B644">
        <f>MATCH(E644, GoodsTable[name], 0)</f>
        <v>46</v>
      </c>
      <c r="C644">
        <v>3</v>
      </c>
      <c r="E644" t="s">
        <v>50</v>
      </c>
    </row>
    <row r="645" spans="1:5" x14ac:dyDescent="0.3">
      <c r="A645">
        <v>322</v>
      </c>
      <c r="B645">
        <f>MATCH(E645, GoodsTable[name], 0)</f>
        <v>47</v>
      </c>
      <c r="C645">
        <v>3</v>
      </c>
      <c r="E645" t="s">
        <v>51</v>
      </c>
    </row>
    <row r="646" spans="1:5" x14ac:dyDescent="0.3">
      <c r="A646">
        <v>322</v>
      </c>
      <c r="B646">
        <f>MATCH(E646, GoodsTable[name], 0)</f>
        <v>18</v>
      </c>
      <c r="C646">
        <v>1</v>
      </c>
      <c r="E646" t="s">
        <v>24</v>
      </c>
    </row>
    <row r="647" spans="1:5" x14ac:dyDescent="0.3">
      <c r="A647">
        <v>322</v>
      </c>
      <c r="B647">
        <f>MATCH(E647, GoodsTable[name], 0)</f>
        <v>82</v>
      </c>
      <c r="C647">
        <v>1</v>
      </c>
      <c r="E647" t="s">
        <v>200</v>
      </c>
    </row>
    <row r="648" spans="1:5" x14ac:dyDescent="0.3">
      <c r="A648">
        <v>323</v>
      </c>
      <c r="B648">
        <f>MATCH(E648, GoodsTable[name], 0)</f>
        <v>175</v>
      </c>
      <c r="C648">
        <v>1</v>
      </c>
      <c r="E648" t="s">
        <v>481</v>
      </c>
    </row>
    <row r="649" spans="1:5" x14ac:dyDescent="0.3">
      <c r="A649">
        <v>323</v>
      </c>
      <c r="B649">
        <f>MATCH(E649, GoodsTable[name], 0)</f>
        <v>37</v>
      </c>
      <c r="C649">
        <v>2</v>
      </c>
      <c r="E649" t="s">
        <v>43</v>
      </c>
    </row>
    <row r="650" spans="1:5" x14ac:dyDescent="0.3">
      <c r="A650">
        <v>323</v>
      </c>
      <c r="B650">
        <f>MATCH(E650, GoodsTable[name], 0)</f>
        <v>26</v>
      </c>
      <c r="C650">
        <v>2</v>
      </c>
      <c r="E650" t="s">
        <v>32</v>
      </c>
    </row>
    <row r="651" spans="1:5" x14ac:dyDescent="0.3">
      <c r="A651">
        <v>323</v>
      </c>
      <c r="B651">
        <f>MATCH(E651, GoodsTable[name], 0)</f>
        <v>6</v>
      </c>
      <c r="C651">
        <v>2</v>
      </c>
      <c r="E651" t="s">
        <v>12</v>
      </c>
    </row>
    <row r="652" spans="1:5" x14ac:dyDescent="0.3">
      <c r="A652">
        <v>324</v>
      </c>
      <c r="B652">
        <f>MATCH(E652, GoodsTable[name], 0)</f>
        <v>17</v>
      </c>
      <c r="C652">
        <v>5</v>
      </c>
      <c r="E652" t="s">
        <v>23</v>
      </c>
    </row>
    <row r="653" spans="1:5" x14ac:dyDescent="0.3">
      <c r="A653">
        <v>324</v>
      </c>
      <c r="B653">
        <f>MATCH(E653, GoodsTable[name], 0)</f>
        <v>89</v>
      </c>
      <c r="C653">
        <v>1</v>
      </c>
      <c r="E653" t="s">
        <v>301</v>
      </c>
    </row>
    <row r="654" spans="1:5" x14ac:dyDescent="0.3">
      <c r="A654">
        <v>324</v>
      </c>
      <c r="B654">
        <f>MATCH(E654, GoodsTable[name], 0)</f>
        <v>1</v>
      </c>
      <c r="C654">
        <v>3</v>
      </c>
      <c r="E654" t="s">
        <v>7</v>
      </c>
    </row>
    <row r="655" spans="1:5" x14ac:dyDescent="0.3">
      <c r="A655">
        <v>324</v>
      </c>
      <c r="B655">
        <f>MATCH(E655, GoodsTable[name], 0)</f>
        <v>40</v>
      </c>
      <c r="C655">
        <v>3</v>
      </c>
      <c r="E655" t="s">
        <v>46</v>
      </c>
    </row>
    <row r="656" spans="1:5" x14ac:dyDescent="0.3">
      <c r="A656">
        <v>325</v>
      </c>
      <c r="B656">
        <f>MATCH(E656, GoodsTable[name], 0)</f>
        <v>75</v>
      </c>
      <c r="C656">
        <v>2</v>
      </c>
      <c r="E656" t="s">
        <v>176</v>
      </c>
    </row>
    <row r="657" spans="1:5" x14ac:dyDescent="0.3">
      <c r="A657">
        <v>325</v>
      </c>
      <c r="B657">
        <f>MATCH(E657, GoodsTable[name], 0)</f>
        <v>12</v>
      </c>
      <c r="C657">
        <v>1</v>
      </c>
      <c r="E657" t="s">
        <v>18</v>
      </c>
    </row>
    <row r="658" spans="1:5" x14ac:dyDescent="0.3">
      <c r="A658">
        <v>325</v>
      </c>
      <c r="B658">
        <f>MATCH(E658, GoodsTable[name], 0)</f>
        <v>196</v>
      </c>
      <c r="C658">
        <v>1</v>
      </c>
      <c r="E658" t="s">
        <v>526</v>
      </c>
    </row>
    <row r="659" spans="1:5" x14ac:dyDescent="0.3">
      <c r="A659">
        <v>326</v>
      </c>
      <c r="B659">
        <f>MATCH(E659, GoodsTable[name], 0)</f>
        <v>41</v>
      </c>
      <c r="C659">
        <v>1</v>
      </c>
      <c r="E659" t="s">
        <v>47</v>
      </c>
    </row>
    <row r="660" spans="1:5" x14ac:dyDescent="0.3">
      <c r="A660">
        <v>326</v>
      </c>
      <c r="B660">
        <f>MATCH(E660, GoodsTable[name], 0)</f>
        <v>89</v>
      </c>
      <c r="C660">
        <v>1</v>
      </c>
      <c r="E660" t="s">
        <v>301</v>
      </c>
    </row>
    <row r="661" spans="1:5" x14ac:dyDescent="0.3">
      <c r="A661">
        <v>326</v>
      </c>
      <c r="B661">
        <f>MATCH(E661, GoodsTable[name], 0)</f>
        <v>11</v>
      </c>
      <c r="C661">
        <v>3</v>
      </c>
      <c r="E661" t="s">
        <v>17</v>
      </c>
    </row>
    <row r="662" spans="1:5" x14ac:dyDescent="0.3">
      <c r="A662">
        <v>327</v>
      </c>
      <c r="B662">
        <f>MATCH(E662, GoodsTable[name], 0)</f>
        <v>75</v>
      </c>
      <c r="C662">
        <v>1</v>
      </c>
      <c r="E662" t="s">
        <v>176</v>
      </c>
    </row>
    <row r="663" spans="1:5" x14ac:dyDescent="0.3">
      <c r="A663">
        <v>327</v>
      </c>
      <c r="B663">
        <f>MATCH(E663, GoodsTable[name], 0)</f>
        <v>43</v>
      </c>
      <c r="C663">
        <v>3</v>
      </c>
      <c r="E663" t="s">
        <v>48</v>
      </c>
    </row>
    <row r="664" spans="1:5" x14ac:dyDescent="0.3">
      <c r="A664">
        <v>327</v>
      </c>
      <c r="B664">
        <f>MATCH(E664, GoodsTable[name], 0)</f>
        <v>35</v>
      </c>
      <c r="C664">
        <v>1</v>
      </c>
      <c r="E664" t="s">
        <v>41</v>
      </c>
    </row>
    <row r="665" spans="1:5" x14ac:dyDescent="0.3">
      <c r="A665">
        <v>327</v>
      </c>
      <c r="B665">
        <f>MATCH(E665, GoodsTable[name], 0)</f>
        <v>19</v>
      </c>
      <c r="C665">
        <v>2</v>
      </c>
      <c r="E665" t="s">
        <v>25</v>
      </c>
    </row>
    <row r="666" spans="1:5" x14ac:dyDescent="0.3">
      <c r="A666">
        <v>328</v>
      </c>
      <c r="B666">
        <f>MATCH(E666, GoodsTable[name], 0)</f>
        <v>42</v>
      </c>
      <c r="C666">
        <v>3</v>
      </c>
      <c r="E666" t="s">
        <v>53</v>
      </c>
    </row>
    <row r="667" spans="1:5" x14ac:dyDescent="0.3">
      <c r="A667">
        <v>329</v>
      </c>
      <c r="B667">
        <f>MATCH(E667, GoodsTable[name], 0)</f>
        <v>47</v>
      </c>
      <c r="C667">
        <v>3</v>
      </c>
      <c r="E667" t="s">
        <v>51</v>
      </c>
    </row>
    <row r="668" spans="1:5" x14ac:dyDescent="0.3">
      <c r="A668">
        <v>329</v>
      </c>
      <c r="B668">
        <f>MATCH(E668, GoodsTable[name], 0)</f>
        <v>26</v>
      </c>
      <c r="C668">
        <v>1</v>
      </c>
      <c r="E668" t="s">
        <v>32</v>
      </c>
    </row>
    <row r="669" spans="1:5" x14ac:dyDescent="0.3">
      <c r="A669">
        <v>330</v>
      </c>
      <c r="B669">
        <f>MATCH(E669, GoodsTable[name], 0)</f>
        <v>36</v>
      </c>
      <c r="C669">
        <v>3</v>
      </c>
      <c r="E669" t="s">
        <v>42</v>
      </c>
    </row>
    <row r="670" spans="1:5" x14ac:dyDescent="0.3">
      <c r="A670">
        <v>330</v>
      </c>
      <c r="B670">
        <f>MATCH(E670, GoodsTable[name], 0)</f>
        <v>45</v>
      </c>
      <c r="C670">
        <v>1</v>
      </c>
      <c r="E670" t="s">
        <v>49</v>
      </c>
    </row>
    <row r="671" spans="1:5" x14ac:dyDescent="0.3">
      <c r="A671">
        <v>330</v>
      </c>
      <c r="B671">
        <f>MATCH(E671, GoodsTable[name], 0)</f>
        <v>40</v>
      </c>
      <c r="C671">
        <v>1</v>
      </c>
      <c r="E671" t="s">
        <v>46</v>
      </c>
    </row>
    <row r="672" spans="1:5" x14ac:dyDescent="0.3">
      <c r="A672">
        <v>331</v>
      </c>
      <c r="B672">
        <f>MATCH(E672, GoodsTable[name], 0)</f>
        <v>43</v>
      </c>
      <c r="C672">
        <v>3</v>
      </c>
      <c r="E672" t="s">
        <v>48</v>
      </c>
    </row>
    <row r="673" spans="1:5" x14ac:dyDescent="0.3">
      <c r="A673">
        <v>331</v>
      </c>
      <c r="B673">
        <f>MATCH(E673, GoodsTable[name], 0)</f>
        <v>27</v>
      </c>
      <c r="C673">
        <v>3</v>
      </c>
      <c r="E673" t="s">
        <v>33</v>
      </c>
    </row>
    <row r="674" spans="1:5" x14ac:dyDescent="0.3">
      <c r="A674">
        <v>331</v>
      </c>
      <c r="B674">
        <f>MATCH(E674, GoodsTable[name], 0)</f>
        <v>1</v>
      </c>
      <c r="C674">
        <v>3</v>
      </c>
      <c r="E674" t="s">
        <v>7</v>
      </c>
    </row>
    <row r="675" spans="1:5" x14ac:dyDescent="0.3">
      <c r="A675">
        <v>331</v>
      </c>
      <c r="B675">
        <f>MATCH(E675, GoodsTable[name], 0)</f>
        <v>71</v>
      </c>
      <c r="C675">
        <v>2</v>
      </c>
      <c r="E675" t="s">
        <v>172</v>
      </c>
    </row>
    <row r="676" spans="1:5" x14ac:dyDescent="0.3">
      <c r="A676">
        <v>332</v>
      </c>
      <c r="B676">
        <f>MATCH(E676, GoodsTable[name], 0)</f>
        <v>37</v>
      </c>
      <c r="C676">
        <v>3</v>
      </c>
      <c r="E676" t="s">
        <v>43</v>
      </c>
    </row>
    <row r="677" spans="1:5" x14ac:dyDescent="0.3">
      <c r="A677">
        <v>332</v>
      </c>
      <c r="B677">
        <f>MATCH(E677, GoodsTable[name], 0)</f>
        <v>121</v>
      </c>
      <c r="C677">
        <v>1</v>
      </c>
      <c r="E677" t="s">
        <v>375</v>
      </c>
    </row>
    <row r="678" spans="1:5" x14ac:dyDescent="0.3">
      <c r="A678">
        <v>332</v>
      </c>
      <c r="B678">
        <f>MATCH(E678, GoodsTable[name], 0)</f>
        <v>120</v>
      </c>
      <c r="C678">
        <v>2</v>
      </c>
      <c r="E678" t="s">
        <v>373</v>
      </c>
    </row>
    <row r="679" spans="1:5" x14ac:dyDescent="0.3">
      <c r="A679">
        <v>333</v>
      </c>
      <c r="B679">
        <f>MATCH(E679, GoodsTable[name], 0)</f>
        <v>12</v>
      </c>
      <c r="C679">
        <v>3</v>
      </c>
      <c r="E679" t="s">
        <v>18</v>
      </c>
    </row>
    <row r="680" spans="1:5" x14ac:dyDescent="0.3">
      <c r="A680">
        <v>333</v>
      </c>
      <c r="B680">
        <f>MATCH(E680, GoodsTable[name], 0)</f>
        <v>1</v>
      </c>
      <c r="C680">
        <v>1</v>
      </c>
      <c r="E680" t="s">
        <v>7</v>
      </c>
    </row>
    <row r="681" spans="1:5" x14ac:dyDescent="0.3">
      <c r="A681">
        <v>333</v>
      </c>
      <c r="B681">
        <f>MATCH(E681, GoodsTable[name], 0)</f>
        <v>73</v>
      </c>
      <c r="C681">
        <v>3</v>
      </c>
      <c r="E681" t="s">
        <v>174</v>
      </c>
    </row>
    <row r="682" spans="1:5" x14ac:dyDescent="0.3">
      <c r="A682">
        <v>333</v>
      </c>
      <c r="B682">
        <f>MATCH(E682, GoodsTable[name], 0)</f>
        <v>98</v>
      </c>
      <c r="C682">
        <v>1</v>
      </c>
      <c r="E682" t="s">
        <v>328</v>
      </c>
    </row>
    <row r="683" spans="1:5" x14ac:dyDescent="0.3">
      <c r="A683">
        <v>334</v>
      </c>
      <c r="B683">
        <f>MATCH(E683, GoodsTable[name], 0)</f>
        <v>27</v>
      </c>
      <c r="C683">
        <v>5</v>
      </c>
      <c r="E683" t="s">
        <v>33</v>
      </c>
    </row>
    <row r="684" spans="1:5" x14ac:dyDescent="0.3">
      <c r="A684">
        <v>334</v>
      </c>
      <c r="B684">
        <f>MATCH(E684, GoodsTable[name], 0)</f>
        <v>35</v>
      </c>
      <c r="C684">
        <v>1</v>
      </c>
      <c r="E684" t="s">
        <v>41</v>
      </c>
    </row>
    <row r="685" spans="1:5" x14ac:dyDescent="0.3">
      <c r="A685">
        <v>334</v>
      </c>
      <c r="B685">
        <f>MATCH(E685, GoodsTable[name], 0)</f>
        <v>12</v>
      </c>
      <c r="C685">
        <v>1</v>
      </c>
      <c r="E685" t="s">
        <v>18</v>
      </c>
    </row>
    <row r="686" spans="1:5" x14ac:dyDescent="0.3">
      <c r="A686">
        <v>334</v>
      </c>
      <c r="B686">
        <f>MATCH(E686, GoodsTable[name], 0)</f>
        <v>25</v>
      </c>
      <c r="C686">
        <v>1</v>
      </c>
      <c r="E686" t="s">
        <v>31</v>
      </c>
    </row>
    <row r="687" spans="1:5" x14ac:dyDescent="0.3">
      <c r="A687">
        <v>335</v>
      </c>
      <c r="B687">
        <f>MATCH(E687, GoodsTable[name], 0)</f>
        <v>44</v>
      </c>
      <c r="C687">
        <v>4</v>
      </c>
      <c r="E687" t="s">
        <v>52</v>
      </c>
    </row>
    <row r="688" spans="1:5" x14ac:dyDescent="0.3">
      <c r="A688">
        <v>335</v>
      </c>
      <c r="B688">
        <f>MATCH(E688, GoodsTable[name], 0)</f>
        <v>98</v>
      </c>
      <c r="C688">
        <v>1</v>
      </c>
      <c r="E688" t="s">
        <v>328</v>
      </c>
    </row>
    <row r="689" spans="1:5" x14ac:dyDescent="0.3">
      <c r="A689">
        <v>335</v>
      </c>
      <c r="B689">
        <f>MATCH(E689, GoodsTable[name], 0)</f>
        <v>222</v>
      </c>
      <c r="C689">
        <v>1</v>
      </c>
      <c r="E689" t="s">
        <v>578</v>
      </c>
    </row>
    <row r="690" spans="1:5" x14ac:dyDescent="0.3">
      <c r="A690">
        <v>336</v>
      </c>
      <c r="B690">
        <f>MATCH(E690, GoodsTable[name], 0)</f>
        <v>71</v>
      </c>
      <c r="C690">
        <v>2</v>
      </c>
      <c r="E690" t="s">
        <v>172</v>
      </c>
    </row>
    <row r="691" spans="1:5" x14ac:dyDescent="0.3">
      <c r="A691">
        <v>336</v>
      </c>
      <c r="B691">
        <f>MATCH(E691, GoodsTable[name], 0)</f>
        <v>158</v>
      </c>
      <c r="C691">
        <v>1</v>
      </c>
      <c r="E691" t="s">
        <v>447</v>
      </c>
    </row>
    <row r="692" spans="1:5" x14ac:dyDescent="0.3">
      <c r="A692">
        <v>336</v>
      </c>
      <c r="B692">
        <f>MATCH(E692, GoodsTable[name], 0)</f>
        <v>28</v>
      </c>
      <c r="C692">
        <v>1</v>
      </c>
      <c r="E692" t="s">
        <v>34</v>
      </c>
    </row>
    <row r="693" spans="1:5" x14ac:dyDescent="0.3">
      <c r="A693">
        <v>337</v>
      </c>
      <c r="B693">
        <f>MATCH(E693, GoodsTable[name], 0)</f>
        <v>47</v>
      </c>
      <c r="C693">
        <v>3</v>
      </c>
      <c r="E693" t="s">
        <v>51</v>
      </c>
    </row>
    <row r="694" spans="1:5" x14ac:dyDescent="0.3">
      <c r="A694">
        <v>337</v>
      </c>
      <c r="B694">
        <f>MATCH(E694, GoodsTable[name], 0)</f>
        <v>6</v>
      </c>
      <c r="C694">
        <v>2</v>
      </c>
      <c r="E694" t="s">
        <v>12</v>
      </c>
    </row>
    <row r="695" spans="1:5" x14ac:dyDescent="0.3">
      <c r="A695">
        <v>337</v>
      </c>
      <c r="B695">
        <f>MATCH(E695, GoodsTable[name], 0)</f>
        <v>37</v>
      </c>
      <c r="C695">
        <v>1</v>
      </c>
      <c r="E695" t="s">
        <v>43</v>
      </c>
    </row>
    <row r="696" spans="1:5" x14ac:dyDescent="0.3">
      <c r="A696">
        <v>338</v>
      </c>
      <c r="B696">
        <f>MATCH(E696, GoodsTable[name], 0)</f>
        <v>41</v>
      </c>
      <c r="C696">
        <v>2</v>
      </c>
      <c r="E696" t="s">
        <v>47</v>
      </c>
    </row>
    <row r="697" spans="1:5" x14ac:dyDescent="0.3">
      <c r="A697">
        <v>338</v>
      </c>
      <c r="B697">
        <f>MATCH(E697, GoodsTable[name], 0)</f>
        <v>17</v>
      </c>
      <c r="C697">
        <v>3</v>
      </c>
      <c r="E697" t="s">
        <v>23</v>
      </c>
    </row>
    <row r="698" spans="1:5" x14ac:dyDescent="0.3">
      <c r="A698">
        <v>338</v>
      </c>
      <c r="B698">
        <f>MATCH(E698, GoodsTable[name], 0)</f>
        <v>72</v>
      </c>
      <c r="C698">
        <v>1</v>
      </c>
      <c r="E698" t="s">
        <v>173</v>
      </c>
    </row>
    <row r="699" spans="1:5" x14ac:dyDescent="0.3">
      <c r="A699">
        <v>339</v>
      </c>
      <c r="B699">
        <f>MATCH(E699, GoodsTable[name], 0)</f>
        <v>17</v>
      </c>
      <c r="C699">
        <v>3</v>
      </c>
      <c r="E699" t="s">
        <v>23</v>
      </c>
    </row>
    <row r="700" spans="1:5" x14ac:dyDescent="0.3">
      <c r="A700">
        <v>339</v>
      </c>
      <c r="B700">
        <f>MATCH(E700, GoodsTable[name], 0)</f>
        <v>96</v>
      </c>
      <c r="C700">
        <v>1</v>
      </c>
      <c r="E700" t="s">
        <v>324</v>
      </c>
    </row>
    <row r="701" spans="1:5" x14ac:dyDescent="0.3">
      <c r="A701">
        <v>339</v>
      </c>
      <c r="B701">
        <f>MATCH(E701, GoodsTable[name], 0)</f>
        <v>80</v>
      </c>
      <c r="C701">
        <v>1</v>
      </c>
      <c r="E701" t="s">
        <v>180</v>
      </c>
    </row>
    <row r="702" spans="1:5" x14ac:dyDescent="0.3">
      <c r="A702">
        <v>340</v>
      </c>
      <c r="B702">
        <f>MATCH(E702, GoodsTable[name], 0)</f>
        <v>42</v>
      </c>
      <c r="C702">
        <v>2</v>
      </c>
      <c r="E702" t="s">
        <v>53</v>
      </c>
    </row>
    <row r="703" spans="1:5" x14ac:dyDescent="0.3">
      <c r="A703">
        <v>340</v>
      </c>
      <c r="B703">
        <f>MATCH(E703, GoodsTable[name], 0)</f>
        <v>12</v>
      </c>
      <c r="C703">
        <v>2</v>
      </c>
      <c r="E703" t="s">
        <v>18</v>
      </c>
    </row>
    <row r="704" spans="1:5" x14ac:dyDescent="0.3">
      <c r="A704">
        <v>340</v>
      </c>
      <c r="B704">
        <f>MATCH(E704, GoodsTable[name], 0)</f>
        <v>158</v>
      </c>
      <c r="C704">
        <v>1</v>
      </c>
      <c r="E704" t="s">
        <v>447</v>
      </c>
    </row>
    <row r="705" spans="1:5" x14ac:dyDescent="0.3">
      <c r="A705">
        <v>341</v>
      </c>
      <c r="B705">
        <f>MATCH(E705, GoodsTable[name], 0)</f>
        <v>43</v>
      </c>
      <c r="C705">
        <v>5</v>
      </c>
      <c r="E705" t="s">
        <v>48</v>
      </c>
    </row>
    <row r="706" spans="1:5" x14ac:dyDescent="0.3">
      <c r="A706">
        <v>341</v>
      </c>
      <c r="B706">
        <f>MATCH(E706, GoodsTable[name], 0)</f>
        <v>216</v>
      </c>
      <c r="C706">
        <v>3</v>
      </c>
      <c r="E706" t="s">
        <v>566</v>
      </c>
    </row>
    <row r="707" spans="1:5" x14ac:dyDescent="0.3">
      <c r="A707">
        <v>341</v>
      </c>
      <c r="B707">
        <f>MATCH(E707, GoodsTable[name], 0)</f>
        <v>76</v>
      </c>
      <c r="C707">
        <v>1</v>
      </c>
      <c r="E707" t="s">
        <v>177</v>
      </c>
    </row>
    <row r="708" spans="1:5" x14ac:dyDescent="0.3">
      <c r="A708">
        <v>342</v>
      </c>
      <c r="B708">
        <f>MATCH(E708, GoodsTable[name], 0)</f>
        <v>46</v>
      </c>
      <c r="C708">
        <v>3</v>
      </c>
      <c r="E708" t="s">
        <v>50</v>
      </c>
    </row>
    <row r="709" spans="1:5" x14ac:dyDescent="0.3">
      <c r="A709">
        <v>342</v>
      </c>
      <c r="B709">
        <f>MATCH(E709, GoodsTable[name], 0)</f>
        <v>39</v>
      </c>
      <c r="C709">
        <v>2</v>
      </c>
      <c r="E709" t="s">
        <v>45</v>
      </c>
    </row>
    <row r="710" spans="1:5" x14ac:dyDescent="0.3">
      <c r="A710">
        <v>342</v>
      </c>
      <c r="B710">
        <f>MATCH(E710, GoodsTable[name], 0)</f>
        <v>40</v>
      </c>
      <c r="C710">
        <v>1</v>
      </c>
      <c r="E710" t="s">
        <v>46</v>
      </c>
    </row>
    <row r="711" spans="1:5" x14ac:dyDescent="0.3">
      <c r="A711">
        <v>342</v>
      </c>
      <c r="B711">
        <f>MATCH(E711, GoodsTable[name], 0)</f>
        <v>158</v>
      </c>
      <c r="C711">
        <v>1</v>
      </c>
      <c r="E711" t="s">
        <v>447</v>
      </c>
    </row>
    <row r="712" spans="1:5" x14ac:dyDescent="0.3">
      <c r="A712">
        <v>343</v>
      </c>
      <c r="B712">
        <f>MATCH(E712, GoodsTable[name], 0)</f>
        <v>39</v>
      </c>
      <c r="C712">
        <v>1</v>
      </c>
      <c r="E712" t="s">
        <v>45</v>
      </c>
    </row>
    <row r="713" spans="1:5" x14ac:dyDescent="0.3">
      <c r="A713">
        <v>343</v>
      </c>
      <c r="B713">
        <f>MATCH(E713, GoodsTable[name], 0)</f>
        <v>10</v>
      </c>
      <c r="C713">
        <v>1</v>
      </c>
      <c r="E713" t="s">
        <v>16</v>
      </c>
    </row>
    <row r="714" spans="1:5" x14ac:dyDescent="0.3">
      <c r="A714">
        <v>343</v>
      </c>
      <c r="B714">
        <f>MATCH(E714, GoodsTable[name], 0)</f>
        <v>15</v>
      </c>
      <c r="C714">
        <v>1</v>
      </c>
      <c r="E714" t="s">
        <v>21</v>
      </c>
    </row>
    <row r="715" spans="1:5" x14ac:dyDescent="0.3">
      <c r="A715">
        <v>343</v>
      </c>
      <c r="B715">
        <f>MATCH(E715, GoodsTable[name], 0)</f>
        <v>31</v>
      </c>
      <c r="C715">
        <v>1</v>
      </c>
      <c r="E715" t="s">
        <v>37</v>
      </c>
    </row>
    <row r="716" spans="1:5" x14ac:dyDescent="0.3">
      <c r="A716">
        <v>344</v>
      </c>
      <c r="B716">
        <f>MATCH(E716, GoodsTable[name], 0)</f>
        <v>43</v>
      </c>
      <c r="C716">
        <v>3</v>
      </c>
      <c r="E716" t="s">
        <v>48</v>
      </c>
    </row>
    <row r="717" spans="1:5" x14ac:dyDescent="0.3">
      <c r="A717">
        <v>344</v>
      </c>
      <c r="B717">
        <f>MATCH(E717, GoodsTable[name], 0)</f>
        <v>72</v>
      </c>
      <c r="C717">
        <v>1</v>
      </c>
      <c r="E717" t="s">
        <v>173</v>
      </c>
    </row>
    <row r="718" spans="1:5" x14ac:dyDescent="0.3">
      <c r="A718">
        <v>344</v>
      </c>
      <c r="B718">
        <f>MATCH(E718, GoodsTable[name], 0)</f>
        <v>29</v>
      </c>
      <c r="C718">
        <v>2</v>
      </c>
      <c r="E718" t="s">
        <v>35</v>
      </c>
    </row>
    <row r="719" spans="1:5" x14ac:dyDescent="0.3">
      <c r="A719">
        <v>345</v>
      </c>
      <c r="B719">
        <f>MATCH(E719, GoodsTable[name], 0)</f>
        <v>38</v>
      </c>
      <c r="C719">
        <v>3</v>
      </c>
      <c r="E719" t="s">
        <v>44</v>
      </c>
    </row>
    <row r="720" spans="1:5" x14ac:dyDescent="0.3">
      <c r="A720">
        <v>345</v>
      </c>
      <c r="B720">
        <f>MATCH(E720, GoodsTable[name], 0)</f>
        <v>14</v>
      </c>
      <c r="C720">
        <v>3</v>
      </c>
      <c r="E720" t="s">
        <v>20</v>
      </c>
    </row>
    <row r="721" spans="1:5" x14ac:dyDescent="0.3">
      <c r="A721">
        <v>345</v>
      </c>
      <c r="B721">
        <f>MATCH(E721, GoodsTable[name], 0)</f>
        <v>43</v>
      </c>
      <c r="C721">
        <v>3</v>
      </c>
      <c r="E721" t="s">
        <v>48</v>
      </c>
    </row>
    <row r="722" spans="1:5" x14ac:dyDescent="0.3">
      <c r="A722">
        <v>345</v>
      </c>
      <c r="B722">
        <f>MATCH(E722, GoodsTable[name], 0)</f>
        <v>107</v>
      </c>
      <c r="C722">
        <v>1</v>
      </c>
      <c r="E722" t="s">
        <v>347</v>
      </c>
    </row>
    <row r="723" spans="1:5" x14ac:dyDescent="0.3">
      <c r="A723">
        <v>346</v>
      </c>
      <c r="B723">
        <f>MATCH(E723, GoodsTable[name], 0)</f>
        <v>22</v>
      </c>
      <c r="C723">
        <v>20</v>
      </c>
      <c r="E723" t="s">
        <v>28</v>
      </c>
    </row>
    <row r="724" spans="1:5" x14ac:dyDescent="0.3">
      <c r="A724">
        <v>346</v>
      </c>
      <c r="B724">
        <f>MATCH(E724, GoodsTable[name], 0)</f>
        <v>19</v>
      </c>
      <c r="C724">
        <v>1</v>
      </c>
      <c r="E724" t="s">
        <v>25</v>
      </c>
    </row>
    <row r="725" spans="1:5" x14ac:dyDescent="0.3">
      <c r="A725">
        <v>346</v>
      </c>
      <c r="B725">
        <f>MATCH(E725, GoodsTable[name], 0)</f>
        <v>46</v>
      </c>
      <c r="C725">
        <v>1</v>
      </c>
      <c r="E725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269A-EA35-459A-AFD8-EC024C741649}">
  <dimension ref="A1:F49"/>
  <sheetViews>
    <sheetView topLeftCell="A31" workbookViewId="0">
      <selection activeCell="D52" sqref="D52"/>
    </sheetView>
  </sheetViews>
  <sheetFormatPr defaultRowHeight="14.4" x14ac:dyDescent="0.3"/>
  <cols>
    <col min="2" max="3" width="19" customWidth="1"/>
    <col min="4" max="4" width="10.21875" customWidth="1"/>
    <col min="5" max="5" width="10.5546875" customWidth="1"/>
  </cols>
  <sheetData>
    <row r="1" spans="1:6" x14ac:dyDescent="0.3">
      <c r="A1" s="5" t="s">
        <v>0</v>
      </c>
      <c r="B1" s="5" t="s">
        <v>1</v>
      </c>
      <c r="C1" s="5" t="s">
        <v>3</v>
      </c>
      <c r="D1" s="5" t="s">
        <v>2</v>
      </c>
      <c r="E1" s="5" t="s">
        <v>54</v>
      </c>
      <c r="F1" s="5" t="s">
        <v>6</v>
      </c>
    </row>
    <row r="2" spans="1:6" x14ac:dyDescent="0.3">
      <c r="A2">
        <v>1</v>
      </c>
      <c r="B2" t="s">
        <v>193</v>
      </c>
      <c r="C2" t="s">
        <v>197</v>
      </c>
      <c r="D2">
        <v>20</v>
      </c>
      <c r="E2">
        <v>2</v>
      </c>
      <c r="F2">
        <v>10</v>
      </c>
    </row>
    <row r="3" spans="1:6" x14ac:dyDescent="0.3">
      <c r="A3">
        <v>2</v>
      </c>
      <c r="B3" t="s">
        <v>194</v>
      </c>
      <c r="C3" t="s">
        <v>196</v>
      </c>
      <c r="D3">
        <v>3</v>
      </c>
      <c r="E3">
        <v>5</v>
      </c>
      <c r="F3">
        <v>40</v>
      </c>
    </row>
    <row r="4" spans="1:6" x14ac:dyDescent="0.3">
      <c r="A4">
        <v>3</v>
      </c>
      <c r="B4" t="s">
        <v>195</v>
      </c>
      <c r="C4" t="s">
        <v>196</v>
      </c>
      <c r="D4">
        <v>12</v>
      </c>
      <c r="E4">
        <v>3200</v>
      </c>
      <c r="F4">
        <v>40</v>
      </c>
    </row>
    <row r="5" spans="1:6" x14ac:dyDescent="0.3">
      <c r="A5">
        <v>4</v>
      </c>
      <c r="B5" t="s">
        <v>198</v>
      </c>
      <c r="C5" t="s">
        <v>214</v>
      </c>
      <c r="D5">
        <v>50</v>
      </c>
      <c r="E5">
        <v>6</v>
      </c>
      <c r="F5">
        <f>2*3600</f>
        <v>7200</v>
      </c>
    </row>
    <row r="6" spans="1:6" x14ac:dyDescent="0.3">
      <c r="A6">
        <v>5</v>
      </c>
      <c r="B6" t="s">
        <v>211</v>
      </c>
      <c r="C6" t="s">
        <v>213</v>
      </c>
      <c r="D6">
        <v>350</v>
      </c>
      <c r="E6">
        <v>7</v>
      </c>
      <c r="F6">
        <f>6*3600</f>
        <v>21600</v>
      </c>
    </row>
    <row r="7" spans="1:6" x14ac:dyDescent="0.3">
      <c r="A7">
        <v>6</v>
      </c>
      <c r="B7" t="s">
        <v>212</v>
      </c>
      <c r="C7" t="s">
        <v>213</v>
      </c>
      <c r="D7">
        <v>200000</v>
      </c>
      <c r="E7">
        <v>76</v>
      </c>
      <c r="F7">
        <v>21600</v>
      </c>
    </row>
    <row r="8" spans="1:6" x14ac:dyDescent="0.3">
      <c r="A8">
        <v>7</v>
      </c>
      <c r="B8" t="s">
        <v>210</v>
      </c>
      <c r="C8" t="s">
        <v>227</v>
      </c>
      <c r="D8">
        <v>650</v>
      </c>
      <c r="E8">
        <v>8</v>
      </c>
      <c r="F8">
        <f>8*3600</f>
        <v>28800</v>
      </c>
    </row>
    <row r="9" spans="1:6" x14ac:dyDescent="0.3">
      <c r="A9">
        <v>8</v>
      </c>
      <c r="B9" t="s">
        <v>215</v>
      </c>
      <c r="C9" t="s">
        <v>228</v>
      </c>
      <c r="D9">
        <v>730</v>
      </c>
      <c r="E9">
        <v>9</v>
      </c>
      <c r="F9">
        <f>8*3600</f>
        <v>28800</v>
      </c>
    </row>
    <row r="10" spans="1:6" x14ac:dyDescent="0.3">
      <c r="A10">
        <v>9</v>
      </c>
      <c r="B10" t="s">
        <v>216</v>
      </c>
      <c r="C10" t="s">
        <v>229</v>
      </c>
      <c r="D10">
        <v>2200</v>
      </c>
      <c r="E10">
        <v>14</v>
      </c>
      <c r="F10">
        <f>12*3600</f>
        <v>43200</v>
      </c>
    </row>
    <row r="11" spans="1:6" x14ac:dyDescent="0.3">
      <c r="A11">
        <v>10</v>
      </c>
      <c r="B11" t="s">
        <v>217</v>
      </c>
      <c r="C11" t="s">
        <v>230</v>
      </c>
      <c r="D11">
        <v>3200</v>
      </c>
      <c r="E11">
        <v>17</v>
      </c>
      <c r="F11">
        <f>24*3600</f>
        <v>86400</v>
      </c>
    </row>
    <row r="12" spans="1:6" x14ac:dyDescent="0.3">
      <c r="A12">
        <v>11</v>
      </c>
      <c r="B12" t="s">
        <v>218</v>
      </c>
      <c r="C12" t="s">
        <v>231</v>
      </c>
      <c r="D12">
        <v>4500</v>
      </c>
      <c r="E12">
        <v>19</v>
      </c>
      <c r="F12">
        <f>20*3600</f>
        <v>72000</v>
      </c>
    </row>
    <row r="13" spans="1:6" x14ac:dyDescent="0.3">
      <c r="A13">
        <v>12</v>
      </c>
      <c r="B13" t="s">
        <v>219</v>
      </c>
      <c r="C13" t="s">
        <v>232</v>
      </c>
      <c r="D13">
        <v>12100</v>
      </c>
      <c r="E13">
        <v>21</v>
      </c>
      <c r="F13">
        <v>86400</v>
      </c>
    </row>
    <row r="14" spans="1:6" x14ac:dyDescent="0.3">
      <c r="A14">
        <v>13</v>
      </c>
      <c r="B14" t="s">
        <v>220</v>
      </c>
      <c r="C14" t="s">
        <v>225</v>
      </c>
      <c r="D14">
        <v>12500</v>
      </c>
      <c r="E14">
        <v>24</v>
      </c>
      <c r="F14">
        <f>18*3600</f>
        <v>64800</v>
      </c>
    </row>
    <row r="15" spans="1:6" x14ac:dyDescent="0.3">
      <c r="A15">
        <v>14</v>
      </c>
      <c r="B15" t="s">
        <v>221</v>
      </c>
      <c r="C15" t="s">
        <v>225</v>
      </c>
      <c r="D15">
        <v>22000</v>
      </c>
      <c r="E15">
        <v>24</v>
      </c>
      <c r="F15">
        <f t="shared" ref="F15:F18" si="0">18*3600</f>
        <v>64800</v>
      </c>
    </row>
    <row r="16" spans="1:6" x14ac:dyDescent="0.3">
      <c r="A16">
        <v>15</v>
      </c>
      <c r="B16" t="s">
        <v>222</v>
      </c>
      <c r="C16" t="s">
        <v>225</v>
      </c>
      <c r="D16">
        <v>31500</v>
      </c>
      <c r="E16">
        <v>24</v>
      </c>
      <c r="F16">
        <f t="shared" si="0"/>
        <v>64800</v>
      </c>
    </row>
    <row r="17" spans="1:6" x14ac:dyDescent="0.3">
      <c r="A17">
        <v>16</v>
      </c>
      <c r="B17" t="s">
        <v>223</v>
      </c>
      <c r="C17" t="s">
        <v>225</v>
      </c>
      <c r="D17">
        <v>41000</v>
      </c>
      <c r="E17">
        <v>24</v>
      </c>
      <c r="F17">
        <f t="shared" si="0"/>
        <v>64800</v>
      </c>
    </row>
    <row r="18" spans="1:6" x14ac:dyDescent="0.3">
      <c r="A18">
        <v>17</v>
      </c>
      <c r="B18" t="s">
        <v>224</v>
      </c>
      <c r="C18" t="s">
        <v>225</v>
      </c>
      <c r="D18">
        <v>50500</v>
      </c>
      <c r="E18">
        <v>24</v>
      </c>
      <c r="F18">
        <f t="shared" si="0"/>
        <v>64800</v>
      </c>
    </row>
    <row r="19" spans="1:6" x14ac:dyDescent="0.3">
      <c r="A19">
        <v>18</v>
      </c>
      <c r="B19" t="s">
        <v>226</v>
      </c>
      <c r="C19" t="s">
        <v>233</v>
      </c>
      <c r="D19">
        <v>31000</v>
      </c>
      <c r="E19">
        <v>26</v>
      </c>
      <c r="F19">
        <f>3600*32</f>
        <v>115200</v>
      </c>
    </row>
    <row r="20" spans="1:6" x14ac:dyDescent="0.3">
      <c r="A20">
        <v>19</v>
      </c>
      <c r="B20" t="s">
        <v>234</v>
      </c>
      <c r="C20" t="s">
        <v>235</v>
      </c>
      <c r="D20">
        <v>0</v>
      </c>
      <c r="E20">
        <v>27</v>
      </c>
      <c r="F20">
        <v>0</v>
      </c>
    </row>
    <row r="21" spans="1:6" x14ac:dyDescent="0.3">
      <c r="A21">
        <v>20</v>
      </c>
      <c r="B21" t="s">
        <v>236</v>
      </c>
      <c r="C21" t="s">
        <v>237</v>
      </c>
      <c r="D21">
        <v>21000</v>
      </c>
      <c r="E21">
        <v>24</v>
      </c>
      <c r="F21">
        <v>126000</v>
      </c>
    </row>
    <row r="22" spans="1:6" x14ac:dyDescent="0.3">
      <c r="A22">
        <v>21</v>
      </c>
      <c r="B22" t="s">
        <v>238</v>
      </c>
      <c r="C22" t="s">
        <v>266</v>
      </c>
      <c r="D22">
        <v>38000</v>
      </c>
      <c r="E22">
        <v>29</v>
      </c>
      <c r="F22">
        <f>31*3600</f>
        <v>111600</v>
      </c>
    </row>
    <row r="23" spans="1:6" x14ac:dyDescent="0.3">
      <c r="A23">
        <v>22</v>
      </c>
      <c r="B23" t="s">
        <v>239</v>
      </c>
      <c r="C23" t="s">
        <v>268</v>
      </c>
      <c r="D23">
        <v>28000</v>
      </c>
      <c r="E23">
        <v>30</v>
      </c>
      <c r="F23">
        <f>48*3600</f>
        <v>172800</v>
      </c>
    </row>
    <row r="24" spans="1:6" x14ac:dyDescent="0.3">
      <c r="A24">
        <v>23</v>
      </c>
      <c r="B24" t="s">
        <v>240</v>
      </c>
      <c r="C24" t="s">
        <v>269</v>
      </c>
      <c r="D24">
        <v>59000</v>
      </c>
      <c r="E24">
        <v>35</v>
      </c>
      <c r="F24">
        <f>36*3600</f>
        <v>129600</v>
      </c>
    </row>
    <row r="25" spans="1:6" x14ac:dyDescent="0.3">
      <c r="A25">
        <v>24</v>
      </c>
      <c r="B25" t="s">
        <v>241</v>
      </c>
      <c r="C25" t="s">
        <v>267</v>
      </c>
      <c r="D25">
        <v>68000</v>
      </c>
      <c r="E25">
        <v>38</v>
      </c>
      <c r="F25">
        <v>129600</v>
      </c>
    </row>
    <row r="26" spans="1:6" x14ac:dyDescent="0.3">
      <c r="A26">
        <v>25</v>
      </c>
      <c r="B26" t="s">
        <v>242</v>
      </c>
      <c r="C26" t="s">
        <v>270</v>
      </c>
      <c r="D26">
        <v>35000</v>
      </c>
      <c r="E26">
        <v>39</v>
      </c>
      <c r="F26">
        <v>86400</v>
      </c>
    </row>
    <row r="27" spans="1:6" x14ac:dyDescent="0.3">
      <c r="A27">
        <v>26</v>
      </c>
      <c r="B27" t="s">
        <v>243</v>
      </c>
      <c r="C27" t="s">
        <v>271</v>
      </c>
      <c r="D27">
        <v>75000</v>
      </c>
      <c r="E27">
        <v>42</v>
      </c>
      <c r="F27">
        <f>35*3600</f>
        <v>126000</v>
      </c>
    </row>
    <row r="28" spans="1:6" x14ac:dyDescent="0.3">
      <c r="A28">
        <v>27</v>
      </c>
      <c r="B28" t="s">
        <v>244</v>
      </c>
      <c r="C28" t="s">
        <v>272</v>
      </c>
      <c r="D28">
        <v>115000</v>
      </c>
      <c r="E28">
        <v>46</v>
      </c>
      <c r="F28">
        <f>36*3600</f>
        <v>129600</v>
      </c>
    </row>
    <row r="29" spans="1:6" x14ac:dyDescent="0.3">
      <c r="A29">
        <v>28</v>
      </c>
      <c r="B29" t="s">
        <v>245</v>
      </c>
      <c r="C29" t="s">
        <v>273</v>
      </c>
      <c r="D29">
        <v>118000</v>
      </c>
      <c r="E29">
        <v>48</v>
      </c>
      <c r="F29">
        <f>38*3600</f>
        <v>136800</v>
      </c>
    </row>
    <row r="30" spans="1:6" x14ac:dyDescent="0.3">
      <c r="A30">
        <v>29</v>
      </c>
      <c r="B30" t="s">
        <v>246</v>
      </c>
      <c r="C30" t="s">
        <v>274</v>
      </c>
      <c r="D30">
        <v>120000</v>
      </c>
      <c r="E30">
        <v>49</v>
      </c>
      <c r="F30">
        <f>3600*39</f>
        <v>140400</v>
      </c>
    </row>
    <row r="31" spans="1:6" x14ac:dyDescent="0.3">
      <c r="A31">
        <v>30</v>
      </c>
      <c r="B31" t="s">
        <v>247</v>
      </c>
      <c r="C31" t="s">
        <v>275</v>
      </c>
      <c r="D31">
        <v>120000</v>
      </c>
      <c r="E31">
        <v>51</v>
      </c>
      <c r="F31">
        <f>24*3600</f>
        <v>86400</v>
      </c>
    </row>
    <row r="32" spans="1:6" x14ac:dyDescent="0.3">
      <c r="A32">
        <v>31</v>
      </c>
      <c r="B32" t="s">
        <v>248</v>
      </c>
      <c r="C32" t="s">
        <v>276</v>
      </c>
      <c r="D32">
        <v>135000</v>
      </c>
      <c r="E32">
        <v>54</v>
      </c>
      <c r="F32">
        <f>40*3600</f>
        <v>144000</v>
      </c>
    </row>
    <row r="33" spans="1:6" x14ac:dyDescent="0.3">
      <c r="A33">
        <v>32</v>
      </c>
      <c r="B33" t="s">
        <v>249</v>
      </c>
      <c r="C33" t="s">
        <v>277</v>
      </c>
      <c r="D33">
        <v>150000</v>
      </c>
      <c r="E33">
        <v>56</v>
      </c>
      <c r="F33">
        <f>44*3600</f>
        <v>158400</v>
      </c>
    </row>
    <row r="34" spans="1:6" x14ac:dyDescent="0.3">
      <c r="A34">
        <v>33</v>
      </c>
      <c r="B34" t="s">
        <v>250</v>
      </c>
      <c r="C34" t="s">
        <v>278</v>
      </c>
      <c r="D34">
        <v>165000</v>
      </c>
      <c r="E34">
        <v>58</v>
      </c>
      <c r="F34">
        <f>48*3600</f>
        <v>172800</v>
      </c>
    </row>
    <row r="35" spans="1:6" x14ac:dyDescent="0.3">
      <c r="A35">
        <v>34</v>
      </c>
      <c r="B35" t="s">
        <v>251</v>
      </c>
      <c r="C35" t="s">
        <v>279</v>
      </c>
      <c r="D35">
        <v>180000</v>
      </c>
      <c r="E35">
        <v>61</v>
      </c>
      <c r="F35">
        <f>52*3600</f>
        <v>187200</v>
      </c>
    </row>
    <row r="36" spans="1:6" x14ac:dyDescent="0.3">
      <c r="A36">
        <v>35</v>
      </c>
      <c r="B36" t="s">
        <v>252</v>
      </c>
      <c r="C36" t="s">
        <v>280</v>
      </c>
      <c r="D36">
        <v>220000</v>
      </c>
      <c r="E36">
        <v>64</v>
      </c>
      <c r="F36">
        <f>3*24*3600</f>
        <v>259200</v>
      </c>
    </row>
    <row r="37" spans="1:6" x14ac:dyDescent="0.3">
      <c r="A37">
        <v>36</v>
      </c>
      <c r="B37" t="s">
        <v>253</v>
      </c>
      <c r="C37" t="s">
        <v>281</v>
      </c>
      <c r="D37">
        <v>400000</v>
      </c>
      <c r="E37">
        <v>67</v>
      </c>
      <c r="F37">
        <f>79*3600</f>
        <v>284400</v>
      </c>
    </row>
    <row r="38" spans="1:6" x14ac:dyDescent="0.3">
      <c r="A38">
        <v>37</v>
      </c>
      <c r="B38" t="s">
        <v>254</v>
      </c>
      <c r="C38" t="s">
        <v>282</v>
      </c>
      <c r="D38">
        <v>350000</v>
      </c>
      <c r="E38">
        <v>69</v>
      </c>
      <c r="F38">
        <f>80*3600</f>
        <v>288000</v>
      </c>
    </row>
    <row r="39" spans="1:6" x14ac:dyDescent="0.3">
      <c r="A39">
        <v>38</v>
      </c>
      <c r="B39" t="s">
        <v>255</v>
      </c>
      <c r="C39" t="s">
        <v>283</v>
      </c>
      <c r="D39">
        <v>260000</v>
      </c>
      <c r="E39">
        <v>70</v>
      </c>
      <c r="F39">
        <f>75*3600</f>
        <v>270000</v>
      </c>
    </row>
    <row r="40" spans="1:6" x14ac:dyDescent="0.3">
      <c r="A40">
        <v>39</v>
      </c>
      <c r="B40" t="s">
        <v>256</v>
      </c>
      <c r="C40" t="s">
        <v>284</v>
      </c>
      <c r="D40">
        <v>550000</v>
      </c>
      <c r="E40">
        <v>72</v>
      </c>
      <c r="F40">
        <f>84*3600</f>
        <v>302400</v>
      </c>
    </row>
    <row r="41" spans="1:6" x14ac:dyDescent="0.3">
      <c r="A41">
        <v>40</v>
      </c>
      <c r="B41" t="s">
        <v>257</v>
      </c>
      <c r="C41" t="s">
        <v>293</v>
      </c>
      <c r="D41">
        <v>650000</v>
      </c>
      <c r="E41">
        <v>75</v>
      </c>
      <c r="F41">
        <f>88*3600</f>
        <v>316800</v>
      </c>
    </row>
    <row r="42" spans="1:6" x14ac:dyDescent="0.3">
      <c r="A42">
        <v>41</v>
      </c>
      <c r="B42" t="s">
        <v>258</v>
      </c>
      <c r="C42" t="s">
        <v>285</v>
      </c>
      <c r="D42">
        <v>680000</v>
      </c>
      <c r="E42">
        <v>76</v>
      </c>
      <c r="F42">
        <f>90*3600</f>
        <v>324000</v>
      </c>
    </row>
    <row r="43" spans="1:6" x14ac:dyDescent="0.3">
      <c r="A43">
        <v>42</v>
      </c>
      <c r="B43" t="s">
        <v>259</v>
      </c>
      <c r="C43" t="s">
        <v>286</v>
      </c>
      <c r="D43">
        <v>700000</v>
      </c>
      <c r="E43">
        <v>77</v>
      </c>
      <c r="F43">
        <v>324000</v>
      </c>
    </row>
    <row r="44" spans="1:6" x14ac:dyDescent="0.3">
      <c r="A44">
        <v>43</v>
      </c>
      <c r="B44" t="s">
        <v>260</v>
      </c>
      <c r="C44" t="s">
        <v>287</v>
      </c>
      <c r="D44">
        <v>750000</v>
      </c>
      <c r="E44">
        <v>80</v>
      </c>
      <c r="F44">
        <f>95*3600</f>
        <v>342000</v>
      </c>
    </row>
    <row r="45" spans="1:6" x14ac:dyDescent="0.3">
      <c r="A45">
        <v>44</v>
      </c>
      <c r="B45" t="s">
        <v>261</v>
      </c>
      <c r="C45" t="s">
        <v>288</v>
      </c>
      <c r="D45">
        <v>800000</v>
      </c>
      <c r="E45">
        <v>81</v>
      </c>
      <c r="F45">
        <f>96*3600</f>
        <v>345600</v>
      </c>
    </row>
    <row r="46" spans="1:6" x14ac:dyDescent="0.3">
      <c r="A46">
        <v>45</v>
      </c>
      <c r="B46" t="s">
        <v>262</v>
      </c>
      <c r="C46" t="s">
        <v>289</v>
      </c>
      <c r="D46">
        <v>850000</v>
      </c>
      <c r="E46">
        <v>84</v>
      </c>
      <c r="F46">
        <v>345600</v>
      </c>
    </row>
    <row r="47" spans="1:6" x14ac:dyDescent="0.3">
      <c r="A47">
        <v>46</v>
      </c>
      <c r="B47" t="s">
        <v>263</v>
      </c>
      <c r="C47" t="s">
        <v>290</v>
      </c>
      <c r="D47">
        <v>900000</v>
      </c>
      <c r="E47">
        <v>87</v>
      </c>
      <c r="F47">
        <v>342000</v>
      </c>
    </row>
    <row r="48" spans="1:6" x14ac:dyDescent="0.3">
      <c r="A48">
        <v>47</v>
      </c>
      <c r="B48" t="s">
        <v>264</v>
      </c>
      <c r="C48" t="s">
        <v>291</v>
      </c>
      <c r="D48">
        <v>950000</v>
      </c>
      <c r="E48">
        <v>91</v>
      </c>
      <c r="F48">
        <v>345600</v>
      </c>
    </row>
    <row r="49" spans="1:6" x14ac:dyDescent="0.3">
      <c r="A49">
        <v>48</v>
      </c>
      <c r="B49" t="s">
        <v>265</v>
      </c>
      <c r="C49" t="s">
        <v>292</v>
      </c>
      <c r="D49">
        <v>1000000</v>
      </c>
      <c r="E49">
        <v>94</v>
      </c>
      <c r="F49">
        <v>345600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3B41-5D6B-4D16-8B7C-33F2F454FCC5}">
  <dimension ref="A1:D262"/>
  <sheetViews>
    <sheetView topLeftCell="A244" workbookViewId="0">
      <selection activeCell="B263" sqref="B263"/>
    </sheetView>
  </sheetViews>
  <sheetFormatPr defaultRowHeight="14.4" x14ac:dyDescent="0.3"/>
  <cols>
    <col min="1" max="1" width="15.33203125" customWidth="1"/>
    <col min="2" max="2" width="17.21875" customWidth="1"/>
  </cols>
  <sheetData>
    <row r="1" spans="1:2" x14ac:dyDescent="0.3">
      <c r="A1" t="s">
        <v>294</v>
      </c>
      <c r="B1" t="s">
        <v>297</v>
      </c>
    </row>
    <row r="2" spans="1:2" x14ac:dyDescent="0.3">
      <c r="A2">
        <v>86</v>
      </c>
      <c r="B2">
        <v>1</v>
      </c>
    </row>
    <row r="3" spans="1:2" x14ac:dyDescent="0.3">
      <c r="A3">
        <v>87</v>
      </c>
      <c r="B3">
        <v>2</v>
      </c>
    </row>
    <row r="4" spans="1:2" x14ac:dyDescent="0.3">
      <c r="A4">
        <v>88</v>
      </c>
      <c r="B4">
        <v>2</v>
      </c>
    </row>
    <row r="5" spans="1:2" x14ac:dyDescent="0.3">
      <c r="A5">
        <v>89</v>
      </c>
      <c r="B5">
        <v>4</v>
      </c>
    </row>
    <row r="6" spans="1:2" x14ac:dyDescent="0.3">
      <c r="A6">
        <v>90</v>
      </c>
      <c r="B6">
        <v>1</v>
      </c>
    </row>
    <row r="7" spans="1:2" x14ac:dyDescent="0.3">
      <c r="A7">
        <v>91</v>
      </c>
      <c r="B7">
        <v>5</v>
      </c>
    </row>
    <row r="8" spans="1:2" x14ac:dyDescent="0.3">
      <c r="A8">
        <v>92</v>
      </c>
      <c r="B8">
        <v>7</v>
      </c>
    </row>
    <row r="9" spans="1:2" x14ac:dyDescent="0.3">
      <c r="A9">
        <v>93</v>
      </c>
      <c r="B9">
        <v>4</v>
      </c>
    </row>
    <row r="10" spans="1:2" x14ac:dyDescent="0.3">
      <c r="A10">
        <v>94</v>
      </c>
      <c r="B10">
        <v>8</v>
      </c>
    </row>
    <row r="11" spans="1:2" x14ac:dyDescent="0.3">
      <c r="A11">
        <v>95</v>
      </c>
      <c r="B11">
        <v>5</v>
      </c>
    </row>
    <row r="12" spans="1:2" x14ac:dyDescent="0.3">
      <c r="A12">
        <v>96</v>
      </c>
      <c r="B12">
        <v>1</v>
      </c>
    </row>
    <row r="13" spans="1:2" x14ac:dyDescent="0.3">
      <c r="A13">
        <v>97</v>
      </c>
      <c r="B13">
        <v>8</v>
      </c>
    </row>
    <row r="14" spans="1:2" x14ac:dyDescent="0.3">
      <c r="A14">
        <v>98</v>
      </c>
      <c r="B14">
        <v>4</v>
      </c>
    </row>
    <row r="15" spans="1:2" x14ac:dyDescent="0.3">
      <c r="A15">
        <v>99</v>
      </c>
      <c r="B15">
        <v>5</v>
      </c>
    </row>
    <row r="16" spans="1:2" x14ac:dyDescent="0.3">
      <c r="A16">
        <v>100</v>
      </c>
      <c r="B16">
        <v>9</v>
      </c>
    </row>
    <row r="17" spans="1:2" x14ac:dyDescent="0.3">
      <c r="A17">
        <v>101</v>
      </c>
      <c r="B17">
        <v>9</v>
      </c>
    </row>
    <row r="18" spans="1:2" x14ac:dyDescent="0.3">
      <c r="A18">
        <v>102</v>
      </c>
      <c r="B18">
        <v>2</v>
      </c>
    </row>
    <row r="19" spans="1:2" x14ac:dyDescent="0.3">
      <c r="A19">
        <v>103</v>
      </c>
      <c r="B19">
        <v>7</v>
      </c>
    </row>
    <row r="20" spans="1:2" x14ac:dyDescent="0.3">
      <c r="A20">
        <v>104</v>
      </c>
      <c r="B20">
        <v>7</v>
      </c>
    </row>
    <row r="21" spans="1:2" x14ac:dyDescent="0.3">
      <c r="A21">
        <v>105</v>
      </c>
      <c r="B21">
        <v>9</v>
      </c>
    </row>
    <row r="22" spans="1:2" x14ac:dyDescent="0.3">
      <c r="A22">
        <v>106</v>
      </c>
      <c r="B22">
        <v>5</v>
      </c>
    </row>
    <row r="23" spans="1:2" x14ac:dyDescent="0.3">
      <c r="A23">
        <v>107</v>
      </c>
      <c r="B23">
        <v>10</v>
      </c>
    </row>
    <row r="24" spans="1:2" x14ac:dyDescent="0.3">
      <c r="A24">
        <v>108</v>
      </c>
      <c r="B24">
        <v>8</v>
      </c>
    </row>
    <row r="25" spans="1:2" x14ac:dyDescent="0.3">
      <c r="A25">
        <v>109</v>
      </c>
      <c r="B25">
        <v>1</v>
      </c>
    </row>
    <row r="26" spans="1:2" x14ac:dyDescent="0.3">
      <c r="A26">
        <v>110</v>
      </c>
      <c r="B26">
        <v>10</v>
      </c>
    </row>
    <row r="27" spans="1:2" x14ac:dyDescent="0.3">
      <c r="A27">
        <v>111</v>
      </c>
      <c r="B27">
        <v>11</v>
      </c>
    </row>
    <row r="28" spans="1:2" x14ac:dyDescent="0.3">
      <c r="A28">
        <v>112</v>
      </c>
      <c r="B28">
        <v>10</v>
      </c>
    </row>
    <row r="29" spans="1:2" x14ac:dyDescent="0.3">
      <c r="A29">
        <v>113</v>
      </c>
      <c r="B29">
        <v>12</v>
      </c>
    </row>
    <row r="30" spans="1:2" x14ac:dyDescent="0.3">
      <c r="A30">
        <v>114</v>
      </c>
      <c r="B30">
        <v>11</v>
      </c>
    </row>
    <row r="31" spans="1:2" x14ac:dyDescent="0.3">
      <c r="A31">
        <v>115</v>
      </c>
      <c r="B31">
        <v>12</v>
      </c>
    </row>
    <row r="32" spans="1:2" x14ac:dyDescent="0.3">
      <c r="A32">
        <v>116</v>
      </c>
      <c r="B32">
        <v>12</v>
      </c>
    </row>
    <row r="33" spans="1:2" x14ac:dyDescent="0.3">
      <c r="A33">
        <v>117</v>
      </c>
      <c r="B33">
        <v>12</v>
      </c>
    </row>
    <row r="34" spans="1:2" x14ac:dyDescent="0.3">
      <c r="A34">
        <v>118</v>
      </c>
      <c r="B34">
        <v>13</v>
      </c>
    </row>
    <row r="35" spans="1:2" x14ac:dyDescent="0.3">
      <c r="A35">
        <v>119</v>
      </c>
      <c r="B35">
        <v>7</v>
      </c>
    </row>
    <row r="36" spans="1:2" x14ac:dyDescent="0.3">
      <c r="A36">
        <v>120</v>
      </c>
      <c r="B36">
        <v>13</v>
      </c>
    </row>
    <row r="37" spans="1:2" x14ac:dyDescent="0.3">
      <c r="A37">
        <v>121</v>
      </c>
      <c r="B37">
        <v>13</v>
      </c>
    </row>
    <row r="38" spans="1:2" x14ac:dyDescent="0.3">
      <c r="A38">
        <v>122</v>
      </c>
      <c r="B38">
        <v>11</v>
      </c>
    </row>
    <row r="39" spans="1:2" x14ac:dyDescent="0.3">
      <c r="A39">
        <v>123</v>
      </c>
      <c r="B39">
        <v>1</v>
      </c>
    </row>
    <row r="40" spans="1:2" x14ac:dyDescent="0.3">
      <c r="A40">
        <v>124</v>
      </c>
      <c r="B40">
        <v>18</v>
      </c>
    </row>
    <row r="41" spans="1:2" x14ac:dyDescent="0.3">
      <c r="A41">
        <v>125</v>
      </c>
      <c r="B41">
        <v>8</v>
      </c>
    </row>
    <row r="42" spans="1:2" x14ac:dyDescent="0.3">
      <c r="A42">
        <v>126</v>
      </c>
      <c r="B42">
        <v>9</v>
      </c>
    </row>
    <row r="43" spans="1:2" x14ac:dyDescent="0.3">
      <c r="A43">
        <v>127</v>
      </c>
      <c r="B43">
        <v>9</v>
      </c>
    </row>
    <row r="44" spans="1:2" x14ac:dyDescent="0.3">
      <c r="A44">
        <v>128</v>
      </c>
      <c r="B44">
        <v>18</v>
      </c>
    </row>
    <row r="45" spans="1:2" x14ac:dyDescent="0.3">
      <c r="A45">
        <v>129</v>
      </c>
      <c r="B45">
        <v>21</v>
      </c>
    </row>
    <row r="46" spans="1:2" x14ac:dyDescent="0.3">
      <c r="A46">
        <v>130</v>
      </c>
      <c r="B46">
        <v>8</v>
      </c>
    </row>
    <row r="47" spans="1:2" x14ac:dyDescent="0.3">
      <c r="A47">
        <v>131</v>
      </c>
      <c r="B47">
        <v>18</v>
      </c>
    </row>
    <row r="48" spans="1:2" x14ac:dyDescent="0.3">
      <c r="A48">
        <v>132</v>
      </c>
      <c r="B48">
        <v>18</v>
      </c>
    </row>
    <row r="49" spans="1:2" x14ac:dyDescent="0.3">
      <c r="A49">
        <v>133</v>
      </c>
      <c r="B49">
        <v>18</v>
      </c>
    </row>
    <row r="50" spans="1:2" x14ac:dyDescent="0.3">
      <c r="A50">
        <v>134</v>
      </c>
      <c r="B50">
        <v>2</v>
      </c>
    </row>
    <row r="51" spans="1:2" x14ac:dyDescent="0.3">
      <c r="A51">
        <v>135</v>
      </c>
      <c r="B51">
        <v>4</v>
      </c>
    </row>
    <row r="52" spans="1:2" x14ac:dyDescent="0.3">
      <c r="A52">
        <v>136</v>
      </c>
      <c r="B52">
        <v>1</v>
      </c>
    </row>
    <row r="53" spans="1:2" x14ac:dyDescent="0.3">
      <c r="A53">
        <v>137</v>
      </c>
      <c r="B53">
        <v>13</v>
      </c>
    </row>
    <row r="54" spans="1:2" x14ac:dyDescent="0.3">
      <c r="A54">
        <v>138</v>
      </c>
      <c r="B54">
        <v>18</v>
      </c>
    </row>
    <row r="55" spans="1:2" x14ac:dyDescent="0.3">
      <c r="A55">
        <v>139</v>
      </c>
      <c r="B55">
        <v>9</v>
      </c>
    </row>
    <row r="56" spans="1:2" x14ac:dyDescent="0.3">
      <c r="A56">
        <v>140</v>
      </c>
      <c r="B56">
        <v>13</v>
      </c>
    </row>
    <row r="57" spans="1:2" x14ac:dyDescent="0.3">
      <c r="A57">
        <v>141</v>
      </c>
      <c r="B57">
        <v>21</v>
      </c>
    </row>
    <row r="58" spans="1:2" x14ac:dyDescent="0.3">
      <c r="A58">
        <v>142</v>
      </c>
      <c r="B58">
        <v>2</v>
      </c>
    </row>
    <row r="59" spans="1:2" x14ac:dyDescent="0.3">
      <c r="A59">
        <v>143</v>
      </c>
      <c r="B59">
        <v>12</v>
      </c>
    </row>
    <row r="60" spans="1:2" x14ac:dyDescent="0.3">
      <c r="A60">
        <v>144</v>
      </c>
      <c r="B60">
        <v>8</v>
      </c>
    </row>
    <row r="61" spans="1:2" x14ac:dyDescent="0.3">
      <c r="A61">
        <v>145</v>
      </c>
      <c r="B61">
        <v>23</v>
      </c>
    </row>
    <row r="62" spans="1:2" x14ac:dyDescent="0.3">
      <c r="A62">
        <v>146</v>
      </c>
      <c r="B62">
        <v>12</v>
      </c>
    </row>
    <row r="63" spans="1:2" x14ac:dyDescent="0.3">
      <c r="A63">
        <v>147</v>
      </c>
      <c r="B63">
        <v>9</v>
      </c>
    </row>
    <row r="64" spans="1:2" x14ac:dyDescent="0.3">
      <c r="A64">
        <v>148</v>
      </c>
      <c r="B64">
        <v>23</v>
      </c>
    </row>
    <row r="65" spans="1:2" x14ac:dyDescent="0.3">
      <c r="A65">
        <v>149</v>
      </c>
      <c r="B65">
        <v>1</v>
      </c>
    </row>
    <row r="66" spans="1:2" x14ac:dyDescent="0.3">
      <c r="A66">
        <v>150</v>
      </c>
      <c r="B66">
        <v>23</v>
      </c>
    </row>
    <row r="67" spans="1:2" x14ac:dyDescent="0.3">
      <c r="A67">
        <v>151</v>
      </c>
      <c r="B67">
        <v>12</v>
      </c>
    </row>
    <row r="68" spans="1:2" x14ac:dyDescent="0.3">
      <c r="A68">
        <v>152</v>
      </c>
      <c r="B68">
        <v>23</v>
      </c>
    </row>
    <row r="69" spans="1:2" x14ac:dyDescent="0.3">
      <c r="A69">
        <v>153</v>
      </c>
      <c r="B69">
        <v>24</v>
      </c>
    </row>
    <row r="70" spans="1:2" x14ac:dyDescent="0.3">
      <c r="A70">
        <v>154</v>
      </c>
      <c r="B70">
        <v>1</v>
      </c>
    </row>
    <row r="71" spans="1:2" x14ac:dyDescent="0.3">
      <c r="A71">
        <v>155</v>
      </c>
      <c r="B71">
        <v>9</v>
      </c>
    </row>
    <row r="72" spans="1:2" x14ac:dyDescent="0.3">
      <c r="A72">
        <v>156</v>
      </c>
      <c r="B72">
        <v>21</v>
      </c>
    </row>
    <row r="73" spans="1:2" x14ac:dyDescent="0.3">
      <c r="A73">
        <v>157</v>
      </c>
      <c r="B73">
        <v>24</v>
      </c>
    </row>
    <row r="74" spans="1:2" x14ac:dyDescent="0.3">
      <c r="A74">
        <v>158</v>
      </c>
      <c r="B74">
        <v>25</v>
      </c>
    </row>
    <row r="75" spans="1:2" x14ac:dyDescent="0.3">
      <c r="A75">
        <v>159</v>
      </c>
      <c r="B75">
        <v>7</v>
      </c>
    </row>
    <row r="76" spans="1:2" x14ac:dyDescent="0.3">
      <c r="A76">
        <v>160</v>
      </c>
      <c r="B76">
        <v>24</v>
      </c>
    </row>
    <row r="77" spans="1:2" x14ac:dyDescent="0.3">
      <c r="A77">
        <v>161</v>
      </c>
      <c r="B77">
        <v>8</v>
      </c>
    </row>
    <row r="78" spans="1:2" x14ac:dyDescent="0.3">
      <c r="A78">
        <v>162</v>
      </c>
      <c r="B78">
        <v>24</v>
      </c>
    </row>
    <row r="79" spans="1:2" x14ac:dyDescent="0.3">
      <c r="A79">
        <v>163</v>
      </c>
      <c r="B79">
        <v>26</v>
      </c>
    </row>
    <row r="80" spans="1:2" x14ac:dyDescent="0.3">
      <c r="A80">
        <v>164</v>
      </c>
      <c r="B80">
        <v>12</v>
      </c>
    </row>
    <row r="81" spans="1:2" x14ac:dyDescent="0.3">
      <c r="A81">
        <v>165</v>
      </c>
      <c r="B81">
        <v>26</v>
      </c>
    </row>
    <row r="82" spans="1:2" x14ac:dyDescent="0.3">
      <c r="A82">
        <v>166</v>
      </c>
      <c r="B82">
        <v>7</v>
      </c>
    </row>
    <row r="83" spans="1:2" x14ac:dyDescent="0.3">
      <c r="A83">
        <v>167</v>
      </c>
      <c r="B83">
        <v>1</v>
      </c>
    </row>
    <row r="84" spans="1:2" x14ac:dyDescent="0.3">
      <c r="A84">
        <v>168</v>
      </c>
      <c r="B84">
        <v>26</v>
      </c>
    </row>
    <row r="85" spans="1:2" x14ac:dyDescent="0.3">
      <c r="A85">
        <v>169</v>
      </c>
      <c r="B85">
        <v>26</v>
      </c>
    </row>
    <row r="86" spans="1:2" x14ac:dyDescent="0.3">
      <c r="A86">
        <v>170</v>
      </c>
      <c r="B86">
        <v>27</v>
      </c>
    </row>
    <row r="87" spans="1:2" x14ac:dyDescent="0.3">
      <c r="A87">
        <v>171</v>
      </c>
      <c r="B87">
        <v>26</v>
      </c>
    </row>
    <row r="88" spans="1:2" x14ac:dyDescent="0.3">
      <c r="A88">
        <v>172</v>
      </c>
      <c r="B88">
        <v>27</v>
      </c>
    </row>
    <row r="89" spans="1:2" x14ac:dyDescent="0.3">
      <c r="A89">
        <v>173</v>
      </c>
      <c r="B89">
        <v>10</v>
      </c>
    </row>
    <row r="90" spans="1:2" x14ac:dyDescent="0.3">
      <c r="A90">
        <v>174</v>
      </c>
      <c r="B90">
        <v>8</v>
      </c>
    </row>
    <row r="91" spans="1:2" x14ac:dyDescent="0.3">
      <c r="A91">
        <v>175</v>
      </c>
      <c r="B91">
        <v>25</v>
      </c>
    </row>
    <row r="92" spans="1:2" x14ac:dyDescent="0.3">
      <c r="A92">
        <v>176</v>
      </c>
      <c r="B92">
        <v>28</v>
      </c>
    </row>
    <row r="93" spans="1:2" x14ac:dyDescent="0.3">
      <c r="A93">
        <v>177</v>
      </c>
      <c r="B93">
        <v>27</v>
      </c>
    </row>
    <row r="94" spans="1:2" x14ac:dyDescent="0.3">
      <c r="A94">
        <v>178</v>
      </c>
      <c r="B94">
        <v>29</v>
      </c>
    </row>
    <row r="95" spans="1:2" x14ac:dyDescent="0.3">
      <c r="A95">
        <v>179</v>
      </c>
      <c r="B95">
        <v>23</v>
      </c>
    </row>
    <row r="96" spans="1:2" x14ac:dyDescent="0.3">
      <c r="A96">
        <v>180</v>
      </c>
      <c r="B96">
        <v>21</v>
      </c>
    </row>
    <row r="97" spans="1:2" x14ac:dyDescent="0.3">
      <c r="A97">
        <v>181</v>
      </c>
      <c r="B97">
        <v>30</v>
      </c>
    </row>
    <row r="98" spans="1:2" x14ac:dyDescent="0.3">
      <c r="A98">
        <v>182</v>
      </c>
      <c r="B98">
        <v>11</v>
      </c>
    </row>
    <row r="99" spans="1:2" x14ac:dyDescent="0.3">
      <c r="A99">
        <v>183</v>
      </c>
      <c r="B99">
        <v>30</v>
      </c>
    </row>
    <row r="100" spans="1:2" x14ac:dyDescent="0.3">
      <c r="A100">
        <v>184</v>
      </c>
      <c r="B100">
        <v>28</v>
      </c>
    </row>
    <row r="101" spans="1:2" x14ac:dyDescent="0.3">
      <c r="A101">
        <v>185</v>
      </c>
      <c r="B101">
        <v>18</v>
      </c>
    </row>
    <row r="102" spans="1:2" x14ac:dyDescent="0.3">
      <c r="A102">
        <v>186</v>
      </c>
      <c r="B102">
        <v>27</v>
      </c>
    </row>
    <row r="103" spans="1:2" x14ac:dyDescent="0.3">
      <c r="A103">
        <v>187</v>
      </c>
      <c r="B103">
        <v>31</v>
      </c>
    </row>
    <row r="104" spans="1:2" x14ac:dyDescent="0.3">
      <c r="A104">
        <v>188</v>
      </c>
      <c r="B104">
        <v>30</v>
      </c>
    </row>
    <row r="105" spans="1:2" x14ac:dyDescent="0.3">
      <c r="A105">
        <v>189</v>
      </c>
      <c r="B105">
        <v>12</v>
      </c>
    </row>
    <row r="106" spans="1:2" x14ac:dyDescent="0.3">
      <c r="A106">
        <v>190</v>
      </c>
      <c r="B106">
        <v>32</v>
      </c>
    </row>
    <row r="107" spans="1:2" x14ac:dyDescent="0.3">
      <c r="A107">
        <v>191</v>
      </c>
      <c r="B107">
        <v>30</v>
      </c>
    </row>
    <row r="108" spans="1:2" x14ac:dyDescent="0.3">
      <c r="A108">
        <v>192</v>
      </c>
      <c r="B108">
        <v>33</v>
      </c>
    </row>
    <row r="109" spans="1:2" x14ac:dyDescent="0.3">
      <c r="A109">
        <v>193</v>
      </c>
      <c r="B109">
        <v>32</v>
      </c>
    </row>
    <row r="110" spans="1:2" x14ac:dyDescent="0.3">
      <c r="A110">
        <v>194</v>
      </c>
      <c r="B110">
        <v>11</v>
      </c>
    </row>
    <row r="111" spans="1:2" x14ac:dyDescent="0.3">
      <c r="A111">
        <v>195</v>
      </c>
      <c r="B111">
        <v>30</v>
      </c>
    </row>
    <row r="112" spans="1:2" x14ac:dyDescent="0.3">
      <c r="A112">
        <v>196</v>
      </c>
      <c r="B112">
        <v>31</v>
      </c>
    </row>
    <row r="113" spans="1:2" x14ac:dyDescent="0.3">
      <c r="A113">
        <v>197</v>
      </c>
      <c r="B113">
        <v>8</v>
      </c>
    </row>
    <row r="114" spans="1:2" x14ac:dyDescent="0.3">
      <c r="A114">
        <v>198</v>
      </c>
      <c r="B114">
        <v>34</v>
      </c>
    </row>
    <row r="115" spans="1:2" x14ac:dyDescent="0.3">
      <c r="A115">
        <v>199</v>
      </c>
      <c r="B115">
        <v>31</v>
      </c>
    </row>
    <row r="116" spans="1:2" x14ac:dyDescent="0.3">
      <c r="A116">
        <v>200</v>
      </c>
      <c r="B116">
        <v>33</v>
      </c>
    </row>
    <row r="117" spans="1:2" x14ac:dyDescent="0.3">
      <c r="A117">
        <v>201</v>
      </c>
      <c r="B117">
        <v>26</v>
      </c>
    </row>
    <row r="118" spans="1:2" x14ac:dyDescent="0.3">
      <c r="A118">
        <v>202</v>
      </c>
      <c r="B118">
        <v>32</v>
      </c>
    </row>
    <row r="119" spans="1:2" x14ac:dyDescent="0.3">
      <c r="A119">
        <v>203</v>
      </c>
      <c r="B119">
        <v>30</v>
      </c>
    </row>
    <row r="120" spans="1:2" x14ac:dyDescent="0.3">
      <c r="A120">
        <v>204</v>
      </c>
      <c r="B120">
        <v>33</v>
      </c>
    </row>
    <row r="121" spans="1:2" x14ac:dyDescent="0.3">
      <c r="A121">
        <v>205</v>
      </c>
      <c r="B121">
        <v>35</v>
      </c>
    </row>
    <row r="122" spans="1:2" x14ac:dyDescent="0.3">
      <c r="A122">
        <v>206</v>
      </c>
      <c r="B122">
        <v>7</v>
      </c>
    </row>
    <row r="123" spans="1:2" x14ac:dyDescent="0.3">
      <c r="A123">
        <v>207</v>
      </c>
      <c r="B123">
        <v>34</v>
      </c>
    </row>
    <row r="124" spans="1:2" x14ac:dyDescent="0.3">
      <c r="A124">
        <v>208</v>
      </c>
      <c r="B124">
        <v>29</v>
      </c>
    </row>
    <row r="125" spans="1:2" x14ac:dyDescent="0.3">
      <c r="A125">
        <v>209</v>
      </c>
      <c r="B125">
        <v>12</v>
      </c>
    </row>
    <row r="126" spans="1:2" x14ac:dyDescent="0.3">
      <c r="A126">
        <v>210</v>
      </c>
      <c r="B126">
        <v>9</v>
      </c>
    </row>
    <row r="127" spans="1:2" x14ac:dyDescent="0.3">
      <c r="A127">
        <v>211</v>
      </c>
      <c r="B127">
        <v>27</v>
      </c>
    </row>
    <row r="128" spans="1:2" x14ac:dyDescent="0.3">
      <c r="A128">
        <v>212</v>
      </c>
      <c r="B128">
        <v>31</v>
      </c>
    </row>
    <row r="129" spans="1:2" x14ac:dyDescent="0.3">
      <c r="A129">
        <v>213</v>
      </c>
      <c r="B129">
        <v>34</v>
      </c>
    </row>
    <row r="130" spans="1:2" x14ac:dyDescent="0.3">
      <c r="A130">
        <v>214</v>
      </c>
      <c r="B130">
        <v>35</v>
      </c>
    </row>
    <row r="131" spans="1:2" x14ac:dyDescent="0.3">
      <c r="A131">
        <v>215</v>
      </c>
      <c r="B131">
        <v>31</v>
      </c>
    </row>
    <row r="132" spans="1:2" x14ac:dyDescent="0.3">
      <c r="A132">
        <v>216</v>
      </c>
      <c r="B132">
        <v>36</v>
      </c>
    </row>
    <row r="133" spans="1:2" x14ac:dyDescent="0.3">
      <c r="A133">
        <v>217</v>
      </c>
      <c r="B133">
        <v>33</v>
      </c>
    </row>
    <row r="134" spans="1:2" x14ac:dyDescent="0.3">
      <c r="A134">
        <v>218</v>
      </c>
      <c r="B134">
        <v>9</v>
      </c>
    </row>
    <row r="135" spans="1:2" x14ac:dyDescent="0.3">
      <c r="A135">
        <v>219</v>
      </c>
      <c r="B135">
        <v>8</v>
      </c>
    </row>
    <row r="136" spans="1:2" x14ac:dyDescent="0.3">
      <c r="A136">
        <v>220</v>
      </c>
      <c r="B136">
        <v>12</v>
      </c>
    </row>
    <row r="137" spans="1:2" x14ac:dyDescent="0.3">
      <c r="A137">
        <v>221</v>
      </c>
      <c r="B137">
        <v>21</v>
      </c>
    </row>
    <row r="138" spans="1:2" x14ac:dyDescent="0.3">
      <c r="A138">
        <v>222</v>
      </c>
      <c r="B138">
        <v>31</v>
      </c>
    </row>
    <row r="139" spans="1:2" x14ac:dyDescent="0.3">
      <c r="A139">
        <v>223</v>
      </c>
      <c r="B139">
        <v>34</v>
      </c>
    </row>
    <row r="140" spans="1:2" x14ac:dyDescent="0.3">
      <c r="A140">
        <v>224</v>
      </c>
      <c r="B140">
        <v>37</v>
      </c>
    </row>
    <row r="141" spans="1:2" x14ac:dyDescent="0.3">
      <c r="A141">
        <v>225</v>
      </c>
      <c r="B141">
        <v>35</v>
      </c>
    </row>
    <row r="142" spans="1:2" x14ac:dyDescent="0.3">
      <c r="A142">
        <v>226</v>
      </c>
      <c r="B142">
        <v>38</v>
      </c>
    </row>
    <row r="143" spans="1:2" x14ac:dyDescent="0.3">
      <c r="A143">
        <v>227</v>
      </c>
      <c r="B143">
        <v>35</v>
      </c>
    </row>
    <row r="144" spans="1:2" x14ac:dyDescent="0.3">
      <c r="A144">
        <v>228</v>
      </c>
      <c r="B144">
        <v>18</v>
      </c>
    </row>
    <row r="145" spans="1:2" x14ac:dyDescent="0.3">
      <c r="A145">
        <v>229</v>
      </c>
      <c r="B145">
        <v>10</v>
      </c>
    </row>
    <row r="146" spans="1:2" x14ac:dyDescent="0.3">
      <c r="A146">
        <v>230</v>
      </c>
      <c r="B146">
        <v>34</v>
      </c>
    </row>
    <row r="147" spans="1:2" x14ac:dyDescent="0.3">
      <c r="A147">
        <v>231</v>
      </c>
      <c r="B147">
        <v>27</v>
      </c>
    </row>
    <row r="148" spans="1:2" x14ac:dyDescent="0.3">
      <c r="A148">
        <v>232</v>
      </c>
      <c r="B148">
        <v>28</v>
      </c>
    </row>
    <row r="149" spans="1:2" x14ac:dyDescent="0.3">
      <c r="A149">
        <v>233</v>
      </c>
      <c r="B149">
        <v>38</v>
      </c>
    </row>
    <row r="150" spans="1:2" x14ac:dyDescent="0.3">
      <c r="A150">
        <v>234</v>
      </c>
      <c r="B150">
        <v>39</v>
      </c>
    </row>
    <row r="151" spans="1:2" x14ac:dyDescent="0.3">
      <c r="A151">
        <v>235</v>
      </c>
      <c r="B151">
        <v>8</v>
      </c>
    </row>
    <row r="152" spans="1:2" x14ac:dyDescent="0.3">
      <c r="A152">
        <v>236</v>
      </c>
      <c r="B152">
        <v>36</v>
      </c>
    </row>
    <row r="153" spans="1:2" x14ac:dyDescent="0.3">
      <c r="A153">
        <v>237</v>
      </c>
      <c r="B153">
        <v>27</v>
      </c>
    </row>
    <row r="154" spans="1:2" x14ac:dyDescent="0.3">
      <c r="A154">
        <v>238</v>
      </c>
      <c r="B154">
        <v>29</v>
      </c>
    </row>
    <row r="155" spans="1:2" x14ac:dyDescent="0.3">
      <c r="A155">
        <v>239</v>
      </c>
      <c r="B155">
        <v>23</v>
      </c>
    </row>
    <row r="156" spans="1:2" x14ac:dyDescent="0.3">
      <c r="A156">
        <v>240</v>
      </c>
      <c r="B156">
        <v>38</v>
      </c>
    </row>
    <row r="157" spans="1:2" x14ac:dyDescent="0.3">
      <c r="A157">
        <v>241</v>
      </c>
      <c r="B157">
        <v>39</v>
      </c>
    </row>
    <row r="158" spans="1:2" x14ac:dyDescent="0.3">
      <c r="A158">
        <v>242</v>
      </c>
      <c r="B158">
        <v>33</v>
      </c>
    </row>
    <row r="159" spans="1:2" x14ac:dyDescent="0.3">
      <c r="A159">
        <v>243</v>
      </c>
      <c r="B159">
        <v>40</v>
      </c>
    </row>
    <row r="160" spans="1:2" x14ac:dyDescent="0.3">
      <c r="A160">
        <v>244</v>
      </c>
      <c r="B160">
        <v>33</v>
      </c>
    </row>
    <row r="161" spans="1:2" x14ac:dyDescent="0.3">
      <c r="A161">
        <v>245</v>
      </c>
      <c r="B161">
        <v>30</v>
      </c>
    </row>
    <row r="162" spans="1:2" x14ac:dyDescent="0.3">
      <c r="A162">
        <v>246</v>
      </c>
      <c r="B162">
        <v>9</v>
      </c>
    </row>
    <row r="163" spans="1:2" x14ac:dyDescent="0.3">
      <c r="A163">
        <v>247</v>
      </c>
      <c r="B163">
        <v>32</v>
      </c>
    </row>
    <row r="164" spans="1:2" x14ac:dyDescent="0.3">
      <c r="A164">
        <v>248</v>
      </c>
      <c r="B164">
        <v>40</v>
      </c>
    </row>
    <row r="165" spans="1:2" x14ac:dyDescent="0.3">
      <c r="A165">
        <v>249</v>
      </c>
      <c r="B165">
        <v>33</v>
      </c>
    </row>
    <row r="166" spans="1:2" x14ac:dyDescent="0.3">
      <c r="A166">
        <v>250</v>
      </c>
      <c r="B166">
        <v>41</v>
      </c>
    </row>
    <row r="167" spans="1:2" x14ac:dyDescent="0.3">
      <c r="A167">
        <v>251</v>
      </c>
      <c r="B167">
        <v>31</v>
      </c>
    </row>
    <row r="168" spans="1:2" x14ac:dyDescent="0.3">
      <c r="A168">
        <v>252</v>
      </c>
      <c r="B168">
        <v>42</v>
      </c>
    </row>
    <row r="169" spans="1:2" x14ac:dyDescent="0.3">
      <c r="A169">
        <v>253</v>
      </c>
      <c r="B169">
        <v>21</v>
      </c>
    </row>
    <row r="170" spans="1:2" x14ac:dyDescent="0.3">
      <c r="A170">
        <v>254</v>
      </c>
      <c r="B170">
        <v>40</v>
      </c>
    </row>
    <row r="171" spans="1:2" x14ac:dyDescent="0.3">
      <c r="A171">
        <v>255</v>
      </c>
      <c r="B171">
        <v>27</v>
      </c>
    </row>
    <row r="172" spans="1:2" x14ac:dyDescent="0.3">
      <c r="A172">
        <v>256</v>
      </c>
      <c r="B172">
        <v>33</v>
      </c>
    </row>
    <row r="173" spans="1:2" x14ac:dyDescent="0.3">
      <c r="A173">
        <v>257</v>
      </c>
      <c r="B173">
        <v>30</v>
      </c>
    </row>
    <row r="174" spans="1:2" x14ac:dyDescent="0.3">
      <c r="A174">
        <v>258</v>
      </c>
      <c r="B174">
        <v>21</v>
      </c>
    </row>
    <row r="175" spans="1:2" x14ac:dyDescent="0.3">
      <c r="A175">
        <v>259</v>
      </c>
      <c r="B175">
        <v>42</v>
      </c>
    </row>
    <row r="176" spans="1:2" x14ac:dyDescent="0.3">
      <c r="A176">
        <v>260</v>
      </c>
      <c r="B176">
        <v>23</v>
      </c>
    </row>
    <row r="177" spans="1:2" x14ac:dyDescent="0.3">
      <c r="A177">
        <v>261</v>
      </c>
      <c r="B177">
        <v>39</v>
      </c>
    </row>
    <row r="178" spans="1:2" x14ac:dyDescent="0.3">
      <c r="A178">
        <v>262</v>
      </c>
      <c r="B178">
        <v>34</v>
      </c>
    </row>
    <row r="179" spans="1:2" x14ac:dyDescent="0.3">
      <c r="A179">
        <v>263</v>
      </c>
      <c r="B179">
        <v>37</v>
      </c>
    </row>
    <row r="180" spans="1:2" x14ac:dyDescent="0.3">
      <c r="A180">
        <v>264</v>
      </c>
      <c r="B180">
        <v>41</v>
      </c>
    </row>
    <row r="181" spans="1:2" x14ac:dyDescent="0.3">
      <c r="A181">
        <v>265</v>
      </c>
      <c r="B181">
        <v>43</v>
      </c>
    </row>
    <row r="182" spans="1:2" x14ac:dyDescent="0.3">
      <c r="A182">
        <v>266</v>
      </c>
      <c r="B182">
        <v>40</v>
      </c>
    </row>
    <row r="183" spans="1:2" x14ac:dyDescent="0.3">
      <c r="A183">
        <v>267</v>
      </c>
      <c r="B183">
        <v>8</v>
      </c>
    </row>
    <row r="184" spans="1:2" x14ac:dyDescent="0.3">
      <c r="A184">
        <v>268</v>
      </c>
      <c r="B184">
        <v>43</v>
      </c>
    </row>
    <row r="185" spans="1:2" x14ac:dyDescent="0.3">
      <c r="A185">
        <v>269</v>
      </c>
      <c r="B185">
        <v>27</v>
      </c>
    </row>
    <row r="186" spans="1:2" x14ac:dyDescent="0.3">
      <c r="A186">
        <v>270</v>
      </c>
      <c r="B186">
        <v>44</v>
      </c>
    </row>
    <row r="187" spans="1:2" x14ac:dyDescent="0.3">
      <c r="A187">
        <v>271</v>
      </c>
      <c r="B187">
        <v>42</v>
      </c>
    </row>
    <row r="188" spans="1:2" x14ac:dyDescent="0.3">
      <c r="A188">
        <v>272</v>
      </c>
      <c r="B188">
        <v>33</v>
      </c>
    </row>
    <row r="189" spans="1:2" x14ac:dyDescent="0.3">
      <c r="A189">
        <v>273</v>
      </c>
      <c r="B189">
        <v>41</v>
      </c>
    </row>
    <row r="190" spans="1:2" x14ac:dyDescent="0.3">
      <c r="A190">
        <v>274</v>
      </c>
      <c r="B190">
        <v>21</v>
      </c>
    </row>
    <row r="191" spans="1:2" x14ac:dyDescent="0.3">
      <c r="A191">
        <v>275</v>
      </c>
      <c r="B191">
        <v>43</v>
      </c>
    </row>
    <row r="192" spans="1:2" x14ac:dyDescent="0.3">
      <c r="A192">
        <v>276</v>
      </c>
      <c r="B192">
        <v>39</v>
      </c>
    </row>
    <row r="193" spans="1:4" x14ac:dyDescent="0.3">
      <c r="A193">
        <v>277</v>
      </c>
      <c r="B193">
        <v>39</v>
      </c>
    </row>
    <row r="194" spans="1:4" x14ac:dyDescent="0.3">
      <c r="A194">
        <v>278</v>
      </c>
      <c r="B194">
        <v>33</v>
      </c>
    </row>
    <row r="195" spans="1:4" x14ac:dyDescent="0.3">
      <c r="A195">
        <v>279</v>
      </c>
      <c r="B195">
        <v>18</v>
      </c>
    </row>
    <row r="196" spans="1:4" x14ac:dyDescent="0.3">
      <c r="A196">
        <v>280</v>
      </c>
      <c r="B196">
        <v>34</v>
      </c>
    </row>
    <row r="197" spans="1:4" x14ac:dyDescent="0.3">
      <c r="A197">
        <v>281</v>
      </c>
      <c r="B197">
        <v>45</v>
      </c>
    </row>
    <row r="198" spans="1:4" x14ac:dyDescent="0.3">
      <c r="A198">
        <v>282</v>
      </c>
      <c r="B198">
        <v>45</v>
      </c>
    </row>
    <row r="199" spans="1:4" x14ac:dyDescent="0.3">
      <c r="A199">
        <v>283</v>
      </c>
      <c r="B199">
        <v>28</v>
      </c>
    </row>
    <row r="200" spans="1:4" x14ac:dyDescent="0.3">
      <c r="A200">
        <v>284</v>
      </c>
      <c r="B200">
        <v>23</v>
      </c>
    </row>
    <row r="201" spans="1:4" x14ac:dyDescent="0.3">
      <c r="A201">
        <v>285</v>
      </c>
      <c r="B201">
        <f>MATCH(D201, BuildingsTable[name], 0)</f>
        <v>21</v>
      </c>
      <c r="D201" t="s">
        <v>238</v>
      </c>
    </row>
    <row r="202" spans="1:4" x14ac:dyDescent="0.3">
      <c r="A202">
        <v>286</v>
      </c>
      <c r="B202">
        <f>MATCH(D202, BuildingsTable[name], 0)</f>
        <v>43</v>
      </c>
      <c r="D202" t="s">
        <v>260</v>
      </c>
    </row>
    <row r="203" spans="1:4" x14ac:dyDescent="0.3">
      <c r="A203">
        <v>287</v>
      </c>
      <c r="B203">
        <f>MATCH(D203, BuildingsTable[name], 0)</f>
        <v>38</v>
      </c>
      <c r="D203" t="s">
        <v>255</v>
      </c>
    </row>
    <row r="204" spans="1:4" x14ac:dyDescent="0.3">
      <c r="A204">
        <v>288</v>
      </c>
      <c r="B204">
        <f>MATCH(D204, BuildingsTable[name], 0)</f>
        <v>44</v>
      </c>
      <c r="D204" t="s">
        <v>261</v>
      </c>
    </row>
    <row r="205" spans="1:4" x14ac:dyDescent="0.3">
      <c r="A205">
        <v>289</v>
      </c>
      <c r="B205">
        <f>MATCH(D205, BuildingsTable[name], 0)</f>
        <v>37</v>
      </c>
      <c r="D205" t="s">
        <v>254</v>
      </c>
    </row>
    <row r="206" spans="1:4" x14ac:dyDescent="0.3">
      <c r="A206">
        <v>290</v>
      </c>
      <c r="B206">
        <f>MATCH(D206, BuildingsTable[name], 0)</f>
        <v>1</v>
      </c>
      <c r="D206" t="s">
        <v>193</v>
      </c>
    </row>
    <row r="207" spans="1:4" x14ac:dyDescent="0.3">
      <c r="A207">
        <v>291</v>
      </c>
      <c r="B207">
        <f>MATCH(D207, BuildingsTable[name], 0)</f>
        <v>41</v>
      </c>
      <c r="D207" t="s">
        <v>258</v>
      </c>
    </row>
    <row r="208" spans="1:4" x14ac:dyDescent="0.3">
      <c r="A208">
        <v>292</v>
      </c>
      <c r="B208">
        <f>MATCH(D208, BuildingsTable[name], 0)</f>
        <v>42</v>
      </c>
      <c r="D208" t="s">
        <v>259</v>
      </c>
    </row>
    <row r="209" spans="1:4" x14ac:dyDescent="0.3">
      <c r="A209">
        <v>293</v>
      </c>
      <c r="B209">
        <f>MATCH(D209, BuildingsTable[name], 0)</f>
        <v>39</v>
      </c>
      <c r="D209" t="s">
        <v>256</v>
      </c>
    </row>
    <row r="210" spans="1:4" x14ac:dyDescent="0.3">
      <c r="A210">
        <v>294</v>
      </c>
      <c r="B210">
        <f>MATCH(D210, BuildingsTable[name], 0)</f>
        <v>27</v>
      </c>
      <c r="D210" t="s">
        <v>244</v>
      </c>
    </row>
    <row r="211" spans="1:4" x14ac:dyDescent="0.3">
      <c r="A211">
        <v>295</v>
      </c>
      <c r="B211">
        <f>MATCH(D211, BuildingsTable[name], 0)</f>
        <v>46</v>
      </c>
      <c r="D211" t="s">
        <v>263</v>
      </c>
    </row>
    <row r="212" spans="1:4" x14ac:dyDescent="0.3">
      <c r="A212">
        <v>296</v>
      </c>
      <c r="B212">
        <f>MATCH(D212, BuildingsTable[name], 0)</f>
        <v>35</v>
      </c>
      <c r="D212" t="s">
        <v>252</v>
      </c>
    </row>
    <row r="213" spans="1:4" x14ac:dyDescent="0.3">
      <c r="A213">
        <v>297</v>
      </c>
      <c r="B213">
        <f>MATCH(D213, BuildingsTable[name], 0)</f>
        <v>26</v>
      </c>
      <c r="D213" t="s">
        <v>243</v>
      </c>
    </row>
    <row r="214" spans="1:4" x14ac:dyDescent="0.3">
      <c r="A214">
        <v>298</v>
      </c>
      <c r="B214">
        <f>MATCH(D214, BuildingsTable[name], 0)</f>
        <v>43</v>
      </c>
      <c r="D214" t="s">
        <v>260</v>
      </c>
    </row>
    <row r="215" spans="1:4" x14ac:dyDescent="0.3">
      <c r="A215">
        <v>299</v>
      </c>
      <c r="B215">
        <f>MATCH(D215, BuildingsTable[name], 0)</f>
        <v>41</v>
      </c>
      <c r="D215" t="s">
        <v>258</v>
      </c>
    </row>
    <row r="216" spans="1:4" x14ac:dyDescent="0.3">
      <c r="A216">
        <v>300</v>
      </c>
      <c r="B216">
        <f>MATCH(D216, BuildingsTable[name], 0)</f>
        <v>18</v>
      </c>
      <c r="D216" t="s">
        <v>226</v>
      </c>
    </row>
    <row r="217" spans="1:4" x14ac:dyDescent="0.3">
      <c r="A217">
        <v>301</v>
      </c>
      <c r="B217">
        <f>MATCH(D217, BuildingsTable[name], 0)</f>
        <v>43</v>
      </c>
      <c r="D217" t="s">
        <v>260</v>
      </c>
    </row>
    <row r="218" spans="1:4" x14ac:dyDescent="0.3">
      <c r="A218">
        <v>302</v>
      </c>
      <c r="B218">
        <f>MATCH(D218, BuildingsTable[name], 0)</f>
        <v>12</v>
      </c>
      <c r="D218" t="s">
        <v>219</v>
      </c>
    </row>
    <row r="219" spans="1:4" x14ac:dyDescent="0.3">
      <c r="A219">
        <v>303</v>
      </c>
      <c r="B219">
        <f>MATCH(D219, BuildingsTable[name], 0)</f>
        <v>33</v>
      </c>
      <c r="D219" t="s">
        <v>250</v>
      </c>
    </row>
    <row r="220" spans="1:4" x14ac:dyDescent="0.3">
      <c r="A220">
        <v>304</v>
      </c>
      <c r="B220">
        <f>MATCH(D220, BuildingsTable[name], 0)</f>
        <v>37</v>
      </c>
      <c r="D220" t="s">
        <v>254</v>
      </c>
    </row>
    <row r="221" spans="1:4" x14ac:dyDescent="0.3">
      <c r="A221">
        <v>305</v>
      </c>
      <c r="B221">
        <f>MATCH(D221, BuildingsTable[name], 0)</f>
        <v>29</v>
      </c>
      <c r="D221" t="s">
        <v>246</v>
      </c>
    </row>
    <row r="222" spans="1:4" x14ac:dyDescent="0.3">
      <c r="A222">
        <v>306</v>
      </c>
      <c r="B222">
        <f>MATCH(D222, BuildingsTable[name], 0)</f>
        <v>8</v>
      </c>
      <c r="D222" t="s">
        <v>215</v>
      </c>
    </row>
    <row r="223" spans="1:4" x14ac:dyDescent="0.3">
      <c r="A223">
        <v>307</v>
      </c>
      <c r="B223">
        <f>MATCH(D223, BuildingsTable[name], 0)</f>
        <v>1</v>
      </c>
      <c r="D223" t="s">
        <v>193</v>
      </c>
    </row>
    <row r="224" spans="1:4" x14ac:dyDescent="0.3">
      <c r="A224">
        <v>308</v>
      </c>
      <c r="B224">
        <f>MATCH(D224, BuildingsTable[name], 0)</f>
        <v>44</v>
      </c>
      <c r="D224" t="s">
        <v>261</v>
      </c>
    </row>
    <row r="225" spans="1:4" x14ac:dyDescent="0.3">
      <c r="A225">
        <v>309</v>
      </c>
      <c r="B225">
        <f>MATCH(D225, BuildingsTable[name], 0)</f>
        <v>46</v>
      </c>
      <c r="D225" t="s">
        <v>263</v>
      </c>
    </row>
    <row r="226" spans="1:4" x14ac:dyDescent="0.3">
      <c r="A226">
        <v>310</v>
      </c>
      <c r="B226">
        <f>MATCH(D226, BuildingsTable[name], 0)</f>
        <v>47</v>
      </c>
      <c r="D226" t="s">
        <v>264</v>
      </c>
    </row>
    <row r="227" spans="1:4" x14ac:dyDescent="0.3">
      <c r="A227">
        <v>311</v>
      </c>
      <c r="B227">
        <f>MATCH(D227, BuildingsTable[name], 0)</f>
        <v>43</v>
      </c>
      <c r="D227" t="s">
        <v>260</v>
      </c>
    </row>
    <row r="228" spans="1:4" x14ac:dyDescent="0.3">
      <c r="A228">
        <v>312</v>
      </c>
      <c r="B228">
        <f>MATCH(D228, BuildingsTable[name], 0)</f>
        <v>34</v>
      </c>
      <c r="D228" t="s">
        <v>251</v>
      </c>
    </row>
    <row r="229" spans="1:4" x14ac:dyDescent="0.3">
      <c r="A229">
        <v>313</v>
      </c>
      <c r="B229">
        <f>MATCH(D229, BuildingsTable[name], 0)</f>
        <v>18</v>
      </c>
      <c r="D229" t="s">
        <v>226</v>
      </c>
    </row>
    <row r="230" spans="1:4" x14ac:dyDescent="0.3">
      <c r="A230">
        <v>314</v>
      </c>
      <c r="B230">
        <f>MATCH(D230, BuildingsTable[name], 0)</f>
        <v>29</v>
      </c>
      <c r="D230" t="s">
        <v>246</v>
      </c>
    </row>
    <row r="231" spans="1:4" x14ac:dyDescent="0.3">
      <c r="A231">
        <v>315</v>
      </c>
      <c r="B231">
        <f>MATCH(D231, BuildingsTable[name], 0)</f>
        <v>9</v>
      </c>
      <c r="D231" t="s">
        <v>216</v>
      </c>
    </row>
    <row r="232" spans="1:4" x14ac:dyDescent="0.3">
      <c r="A232">
        <v>316</v>
      </c>
      <c r="B232">
        <f>MATCH(D232, BuildingsTable[name], 0)</f>
        <v>29</v>
      </c>
      <c r="D232" t="s">
        <v>246</v>
      </c>
    </row>
    <row r="233" spans="1:4" x14ac:dyDescent="0.3">
      <c r="A233">
        <v>317</v>
      </c>
      <c r="B233">
        <f>MATCH(D233, BuildingsTable[name], 0)</f>
        <v>35</v>
      </c>
      <c r="D233" t="s">
        <v>252</v>
      </c>
    </row>
    <row r="234" spans="1:4" x14ac:dyDescent="0.3">
      <c r="A234">
        <v>318</v>
      </c>
      <c r="B234">
        <f>MATCH(D234, BuildingsTable[name], 0)</f>
        <v>45</v>
      </c>
      <c r="D234" t="s">
        <v>262</v>
      </c>
    </row>
    <row r="235" spans="1:4" x14ac:dyDescent="0.3">
      <c r="A235">
        <v>319</v>
      </c>
      <c r="B235">
        <f>MATCH(D235, BuildingsTable[name], 0)</f>
        <v>41</v>
      </c>
      <c r="D235" t="s">
        <v>258</v>
      </c>
    </row>
    <row r="236" spans="1:4" x14ac:dyDescent="0.3">
      <c r="A236">
        <v>320</v>
      </c>
      <c r="B236">
        <f>MATCH(D236, BuildingsTable[name], 0)</f>
        <v>8</v>
      </c>
      <c r="D236" t="s">
        <v>215</v>
      </c>
    </row>
    <row r="237" spans="1:4" x14ac:dyDescent="0.3">
      <c r="A237">
        <v>321</v>
      </c>
      <c r="B237">
        <f>MATCH(D237, BuildingsTable[name], 0)</f>
        <v>23</v>
      </c>
      <c r="D237" t="s">
        <v>240</v>
      </c>
    </row>
    <row r="238" spans="1:4" x14ac:dyDescent="0.3">
      <c r="A238">
        <v>322</v>
      </c>
      <c r="B238">
        <f>MATCH(D238, BuildingsTable[name], 0)</f>
        <v>48</v>
      </c>
      <c r="D238" t="s">
        <v>265</v>
      </c>
    </row>
    <row r="239" spans="1:4" x14ac:dyDescent="0.3">
      <c r="A239">
        <v>323</v>
      </c>
      <c r="B239">
        <f>MATCH(D239, BuildingsTable[name], 0)</f>
        <v>28</v>
      </c>
      <c r="D239" t="s">
        <v>245</v>
      </c>
    </row>
    <row r="240" spans="1:4" x14ac:dyDescent="0.3">
      <c r="A240">
        <v>324</v>
      </c>
      <c r="B240">
        <f>MATCH(D240, BuildingsTable[name], 0)</f>
        <v>12</v>
      </c>
      <c r="D240" t="s">
        <v>219</v>
      </c>
    </row>
    <row r="241" spans="1:4" x14ac:dyDescent="0.3">
      <c r="A241">
        <v>325</v>
      </c>
      <c r="B241">
        <f>MATCH(D241, BuildingsTable[name], 0)</f>
        <v>47</v>
      </c>
      <c r="D241" t="s">
        <v>264</v>
      </c>
    </row>
    <row r="242" spans="1:4" x14ac:dyDescent="0.3">
      <c r="A242">
        <v>326</v>
      </c>
      <c r="B242">
        <f>MATCH(D242, BuildingsTable[name], 0)</f>
        <v>21</v>
      </c>
      <c r="D242" t="s">
        <v>238</v>
      </c>
    </row>
    <row r="243" spans="1:4" x14ac:dyDescent="0.3">
      <c r="A243">
        <v>327</v>
      </c>
      <c r="B243">
        <f>MATCH(D243, BuildingsTable[name], 0)</f>
        <v>8</v>
      </c>
      <c r="D243" t="s">
        <v>215</v>
      </c>
    </row>
    <row r="244" spans="1:4" x14ac:dyDescent="0.3">
      <c r="A244">
        <v>328</v>
      </c>
      <c r="B244">
        <f>MATCH(D244, BuildingsTable[name], 0)</f>
        <v>23</v>
      </c>
      <c r="D244" t="s">
        <v>240</v>
      </c>
    </row>
    <row r="245" spans="1:4" x14ac:dyDescent="0.3">
      <c r="A245">
        <v>329</v>
      </c>
      <c r="B245">
        <f>MATCH(D245, BuildingsTable[name], 0)</f>
        <v>48</v>
      </c>
      <c r="D245" t="s">
        <v>265</v>
      </c>
    </row>
    <row r="246" spans="1:4" x14ac:dyDescent="0.3">
      <c r="A246">
        <v>330</v>
      </c>
      <c r="B246">
        <f>MATCH(D246, BuildingsTable[name], 0)</f>
        <v>43</v>
      </c>
      <c r="D246" t="s">
        <v>260</v>
      </c>
    </row>
    <row r="247" spans="1:4" x14ac:dyDescent="0.3">
      <c r="A247">
        <v>331</v>
      </c>
      <c r="B247">
        <f>MATCH(D247, BuildingsTable[name], 0)</f>
        <v>9</v>
      </c>
      <c r="D247" t="s">
        <v>216</v>
      </c>
    </row>
    <row r="248" spans="1:4" x14ac:dyDescent="0.3">
      <c r="A248">
        <v>332</v>
      </c>
      <c r="B248">
        <f>MATCH(D248, BuildingsTable[name], 0)</f>
        <v>24</v>
      </c>
      <c r="D248" t="s">
        <v>241</v>
      </c>
    </row>
    <row r="249" spans="1:4" x14ac:dyDescent="0.3">
      <c r="A249">
        <v>333</v>
      </c>
      <c r="B249">
        <f>MATCH(D249, BuildingsTable[name], 0)</f>
        <v>46</v>
      </c>
      <c r="D249" t="s">
        <v>263</v>
      </c>
    </row>
    <row r="250" spans="1:4" x14ac:dyDescent="0.3">
      <c r="A250">
        <v>334</v>
      </c>
      <c r="B250">
        <f>MATCH(D250, BuildingsTable[name], 0)</f>
        <v>47</v>
      </c>
      <c r="D250" t="s">
        <v>264</v>
      </c>
    </row>
    <row r="251" spans="1:4" x14ac:dyDescent="0.3">
      <c r="A251">
        <v>335</v>
      </c>
      <c r="B251">
        <f>MATCH(D251, BuildingsTable[name], 0)</f>
        <v>9</v>
      </c>
      <c r="D251" t="s">
        <v>216</v>
      </c>
    </row>
    <row r="252" spans="1:4" x14ac:dyDescent="0.3">
      <c r="A252">
        <v>336</v>
      </c>
      <c r="B252">
        <f>MATCH(D252, BuildingsTable[name], 0)</f>
        <v>45</v>
      </c>
      <c r="D252" t="s">
        <v>262</v>
      </c>
    </row>
    <row r="253" spans="1:4" x14ac:dyDescent="0.3">
      <c r="A253">
        <v>337</v>
      </c>
      <c r="B253">
        <f>MATCH(D253, BuildingsTable[name], 0)</f>
        <v>48</v>
      </c>
      <c r="D253" t="s">
        <v>265</v>
      </c>
    </row>
    <row r="254" spans="1:4" x14ac:dyDescent="0.3">
      <c r="A254">
        <v>338</v>
      </c>
      <c r="B254">
        <f>MATCH(D254, BuildingsTable[name], 0)</f>
        <v>35</v>
      </c>
      <c r="D254" t="s">
        <v>252</v>
      </c>
    </row>
    <row r="255" spans="1:4" x14ac:dyDescent="0.3">
      <c r="A255">
        <v>339</v>
      </c>
      <c r="B255">
        <f>MATCH(D255, BuildingsTable[name], 0)</f>
        <v>46</v>
      </c>
      <c r="D255" t="s">
        <v>263</v>
      </c>
    </row>
    <row r="256" spans="1:4" x14ac:dyDescent="0.3">
      <c r="A256">
        <v>340</v>
      </c>
      <c r="B256">
        <f>MATCH(D256, BuildingsTable[name], 0)</f>
        <v>31</v>
      </c>
      <c r="D256" t="s">
        <v>248</v>
      </c>
    </row>
    <row r="257" spans="1:4" x14ac:dyDescent="0.3">
      <c r="A257">
        <v>341</v>
      </c>
      <c r="B257">
        <f>MATCH(D257, BuildingsTable[name], 0)</f>
        <v>39</v>
      </c>
      <c r="D257" t="s">
        <v>256</v>
      </c>
    </row>
    <row r="258" spans="1:4" x14ac:dyDescent="0.3">
      <c r="A258">
        <v>342</v>
      </c>
      <c r="B258">
        <f>MATCH(D258, BuildingsTable[name], 0)</f>
        <v>35</v>
      </c>
      <c r="D258" t="s">
        <v>252</v>
      </c>
    </row>
    <row r="259" spans="1:4" x14ac:dyDescent="0.3">
      <c r="A259">
        <v>343</v>
      </c>
      <c r="B259">
        <f>MATCH(D259, BuildingsTable[name], 0)</f>
        <v>47</v>
      </c>
      <c r="D259" t="s">
        <v>264</v>
      </c>
    </row>
    <row r="260" spans="1:4" x14ac:dyDescent="0.3">
      <c r="A260">
        <v>344</v>
      </c>
      <c r="B260">
        <f>MATCH(D260, BuildingsTable[name], 0)</f>
        <v>27</v>
      </c>
      <c r="D260" t="s">
        <v>244</v>
      </c>
    </row>
    <row r="261" spans="1:4" x14ac:dyDescent="0.3">
      <c r="A261">
        <v>345</v>
      </c>
      <c r="B261">
        <f>MATCH(D261, BuildingsTable[name], 0)</f>
        <v>29</v>
      </c>
      <c r="D261" t="s">
        <v>246</v>
      </c>
    </row>
    <row r="262" spans="1:4" x14ac:dyDescent="0.3">
      <c r="A262">
        <v>346</v>
      </c>
      <c r="B262">
        <f>MATCH(D262, BuildingsTable[name], 0)</f>
        <v>32</v>
      </c>
      <c r="D262" t="s">
        <v>249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b Z S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V t l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b Z S V C i K R 7 g O A A A A E Q A A A B M A H A B G b 3 J t d W x h c y 9 T Z W N 0 a W 9 u M S 5 t I K I Y A C i g F A A A A A A A A A A A A A A A A A A A A A A A A A A A A C t O T S 7 J z M 9 T C I b Q h t Y A U E s B A i 0 A F A A C A A g A V b Z S V F 2 d n Z i j A A A A 9 g A A A B I A A A A A A A A A A A A A A A A A A A A A A E N v b m Z p Z y 9 Q Y W N r Y W d l L n h t b F B L A Q I t A B Q A A g A I A F W 2 U l Q P y u m r p A A A A O k A A A A T A A A A A A A A A A A A A A A A A O 8 A A A B b Q 2 9 u d G V u d F 9 U e X B l c 1 0 u e G 1 s U E s B A i 0 A F A A C A A g A V b Z S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H k 8 V l G z + t I g Q / x i q Q y K 2 Q A A A A A A g A A A A A A E G Y A A A A B A A A g A A A A G E Q 0 9 i 2 L y m 3 M Z j 4 H u H H X K M l S 6 p L t 0 P 5 4 T f 2 G R R G t + + g A A A A A D o A A A A A C A A A g A A A A R p e 9 k 2 c I l / a 7 l n a / V 8 D T O 4 E B p a G l a F U d c T 2 H L K L k e F d Q A A A A R j K T + w v 5 0 e 9 W + 5 t o y J / 4 F O D Y c 8 s s C K y X 2 v + e 8 K L M 1 s S A + + H v + z N q z E K 7 D b B M N w 9 N W S E j 8 F b H T B Z S q 4 z O w 5 N X b C h 3 0 i m t f Q d R y 2 P g h I A x X W h A A A A A i 8 T W j G b c W C R 8 c I B Y Z Y i + t u r m K C U 0 W E s m C G T e 2 Y / X N P H M j G E s M a J k 8 K T a H C z 8 6 d Y 3 Z 3 k n T 0 H W A Q C j b G 9 H n 3 C 4 N w = = < / D a t a M a s h u p > 
</file>

<file path=customXml/itemProps1.xml><?xml version="1.0" encoding="utf-8"?>
<ds:datastoreItem xmlns:ds="http://schemas.openxmlformats.org/officeDocument/2006/customXml" ds:itemID="{DE8E9595-05F6-467B-8FC9-126BBBD346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Goods</vt:lpstr>
      <vt:lpstr>Ingredients</vt:lpstr>
      <vt:lpstr>Buildings</vt:lpstr>
      <vt:lpstr>Producers</vt:lpstr>
      <vt:lpstr>Goods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DoctorNeuron</dc:creator>
  <cp:lastModifiedBy>DoctorNeuron</cp:lastModifiedBy>
  <dcterms:created xsi:type="dcterms:W3CDTF">2015-06-05T18:17:20Z</dcterms:created>
  <dcterms:modified xsi:type="dcterms:W3CDTF">2022-02-22T17:15:54Z</dcterms:modified>
</cp:coreProperties>
</file>