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recht.haase\Dropbox\Data\Suzukii\Behaviour\"/>
    </mc:Choice>
  </mc:AlternateContent>
  <xr:revisionPtr revIDLastSave="0" documentId="8_{7218428A-1E9F-45FC-906C-AF3EBDD5B1E7}" xr6:coauthVersionLast="47" xr6:coauthVersionMax="47" xr10:uidLastSave="{00000000-0000-0000-0000-000000000000}"/>
  <bookViews>
    <workbookView xWindow="3900" yWindow="2910" windowWidth="20295" windowHeight="13290" firstSheet="1" activeTab="5" xr2:uid="{B33E847D-B0B0-4E51-81AD-779E3A64A493}"/>
  </bookViews>
  <sheets>
    <sheet name="dataset original" sheetId="1" r:id="rId1"/>
    <sheet name="dataset bait1-2" sheetId="6" r:id="rId2"/>
    <sheet name="graph bait1-2" sheetId="3" r:id="rId3"/>
    <sheet name="quadratic graph" sheetId="5" r:id="rId4"/>
    <sheet name="quadratic graphs2" sheetId="7" r:id="rId5"/>
    <sheet name="table" sheetId="4" r:id="rId6"/>
  </sheets>
  <definedNames>
    <definedName name="_xlnm._FilterDatabase" localSheetId="0" hidden="1">'dataset original'!$A$1:$R$561</definedName>
  </definedNames>
  <calcPr calcId="191029"/>
  <pivotCaches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7" l="1"/>
  <c r="O40" i="7"/>
  <c r="P35" i="7"/>
  <c r="O35" i="7"/>
  <c r="P30" i="7"/>
  <c r="O30" i="7"/>
  <c r="P25" i="7"/>
  <c r="O25" i="7"/>
  <c r="P20" i="7"/>
  <c r="O20" i="7"/>
  <c r="P15" i="7"/>
  <c r="O15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6" i="7"/>
  <c r="P16" i="7"/>
  <c r="O17" i="7"/>
  <c r="P17" i="7"/>
  <c r="O18" i="7"/>
  <c r="P18" i="7"/>
  <c r="O19" i="7"/>
  <c r="P19" i="7"/>
  <c r="O21" i="7"/>
  <c r="P21" i="7"/>
  <c r="O22" i="7"/>
  <c r="P22" i="7"/>
  <c r="O23" i="7"/>
  <c r="P23" i="7"/>
  <c r="O24" i="7"/>
  <c r="P24" i="7"/>
  <c r="O26" i="7"/>
  <c r="P26" i="7"/>
  <c r="O27" i="7"/>
  <c r="P27" i="7"/>
  <c r="O28" i="7"/>
  <c r="P28" i="7"/>
  <c r="O29" i="7"/>
  <c r="P29" i="7"/>
  <c r="O31" i="7"/>
  <c r="P31" i="7"/>
  <c r="O32" i="7"/>
  <c r="P32" i="7"/>
  <c r="O33" i="7"/>
  <c r="P33" i="7"/>
  <c r="O34" i="7"/>
  <c r="P34" i="7"/>
  <c r="O36" i="7"/>
  <c r="P36" i="7"/>
  <c r="O37" i="7"/>
  <c r="P37" i="7"/>
  <c r="O38" i="7"/>
  <c r="P38" i="7"/>
  <c r="O39" i="7"/>
  <c r="P39" i="7"/>
  <c r="P6" i="7"/>
  <c r="O6" i="7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Q5" i="3"/>
  <c r="P5" i="3"/>
  <c r="S449" i="6"/>
  <c r="A449" i="6"/>
  <c r="S448" i="6"/>
  <c r="A448" i="6"/>
  <c r="S447" i="6"/>
  <c r="A447" i="6"/>
  <c r="S446" i="6"/>
  <c r="A446" i="6"/>
  <c r="S445" i="6"/>
  <c r="A445" i="6"/>
  <c r="S444" i="6"/>
  <c r="A444" i="6"/>
  <c r="S443" i="6"/>
  <c r="A443" i="6"/>
  <c r="S442" i="6"/>
  <c r="A442" i="6"/>
  <c r="S441" i="6"/>
  <c r="A441" i="6"/>
  <c r="S440" i="6"/>
  <c r="A440" i="6"/>
  <c r="S439" i="6"/>
  <c r="A439" i="6"/>
  <c r="S438" i="6"/>
  <c r="A438" i="6"/>
  <c r="S437" i="6"/>
  <c r="A437" i="6"/>
  <c r="S436" i="6"/>
  <c r="A436" i="6"/>
  <c r="S435" i="6"/>
  <c r="A435" i="6"/>
  <c r="S434" i="6"/>
  <c r="A434" i="6"/>
  <c r="S433" i="6"/>
  <c r="A433" i="6"/>
  <c r="S432" i="6"/>
  <c r="A432" i="6"/>
  <c r="S431" i="6"/>
  <c r="A431" i="6"/>
  <c r="S430" i="6"/>
  <c r="A430" i="6"/>
  <c r="S429" i="6"/>
  <c r="A429" i="6"/>
  <c r="S428" i="6"/>
  <c r="A428" i="6"/>
  <c r="S427" i="6"/>
  <c r="A427" i="6"/>
  <c r="S426" i="6"/>
  <c r="A426" i="6"/>
  <c r="S425" i="6"/>
  <c r="A425" i="6"/>
  <c r="S424" i="6"/>
  <c r="A424" i="6"/>
  <c r="S423" i="6"/>
  <c r="A423" i="6"/>
  <c r="S422" i="6"/>
  <c r="A422" i="6"/>
  <c r="S421" i="6"/>
  <c r="A421" i="6"/>
  <c r="S420" i="6"/>
  <c r="A420" i="6"/>
  <c r="S419" i="6"/>
  <c r="A419" i="6"/>
  <c r="S418" i="6"/>
  <c r="A418" i="6"/>
  <c r="S417" i="6"/>
  <c r="A417" i="6"/>
  <c r="S416" i="6"/>
  <c r="A416" i="6"/>
  <c r="S415" i="6"/>
  <c r="A415" i="6"/>
  <c r="S414" i="6"/>
  <c r="A414" i="6"/>
  <c r="S413" i="6"/>
  <c r="A413" i="6"/>
  <c r="S412" i="6"/>
  <c r="A412" i="6"/>
  <c r="S411" i="6"/>
  <c r="A411" i="6"/>
  <c r="S410" i="6"/>
  <c r="A410" i="6"/>
  <c r="S409" i="6"/>
  <c r="A409" i="6"/>
  <c r="S408" i="6"/>
  <c r="A408" i="6"/>
  <c r="S407" i="6"/>
  <c r="A407" i="6"/>
  <c r="S406" i="6"/>
  <c r="A406" i="6"/>
  <c r="S405" i="6"/>
  <c r="A405" i="6"/>
  <c r="S404" i="6"/>
  <c r="A404" i="6"/>
  <c r="S403" i="6"/>
  <c r="A403" i="6"/>
  <c r="S402" i="6"/>
  <c r="A402" i="6"/>
  <c r="S401" i="6"/>
  <c r="A401" i="6"/>
  <c r="S400" i="6"/>
  <c r="A400" i="6"/>
  <c r="S399" i="6"/>
  <c r="A399" i="6"/>
  <c r="S398" i="6"/>
  <c r="A398" i="6"/>
  <c r="S397" i="6"/>
  <c r="A397" i="6"/>
  <c r="S396" i="6"/>
  <c r="A396" i="6"/>
  <c r="S395" i="6"/>
  <c r="A395" i="6"/>
  <c r="S394" i="6"/>
  <c r="A394" i="6"/>
  <c r="S393" i="6"/>
  <c r="A393" i="6"/>
  <c r="S392" i="6"/>
  <c r="A392" i="6"/>
  <c r="S391" i="6"/>
  <c r="A391" i="6"/>
  <c r="S390" i="6"/>
  <c r="A390" i="6"/>
  <c r="S389" i="6"/>
  <c r="A389" i="6"/>
  <c r="S388" i="6"/>
  <c r="A388" i="6"/>
  <c r="S387" i="6"/>
  <c r="A387" i="6"/>
  <c r="S386" i="6"/>
  <c r="A386" i="6"/>
  <c r="S385" i="6"/>
  <c r="A385" i="6"/>
  <c r="S384" i="6"/>
  <c r="A384" i="6"/>
  <c r="S383" i="6"/>
  <c r="A383" i="6"/>
  <c r="S382" i="6"/>
  <c r="A382" i="6"/>
  <c r="S381" i="6"/>
  <c r="A381" i="6"/>
  <c r="S380" i="6"/>
  <c r="A380" i="6"/>
  <c r="S379" i="6"/>
  <c r="A379" i="6"/>
  <c r="S378" i="6"/>
  <c r="A378" i="6"/>
  <c r="S377" i="6"/>
  <c r="A377" i="6"/>
  <c r="S376" i="6"/>
  <c r="A376" i="6"/>
  <c r="S375" i="6"/>
  <c r="A375" i="6"/>
  <c r="S374" i="6"/>
  <c r="A374" i="6"/>
  <c r="S373" i="6"/>
  <c r="A373" i="6"/>
  <c r="S372" i="6"/>
  <c r="A372" i="6"/>
  <c r="S371" i="6"/>
  <c r="A371" i="6"/>
  <c r="S370" i="6"/>
  <c r="A370" i="6"/>
  <c r="S369" i="6"/>
  <c r="A369" i="6"/>
  <c r="S368" i="6"/>
  <c r="A368" i="6"/>
  <c r="S367" i="6"/>
  <c r="A367" i="6"/>
  <c r="S366" i="6"/>
  <c r="A366" i="6"/>
  <c r="S365" i="6"/>
  <c r="A365" i="6"/>
  <c r="S364" i="6"/>
  <c r="A364" i="6"/>
  <c r="S363" i="6"/>
  <c r="A363" i="6"/>
  <c r="S362" i="6"/>
  <c r="A362" i="6"/>
  <c r="S361" i="6"/>
  <c r="A361" i="6"/>
  <c r="S360" i="6"/>
  <c r="A360" i="6"/>
  <c r="S359" i="6"/>
  <c r="A359" i="6"/>
  <c r="S358" i="6"/>
  <c r="A358" i="6"/>
  <c r="S357" i="6"/>
  <c r="A357" i="6"/>
  <c r="S356" i="6"/>
  <c r="A356" i="6"/>
  <c r="S355" i="6"/>
  <c r="A355" i="6"/>
  <c r="S354" i="6"/>
  <c r="A354" i="6"/>
  <c r="S353" i="6"/>
  <c r="A353" i="6"/>
  <c r="S352" i="6"/>
  <c r="A352" i="6"/>
  <c r="S351" i="6"/>
  <c r="A351" i="6"/>
  <c r="S350" i="6"/>
  <c r="A350" i="6"/>
  <c r="S349" i="6"/>
  <c r="A349" i="6"/>
  <c r="S348" i="6"/>
  <c r="A348" i="6"/>
  <c r="S347" i="6"/>
  <c r="A347" i="6"/>
  <c r="S346" i="6"/>
  <c r="A346" i="6"/>
  <c r="S345" i="6"/>
  <c r="A345" i="6"/>
  <c r="S344" i="6"/>
  <c r="A344" i="6"/>
  <c r="S343" i="6"/>
  <c r="A343" i="6"/>
  <c r="S342" i="6"/>
  <c r="A342" i="6"/>
  <c r="S341" i="6"/>
  <c r="A341" i="6"/>
  <c r="S340" i="6"/>
  <c r="A340" i="6"/>
  <c r="S339" i="6"/>
  <c r="A339" i="6"/>
  <c r="S338" i="6"/>
  <c r="A338" i="6"/>
  <c r="S337" i="6"/>
  <c r="A337" i="6"/>
  <c r="S336" i="6"/>
  <c r="A336" i="6"/>
  <c r="S335" i="6"/>
  <c r="A335" i="6"/>
  <c r="S334" i="6"/>
  <c r="A334" i="6"/>
  <c r="S333" i="6"/>
  <c r="A333" i="6"/>
  <c r="S332" i="6"/>
  <c r="A332" i="6"/>
  <c r="S331" i="6"/>
  <c r="A331" i="6"/>
  <c r="S330" i="6"/>
  <c r="A330" i="6"/>
  <c r="S329" i="6"/>
  <c r="A329" i="6"/>
  <c r="S328" i="6"/>
  <c r="A328" i="6"/>
  <c r="S327" i="6"/>
  <c r="A327" i="6"/>
  <c r="S326" i="6"/>
  <c r="A326" i="6"/>
  <c r="S325" i="6"/>
  <c r="A325" i="6"/>
  <c r="S324" i="6"/>
  <c r="A324" i="6"/>
  <c r="S323" i="6"/>
  <c r="A323" i="6"/>
  <c r="S322" i="6"/>
  <c r="A322" i="6"/>
  <c r="S321" i="6"/>
  <c r="A321" i="6"/>
  <c r="S320" i="6"/>
  <c r="A320" i="6"/>
  <c r="S319" i="6"/>
  <c r="A319" i="6"/>
  <c r="S318" i="6"/>
  <c r="A318" i="6"/>
  <c r="S317" i="6"/>
  <c r="A317" i="6"/>
  <c r="S316" i="6"/>
  <c r="A316" i="6"/>
  <c r="S315" i="6"/>
  <c r="A315" i="6"/>
  <c r="S314" i="6"/>
  <c r="A314" i="6"/>
  <c r="S313" i="6"/>
  <c r="A313" i="6"/>
  <c r="S312" i="6"/>
  <c r="A312" i="6"/>
  <c r="S311" i="6"/>
  <c r="A311" i="6"/>
  <c r="S310" i="6"/>
  <c r="A310" i="6"/>
  <c r="S309" i="6"/>
  <c r="A309" i="6"/>
  <c r="S308" i="6"/>
  <c r="A308" i="6"/>
  <c r="S307" i="6"/>
  <c r="A307" i="6"/>
  <c r="S306" i="6"/>
  <c r="A306" i="6"/>
  <c r="S305" i="6"/>
  <c r="A305" i="6"/>
  <c r="S304" i="6"/>
  <c r="A304" i="6"/>
  <c r="S303" i="6"/>
  <c r="A303" i="6"/>
  <c r="S302" i="6"/>
  <c r="A302" i="6"/>
  <c r="S301" i="6"/>
  <c r="A301" i="6"/>
  <c r="S300" i="6"/>
  <c r="A300" i="6"/>
  <c r="S299" i="6"/>
  <c r="A299" i="6"/>
  <c r="S298" i="6"/>
  <c r="A298" i="6"/>
  <c r="S297" i="6"/>
  <c r="A297" i="6"/>
  <c r="S296" i="6"/>
  <c r="A296" i="6"/>
  <c r="S295" i="6"/>
  <c r="A295" i="6"/>
  <c r="S294" i="6"/>
  <c r="A294" i="6"/>
  <c r="S293" i="6"/>
  <c r="A293" i="6"/>
  <c r="S292" i="6"/>
  <c r="A292" i="6"/>
  <c r="S291" i="6"/>
  <c r="A291" i="6"/>
  <c r="S290" i="6"/>
  <c r="A290" i="6"/>
  <c r="S289" i="6"/>
  <c r="A289" i="6"/>
  <c r="S288" i="6"/>
  <c r="A288" i="6"/>
  <c r="S287" i="6"/>
  <c r="A287" i="6"/>
  <c r="S286" i="6"/>
  <c r="A286" i="6"/>
  <c r="S285" i="6"/>
  <c r="A285" i="6"/>
  <c r="S284" i="6"/>
  <c r="A284" i="6"/>
  <c r="S283" i="6"/>
  <c r="A283" i="6"/>
  <c r="S282" i="6"/>
  <c r="A282" i="6"/>
  <c r="S281" i="6"/>
  <c r="A281" i="6"/>
  <c r="S280" i="6"/>
  <c r="A280" i="6"/>
  <c r="S279" i="6"/>
  <c r="A279" i="6"/>
  <c r="S278" i="6"/>
  <c r="A278" i="6"/>
  <c r="S277" i="6"/>
  <c r="A277" i="6"/>
  <c r="S276" i="6"/>
  <c r="A276" i="6"/>
  <c r="S275" i="6"/>
  <c r="A275" i="6"/>
  <c r="S274" i="6"/>
  <c r="A274" i="6"/>
  <c r="S273" i="6"/>
  <c r="A273" i="6"/>
  <c r="S272" i="6"/>
  <c r="A272" i="6"/>
  <c r="S271" i="6"/>
  <c r="A271" i="6"/>
  <c r="S270" i="6"/>
  <c r="A270" i="6"/>
  <c r="S269" i="6"/>
  <c r="A269" i="6"/>
  <c r="S268" i="6"/>
  <c r="A268" i="6"/>
  <c r="S267" i="6"/>
  <c r="A267" i="6"/>
  <c r="S266" i="6"/>
  <c r="A266" i="6"/>
  <c r="S265" i="6"/>
  <c r="A265" i="6"/>
  <c r="S264" i="6"/>
  <c r="A264" i="6"/>
  <c r="S263" i="6"/>
  <c r="A263" i="6"/>
  <c r="S262" i="6"/>
  <c r="A262" i="6"/>
  <c r="S261" i="6"/>
  <c r="A261" i="6"/>
  <c r="S260" i="6"/>
  <c r="A260" i="6"/>
  <c r="S259" i="6"/>
  <c r="A259" i="6"/>
  <c r="S258" i="6"/>
  <c r="A258" i="6"/>
  <c r="S257" i="6"/>
  <c r="A257" i="6"/>
  <c r="S256" i="6"/>
  <c r="A256" i="6"/>
  <c r="S255" i="6"/>
  <c r="A255" i="6"/>
  <c r="S254" i="6"/>
  <c r="A254" i="6"/>
  <c r="S253" i="6"/>
  <c r="A253" i="6"/>
  <c r="S252" i="6"/>
  <c r="A252" i="6"/>
  <c r="S251" i="6"/>
  <c r="A251" i="6"/>
  <c r="S250" i="6"/>
  <c r="A250" i="6"/>
  <c r="S249" i="6"/>
  <c r="A249" i="6"/>
  <c r="S248" i="6"/>
  <c r="A248" i="6"/>
  <c r="S247" i="6"/>
  <c r="A247" i="6"/>
  <c r="S246" i="6"/>
  <c r="A246" i="6"/>
  <c r="S245" i="6"/>
  <c r="A245" i="6"/>
  <c r="S244" i="6"/>
  <c r="A244" i="6"/>
  <c r="S243" i="6"/>
  <c r="A243" i="6"/>
  <c r="S242" i="6"/>
  <c r="A242" i="6"/>
  <c r="S241" i="6"/>
  <c r="A241" i="6"/>
  <c r="S240" i="6"/>
  <c r="A240" i="6"/>
  <c r="S239" i="6"/>
  <c r="A239" i="6"/>
  <c r="S238" i="6"/>
  <c r="A238" i="6"/>
  <c r="S237" i="6"/>
  <c r="A237" i="6"/>
  <c r="S236" i="6"/>
  <c r="A236" i="6"/>
  <c r="S235" i="6"/>
  <c r="A235" i="6"/>
  <c r="S234" i="6"/>
  <c r="A234" i="6"/>
  <c r="S233" i="6"/>
  <c r="A233" i="6"/>
  <c r="S232" i="6"/>
  <c r="A232" i="6"/>
  <c r="S231" i="6"/>
  <c r="A231" i="6"/>
  <c r="S230" i="6"/>
  <c r="A230" i="6"/>
  <c r="S229" i="6"/>
  <c r="A229" i="6"/>
  <c r="S228" i="6"/>
  <c r="A228" i="6"/>
  <c r="S227" i="6"/>
  <c r="A227" i="6"/>
  <c r="S226" i="6"/>
  <c r="A226" i="6"/>
  <c r="S225" i="6"/>
  <c r="A225" i="6"/>
  <c r="S224" i="6"/>
  <c r="A224" i="6"/>
  <c r="S223" i="6"/>
  <c r="A223" i="6"/>
  <c r="S222" i="6"/>
  <c r="A222" i="6"/>
  <c r="S221" i="6"/>
  <c r="A221" i="6"/>
  <c r="S220" i="6"/>
  <c r="A220" i="6"/>
  <c r="S219" i="6"/>
  <c r="A219" i="6"/>
  <c r="S218" i="6"/>
  <c r="A218" i="6"/>
  <c r="S217" i="6"/>
  <c r="A217" i="6"/>
  <c r="S216" i="6"/>
  <c r="A216" i="6"/>
  <c r="S215" i="6"/>
  <c r="A215" i="6"/>
  <c r="S214" i="6"/>
  <c r="A214" i="6"/>
  <c r="S213" i="6"/>
  <c r="A213" i="6"/>
  <c r="S212" i="6"/>
  <c r="A212" i="6"/>
  <c r="S211" i="6"/>
  <c r="A211" i="6"/>
  <c r="S210" i="6"/>
  <c r="A210" i="6"/>
  <c r="S209" i="6"/>
  <c r="A209" i="6"/>
  <c r="S208" i="6"/>
  <c r="A208" i="6"/>
  <c r="S207" i="6"/>
  <c r="A207" i="6"/>
  <c r="S206" i="6"/>
  <c r="A206" i="6"/>
  <c r="S205" i="6"/>
  <c r="A205" i="6"/>
  <c r="S204" i="6"/>
  <c r="A204" i="6"/>
  <c r="S203" i="6"/>
  <c r="A203" i="6"/>
  <c r="S202" i="6"/>
  <c r="A202" i="6"/>
  <c r="S201" i="6"/>
  <c r="A201" i="6"/>
  <c r="S200" i="6"/>
  <c r="A200" i="6"/>
  <c r="S199" i="6"/>
  <c r="A199" i="6"/>
  <c r="S198" i="6"/>
  <c r="A198" i="6"/>
  <c r="S197" i="6"/>
  <c r="A197" i="6"/>
  <c r="S196" i="6"/>
  <c r="A196" i="6"/>
  <c r="S195" i="6"/>
  <c r="A195" i="6"/>
  <c r="S194" i="6"/>
  <c r="A194" i="6"/>
  <c r="S193" i="6"/>
  <c r="A193" i="6"/>
  <c r="S192" i="6"/>
  <c r="A192" i="6"/>
  <c r="S191" i="6"/>
  <c r="A191" i="6"/>
  <c r="S190" i="6"/>
  <c r="A190" i="6"/>
  <c r="S189" i="6"/>
  <c r="A189" i="6"/>
  <c r="S188" i="6"/>
  <c r="A188" i="6"/>
  <c r="S187" i="6"/>
  <c r="A187" i="6"/>
  <c r="S186" i="6"/>
  <c r="A186" i="6"/>
  <c r="S185" i="6"/>
  <c r="A185" i="6"/>
  <c r="S184" i="6"/>
  <c r="A184" i="6"/>
  <c r="S183" i="6"/>
  <c r="A183" i="6"/>
  <c r="S182" i="6"/>
  <c r="A182" i="6"/>
  <c r="S181" i="6"/>
  <c r="A181" i="6"/>
  <c r="S180" i="6"/>
  <c r="A180" i="6"/>
  <c r="S179" i="6"/>
  <c r="A179" i="6"/>
  <c r="S178" i="6"/>
  <c r="A178" i="6"/>
  <c r="S177" i="6"/>
  <c r="A177" i="6"/>
  <c r="S176" i="6"/>
  <c r="A176" i="6"/>
  <c r="S175" i="6"/>
  <c r="A175" i="6"/>
  <c r="S174" i="6"/>
  <c r="A174" i="6"/>
  <c r="S173" i="6"/>
  <c r="A173" i="6"/>
  <c r="S172" i="6"/>
  <c r="A172" i="6"/>
  <c r="S171" i="6"/>
  <c r="A171" i="6"/>
  <c r="S170" i="6"/>
  <c r="A170" i="6"/>
  <c r="S169" i="6"/>
  <c r="A169" i="6"/>
  <c r="S168" i="6"/>
  <c r="A168" i="6"/>
  <c r="S167" i="6"/>
  <c r="A167" i="6"/>
  <c r="S166" i="6"/>
  <c r="A166" i="6"/>
  <c r="S165" i="6"/>
  <c r="A165" i="6"/>
  <c r="S164" i="6"/>
  <c r="A164" i="6"/>
  <c r="S163" i="6"/>
  <c r="A163" i="6"/>
  <c r="S162" i="6"/>
  <c r="A162" i="6"/>
  <c r="S161" i="6"/>
  <c r="A161" i="6"/>
  <c r="S160" i="6"/>
  <c r="A160" i="6"/>
  <c r="S159" i="6"/>
  <c r="A159" i="6"/>
  <c r="S158" i="6"/>
  <c r="A158" i="6"/>
  <c r="S157" i="6"/>
  <c r="A157" i="6"/>
  <c r="S156" i="6"/>
  <c r="A156" i="6"/>
  <c r="S155" i="6"/>
  <c r="A155" i="6"/>
  <c r="S154" i="6"/>
  <c r="A154" i="6"/>
  <c r="S153" i="6"/>
  <c r="A153" i="6"/>
  <c r="S152" i="6"/>
  <c r="A152" i="6"/>
  <c r="S151" i="6"/>
  <c r="A151" i="6"/>
  <c r="S150" i="6"/>
  <c r="A150" i="6"/>
  <c r="S149" i="6"/>
  <c r="A149" i="6"/>
  <c r="S148" i="6"/>
  <c r="A148" i="6"/>
  <c r="S147" i="6"/>
  <c r="A147" i="6"/>
  <c r="S146" i="6"/>
  <c r="A146" i="6"/>
  <c r="S145" i="6"/>
  <c r="A145" i="6"/>
  <c r="S144" i="6"/>
  <c r="A144" i="6"/>
  <c r="S143" i="6"/>
  <c r="A143" i="6"/>
  <c r="S142" i="6"/>
  <c r="A142" i="6"/>
  <c r="S141" i="6"/>
  <c r="A141" i="6"/>
  <c r="S140" i="6"/>
  <c r="A140" i="6"/>
  <c r="S139" i="6"/>
  <c r="A139" i="6"/>
  <c r="S138" i="6"/>
  <c r="A138" i="6"/>
  <c r="S137" i="6"/>
  <c r="A137" i="6"/>
  <c r="S136" i="6"/>
  <c r="A136" i="6"/>
  <c r="S135" i="6"/>
  <c r="A135" i="6"/>
  <c r="S134" i="6"/>
  <c r="A134" i="6"/>
  <c r="S133" i="6"/>
  <c r="A133" i="6"/>
  <c r="S132" i="6"/>
  <c r="A132" i="6"/>
  <c r="S131" i="6"/>
  <c r="A131" i="6"/>
  <c r="S130" i="6"/>
  <c r="A130" i="6"/>
  <c r="S129" i="6"/>
  <c r="A129" i="6"/>
  <c r="S128" i="6"/>
  <c r="A128" i="6"/>
  <c r="S127" i="6"/>
  <c r="A127" i="6"/>
  <c r="S126" i="6"/>
  <c r="A126" i="6"/>
  <c r="S125" i="6"/>
  <c r="A125" i="6"/>
  <c r="S124" i="6"/>
  <c r="A124" i="6"/>
  <c r="S123" i="6"/>
  <c r="A123" i="6"/>
  <c r="S122" i="6"/>
  <c r="A122" i="6"/>
  <c r="S121" i="6"/>
  <c r="A121" i="6"/>
  <c r="S120" i="6"/>
  <c r="A120" i="6"/>
  <c r="S119" i="6"/>
  <c r="A119" i="6"/>
  <c r="S118" i="6"/>
  <c r="A118" i="6"/>
  <c r="S117" i="6"/>
  <c r="A117" i="6"/>
  <c r="S116" i="6"/>
  <c r="A116" i="6"/>
  <c r="S115" i="6"/>
  <c r="A115" i="6"/>
  <c r="S114" i="6"/>
  <c r="A114" i="6"/>
  <c r="S113" i="6"/>
  <c r="A113" i="6"/>
  <c r="S112" i="6"/>
  <c r="A112" i="6"/>
  <c r="S111" i="6"/>
  <c r="A111" i="6"/>
  <c r="S110" i="6"/>
  <c r="A110" i="6"/>
  <c r="S109" i="6"/>
  <c r="A109" i="6"/>
  <c r="S108" i="6"/>
  <c r="A108" i="6"/>
  <c r="S107" i="6"/>
  <c r="A107" i="6"/>
  <c r="S106" i="6"/>
  <c r="A106" i="6"/>
  <c r="S105" i="6"/>
  <c r="A105" i="6"/>
  <c r="S104" i="6"/>
  <c r="A104" i="6"/>
  <c r="S103" i="6"/>
  <c r="A103" i="6"/>
  <c r="S102" i="6"/>
  <c r="A102" i="6"/>
  <c r="S101" i="6"/>
  <c r="A101" i="6"/>
  <c r="S100" i="6"/>
  <c r="A100" i="6"/>
  <c r="S99" i="6"/>
  <c r="A99" i="6"/>
  <c r="S98" i="6"/>
  <c r="A98" i="6"/>
  <c r="S97" i="6"/>
  <c r="A97" i="6"/>
  <c r="S96" i="6"/>
  <c r="A96" i="6"/>
  <c r="S95" i="6"/>
  <c r="A95" i="6"/>
  <c r="S94" i="6"/>
  <c r="A94" i="6"/>
  <c r="S93" i="6"/>
  <c r="A93" i="6"/>
  <c r="S92" i="6"/>
  <c r="A92" i="6"/>
  <c r="S91" i="6"/>
  <c r="A91" i="6"/>
  <c r="S90" i="6"/>
  <c r="A90" i="6"/>
  <c r="S89" i="6"/>
  <c r="A89" i="6"/>
  <c r="S88" i="6"/>
  <c r="A88" i="6"/>
  <c r="S87" i="6"/>
  <c r="A87" i="6"/>
  <c r="S86" i="6"/>
  <c r="A86" i="6"/>
  <c r="S85" i="6"/>
  <c r="A85" i="6"/>
  <c r="S84" i="6"/>
  <c r="A84" i="6"/>
  <c r="S83" i="6"/>
  <c r="A83" i="6"/>
  <c r="S82" i="6"/>
  <c r="A82" i="6"/>
  <c r="S81" i="6"/>
  <c r="A81" i="6"/>
  <c r="S80" i="6"/>
  <c r="A80" i="6"/>
  <c r="S79" i="6"/>
  <c r="A79" i="6"/>
  <c r="S78" i="6"/>
  <c r="A78" i="6"/>
  <c r="S77" i="6"/>
  <c r="A77" i="6"/>
  <c r="S76" i="6"/>
  <c r="A76" i="6"/>
  <c r="S75" i="6"/>
  <c r="A75" i="6"/>
  <c r="S74" i="6"/>
  <c r="A74" i="6"/>
  <c r="S73" i="6"/>
  <c r="A73" i="6"/>
  <c r="S72" i="6"/>
  <c r="A72" i="6"/>
  <c r="S71" i="6"/>
  <c r="A71" i="6"/>
  <c r="S70" i="6"/>
  <c r="A70" i="6"/>
  <c r="S69" i="6"/>
  <c r="A69" i="6"/>
  <c r="S68" i="6"/>
  <c r="A68" i="6"/>
  <c r="S67" i="6"/>
  <c r="A67" i="6"/>
  <c r="S66" i="6"/>
  <c r="A66" i="6"/>
  <c r="S65" i="6"/>
  <c r="A65" i="6"/>
  <c r="S64" i="6"/>
  <c r="A64" i="6"/>
  <c r="S63" i="6"/>
  <c r="A63" i="6"/>
  <c r="S62" i="6"/>
  <c r="A62" i="6"/>
  <c r="S61" i="6"/>
  <c r="A61" i="6"/>
  <c r="S60" i="6"/>
  <c r="A60" i="6"/>
  <c r="S59" i="6"/>
  <c r="A59" i="6"/>
  <c r="S58" i="6"/>
  <c r="A58" i="6"/>
  <c r="S57" i="6"/>
  <c r="A57" i="6"/>
  <c r="S56" i="6"/>
  <c r="A56" i="6"/>
  <c r="S55" i="6"/>
  <c r="A55" i="6"/>
  <c r="S54" i="6"/>
  <c r="A54" i="6"/>
  <c r="S53" i="6"/>
  <c r="A53" i="6"/>
  <c r="S52" i="6"/>
  <c r="A52" i="6"/>
  <c r="S51" i="6"/>
  <c r="A51" i="6"/>
  <c r="S50" i="6"/>
  <c r="A50" i="6"/>
  <c r="S49" i="6"/>
  <c r="A49" i="6"/>
  <c r="S48" i="6"/>
  <c r="A48" i="6"/>
  <c r="S47" i="6"/>
  <c r="A47" i="6"/>
  <c r="S46" i="6"/>
  <c r="A46" i="6"/>
  <c r="S45" i="6"/>
  <c r="A45" i="6"/>
  <c r="S44" i="6"/>
  <c r="A44" i="6"/>
  <c r="S43" i="6"/>
  <c r="A43" i="6"/>
  <c r="S42" i="6"/>
  <c r="A42" i="6"/>
  <c r="S41" i="6"/>
  <c r="A41" i="6"/>
  <c r="S40" i="6"/>
  <c r="A40" i="6"/>
  <c r="S39" i="6"/>
  <c r="A39" i="6"/>
  <c r="S38" i="6"/>
  <c r="A38" i="6"/>
  <c r="S37" i="6"/>
  <c r="A37" i="6"/>
  <c r="S36" i="6"/>
  <c r="A36" i="6"/>
  <c r="S35" i="6"/>
  <c r="A35" i="6"/>
  <c r="S34" i="6"/>
  <c r="A34" i="6"/>
  <c r="S33" i="6"/>
  <c r="A33" i="6"/>
  <c r="S32" i="6"/>
  <c r="A32" i="6"/>
  <c r="S31" i="6"/>
  <c r="A31" i="6"/>
  <c r="S30" i="6"/>
  <c r="A30" i="6"/>
  <c r="S29" i="6"/>
  <c r="A29" i="6"/>
  <c r="S28" i="6"/>
  <c r="A28" i="6"/>
  <c r="S27" i="6"/>
  <c r="A27" i="6"/>
  <c r="S26" i="6"/>
  <c r="A26" i="6"/>
  <c r="S25" i="6"/>
  <c r="A25" i="6"/>
  <c r="S24" i="6"/>
  <c r="A24" i="6"/>
  <c r="S23" i="6"/>
  <c r="A23" i="6"/>
  <c r="S22" i="6"/>
  <c r="A22" i="6"/>
  <c r="S21" i="6"/>
  <c r="A21" i="6"/>
  <c r="S20" i="6"/>
  <c r="A20" i="6"/>
  <c r="S19" i="6"/>
  <c r="A19" i="6"/>
  <c r="S18" i="6"/>
  <c r="A18" i="6"/>
  <c r="S17" i="6"/>
  <c r="A17" i="6"/>
  <c r="S16" i="6"/>
  <c r="A16" i="6"/>
  <c r="S15" i="6"/>
  <c r="A15" i="6"/>
  <c r="S14" i="6"/>
  <c r="A14" i="6"/>
  <c r="S13" i="6"/>
  <c r="A13" i="6"/>
  <c r="S12" i="6"/>
  <c r="A12" i="6"/>
  <c r="S11" i="6"/>
  <c r="A11" i="6"/>
  <c r="S10" i="6"/>
  <c r="A10" i="6"/>
  <c r="S9" i="6"/>
  <c r="A9" i="6"/>
  <c r="S8" i="6"/>
  <c r="A8" i="6"/>
  <c r="S7" i="6"/>
  <c r="A7" i="6"/>
  <c r="S6" i="6"/>
  <c r="A6" i="6"/>
  <c r="S5" i="6"/>
  <c r="A5" i="6"/>
  <c r="S4" i="6"/>
  <c r="A4" i="6"/>
  <c r="S3" i="6"/>
  <c r="A3" i="6"/>
  <c r="S2" i="6"/>
  <c r="A2" i="6"/>
  <c r="I169" i="4" l="1"/>
  <c r="I168" i="4"/>
  <c r="I167" i="4"/>
  <c r="I166" i="4"/>
  <c r="I165" i="4"/>
  <c r="I164" i="4"/>
  <c r="I163" i="4"/>
  <c r="I162" i="4"/>
  <c r="I157" i="4"/>
  <c r="I156" i="4"/>
  <c r="I155" i="4"/>
  <c r="I154" i="4"/>
  <c r="I153" i="4"/>
  <c r="I152" i="4"/>
  <c r="I151" i="4"/>
  <c r="I150" i="4"/>
  <c r="I145" i="4"/>
  <c r="I144" i="4"/>
  <c r="I143" i="4"/>
  <c r="I142" i="4"/>
  <c r="I141" i="4"/>
  <c r="I140" i="4"/>
  <c r="I139" i="4"/>
  <c r="I138" i="4"/>
  <c r="I147" i="4" s="1"/>
  <c r="I133" i="4"/>
  <c r="I132" i="4"/>
  <c r="I131" i="4"/>
  <c r="I130" i="4"/>
  <c r="I129" i="4"/>
  <c r="I128" i="4"/>
  <c r="I127" i="4"/>
  <c r="I126" i="4"/>
  <c r="I135" i="4" s="1"/>
  <c r="I121" i="4"/>
  <c r="I120" i="4"/>
  <c r="I119" i="4"/>
  <c r="I118" i="4"/>
  <c r="I117" i="4"/>
  <c r="I116" i="4"/>
  <c r="I115" i="4"/>
  <c r="I114" i="4"/>
  <c r="I109" i="4"/>
  <c r="I108" i="4"/>
  <c r="I107" i="4"/>
  <c r="I106" i="4"/>
  <c r="I105" i="4"/>
  <c r="I104" i="4"/>
  <c r="I103" i="4"/>
  <c r="I102" i="4"/>
  <c r="I111" i="4" s="1"/>
  <c r="I97" i="4"/>
  <c r="I96" i="4"/>
  <c r="I95" i="4"/>
  <c r="I94" i="4"/>
  <c r="I93" i="4"/>
  <c r="I92" i="4"/>
  <c r="I91" i="4"/>
  <c r="I90" i="4"/>
  <c r="I84" i="4"/>
  <c r="I83" i="4"/>
  <c r="I82" i="4"/>
  <c r="I81" i="4"/>
  <c r="I80" i="4"/>
  <c r="I79" i="4"/>
  <c r="I78" i="4"/>
  <c r="I77" i="4"/>
  <c r="I72" i="4"/>
  <c r="I71" i="4"/>
  <c r="I70" i="4"/>
  <c r="I69" i="4"/>
  <c r="I68" i="4"/>
  <c r="I67" i="4"/>
  <c r="I66" i="4"/>
  <c r="I65" i="4"/>
  <c r="I74" i="4" s="1"/>
  <c r="I60" i="4"/>
  <c r="I59" i="4"/>
  <c r="I58" i="4"/>
  <c r="I57" i="4"/>
  <c r="I56" i="4"/>
  <c r="I55" i="4"/>
  <c r="I54" i="4"/>
  <c r="I53" i="4"/>
  <c r="I48" i="4"/>
  <c r="I47" i="4"/>
  <c r="I46" i="4"/>
  <c r="I45" i="4"/>
  <c r="I44" i="4"/>
  <c r="I43" i="4"/>
  <c r="I42" i="4"/>
  <c r="I41" i="4"/>
  <c r="I50" i="4" s="1"/>
  <c r="I36" i="4"/>
  <c r="I35" i="4"/>
  <c r="I34" i="4"/>
  <c r="I33" i="4"/>
  <c r="I32" i="4"/>
  <c r="I31" i="4"/>
  <c r="I30" i="4"/>
  <c r="I29" i="4"/>
  <c r="I38" i="4" s="1"/>
  <c r="I24" i="4"/>
  <c r="I23" i="4"/>
  <c r="I22" i="4"/>
  <c r="I21" i="4"/>
  <c r="I20" i="4"/>
  <c r="I19" i="4"/>
  <c r="I18" i="4"/>
  <c r="I17" i="4"/>
  <c r="I6" i="4"/>
  <c r="I7" i="4"/>
  <c r="I8" i="4"/>
  <c r="I9" i="4"/>
  <c r="I10" i="4"/>
  <c r="I11" i="4"/>
  <c r="I12" i="4"/>
  <c r="I5" i="4"/>
  <c r="I14" i="4" s="1"/>
  <c r="P169" i="4"/>
  <c r="O169" i="4"/>
  <c r="N169" i="4"/>
  <c r="M169" i="4"/>
  <c r="L169" i="4"/>
  <c r="P168" i="4"/>
  <c r="O168" i="4"/>
  <c r="N168" i="4"/>
  <c r="M168" i="4"/>
  <c r="L168" i="4"/>
  <c r="P167" i="4"/>
  <c r="O167" i="4"/>
  <c r="N167" i="4"/>
  <c r="M167" i="4"/>
  <c r="L167" i="4"/>
  <c r="P166" i="4"/>
  <c r="O166" i="4"/>
  <c r="N166" i="4"/>
  <c r="M166" i="4"/>
  <c r="L166" i="4"/>
  <c r="P165" i="4"/>
  <c r="O165" i="4"/>
  <c r="N165" i="4"/>
  <c r="M165" i="4"/>
  <c r="L165" i="4"/>
  <c r="P164" i="4"/>
  <c r="O164" i="4"/>
  <c r="N164" i="4"/>
  <c r="M164" i="4"/>
  <c r="L164" i="4"/>
  <c r="P163" i="4"/>
  <c r="O163" i="4"/>
  <c r="N163" i="4"/>
  <c r="M163" i="4"/>
  <c r="L163" i="4"/>
  <c r="P162" i="4"/>
  <c r="O162" i="4"/>
  <c r="N162" i="4"/>
  <c r="M162" i="4"/>
  <c r="L162" i="4"/>
  <c r="P157" i="4"/>
  <c r="O157" i="4"/>
  <c r="N157" i="4"/>
  <c r="M157" i="4"/>
  <c r="L157" i="4"/>
  <c r="P156" i="4"/>
  <c r="O156" i="4"/>
  <c r="N156" i="4"/>
  <c r="M156" i="4"/>
  <c r="L156" i="4"/>
  <c r="P155" i="4"/>
  <c r="O155" i="4"/>
  <c r="N155" i="4"/>
  <c r="M155" i="4"/>
  <c r="L155" i="4"/>
  <c r="P154" i="4"/>
  <c r="O154" i="4"/>
  <c r="N154" i="4"/>
  <c r="M154" i="4"/>
  <c r="L154" i="4"/>
  <c r="P153" i="4"/>
  <c r="O153" i="4"/>
  <c r="N153" i="4"/>
  <c r="M153" i="4"/>
  <c r="L153" i="4"/>
  <c r="P152" i="4"/>
  <c r="O152" i="4"/>
  <c r="N152" i="4"/>
  <c r="M152" i="4"/>
  <c r="L152" i="4"/>
  <c r="P151" i="4"/>
  <c r="O151" i="4"/>
  <c r="N151" i="4"/>
  <c r="M151" i="4"/>
  <c r="L151" i="4"/>
  <c r="P150" i="4"/>
  <c r="O150" i="4"/>
  <c r="N150" i="4"/>
  <c r="M150" i="4"/>
  <c r="L150" i="4"/>
  <c r="P145" i="4"/>
  <c r="O145" i="4"/>
  <c r="N145" i="4"/>
  <c r="M145" i="4"/>
  <c r="L145" i="4"/>
  <c r="P144" i="4"/>
  <c r="O144" i="4"/>
  <c r="N144" i="4"/>
  <c r="M144" i="4"/>
  <c r="L144" i="4"/>
  <c r="P143" i="4"/>
  <c r="O143" i="4"/>
  <c r="N143" i="4"/>
  <c r="M143" i="4"/>
  <c r="L143" i="4"/>
  <c r="P142" i="4"/>
  <c r="O142" i="4"/>
  <c r="N142" i="4"/>
  <c r="M142" i="4"/>
  <c r="L142" i="4"/>
  <c r="P141" i="4"/>
  <c r="O141" i="4"/>
  <c r="N141" i="4"/>
  <c r="M141" i="4"/>
  <c r="L141" i="4"/>
  <c r="P140" i="4"/>
  <c r="O140" i="4"/>
  <c r="N140" i="4"/>
  <c r="M140" i="4"/>
  <c r="L140" i="4"/>
  <c r="P139" i="4"/>
  <c r="O139" i="4"/>
  <c r="N139" i="4"/>
  <c r="M139" i="4"/>
  <c r="L139" i="4"/>
  <c r="P138" i="4"/>
  <c r="O138" i="4"/>
  <c r="N138" i="4"/>
  <c r="M138" i="4"/>
  <c r="L138" i="4"/>
  <c r="P133" i="4"/>
  <c r="O133" i="4"/>
  <c r="N133" i="4"/>
  <c r="M133" i="4"/>
  <c r="L133" i="4"/>
  <c r="P132" i="4"/>
  <c r="O132" i="4"/>
  <c r="N132" i="4"/>
  <c r="M132" i="4"/>
  <c r="L132" i="4"/>
  <c r="P131" i="4"/>
  <c r="O131" i="4"/>
  <c r="N131" i="4"/>
  <c r="M131" i="4"/>
  <c r="L131" i="4"/>
  <c r="P130" i="4"/>
  <c r="O130" i="4"/>
  <c r="N130" i="4"/>
  <c r="M130" i="4"/>
  <c r="L130" i="4"/>
  <c r="P129" i="4"/>
  <c r="O129" i="4"/>
  <c r="N129" i="4"/>
  <c r="M129" i="4"/>
  <c r="L129" i="4"/>
  <c r="P128" i="4"/>
  <c r="O128" i="4"/>
  <c r="N128" i="4"/>
  <c r="M128" i="4"/>
  <c r="L128" i="4"/>
  <c r="P127" i="4"/>
  <c r="O127" i="4"/>
  <c r="N127" i="4"/>
  <c r="M127" i="4"/>
  <c r="L127" i="4"/>
  <c r="P126" i="4"/>
  <c r="O126" i="4"/>
  <c r="N126" i="4"/>
  <c r="M126" i="4"/>
  <c r="L126" i="4"/>
  <c r="P121" i="4"/>
  <c r="O121" i="4"/>
  <c r="N121" i="4"/>
  <c r="M121" i="4"/>
  <c r="L121" i="4"/>
  <c r="P120" i="4"/>
  <c r="O120" i="4"/>
  <c r="N120" i="4"/>
  <c r="M120" i="4"/>
  <c r="L120" i="4"/>
  <c r="P119" i="4"/>
  <c r="O119" i="4"/>
  <c r="N119" i="4"/>
  <c r="M119" i="4"/>
  <c r="L119" i="4"/>
  <c r="P118" i="4"/>
  <c r="O118" i="4"/>
  <c r="N118" i="4"/>
  <c r="M118" i="4"/>
  <c r="L118" i="4"/>
  <c r="P117" i="4"/>
  <c r="O117" i="4"/>
  <c r="N117" i="4"/>
  <c r="M117" i="4"/>
  <c r="L117" i="4"/>
  <c r="P116" i="4"/>
  <c r="O116" i="4"/>
  <c r="N116" i="4"/>
  <c r="M116" i="4"/>
  <c r="L116" i="4"/>
  <c r="P115" i="4"/>
  <c r="O115" i="4"/>
  <c r="N115" i="4"/>
  <c r="M115" i="4"/>
  <c r="L115" i="4"/>
  <c r="P114" i="4"/>
  <c r="O114" i="4"/>
  <c r="N114" i="4"/>
  <c r="M114" i="4"/>
  <c r="L114" i="4"/>
  <c r="P109" i="4"/>
  <c r="O109" i="4"/>
  <c r="N109" i="4"/>
  <c r="M109" i="4"/>
  <c r="L109" i="4"/>
  <c r="P108" i="4"/>
  <c r="O108" i="4"/>
  <c r="N108" i="4"/>
  <c r="M108" i="4"/>
  <c r="L108" i="4"/>
  <c r="P107" i="4"/>
  <c r="O107" i="4"/>
  <c r="N107" i="4"/>
  <c r="M107" i="4"/>
  <c r="L107" i="4"/>
  <c r="P106" i="4"/>
  <c r="O106" i="4"/>
  <c r="N106" i="4"/>
  <c r="M106" i="4"/>
  <c r="L106" i="4"/>
  <c r="P105" i="4"/>
  <c r="O105" i="4"/>
  <c r="N105" i="4"/>
  <c r="M105" i="4"/>
  <c r="L105" i="4"/>
  <c r="P104" i="4"/>
  <c r="O104" i="4"/>
  <c r="N104" i="4"/>
  <c r="M104" i="4"/>
  <c r="L104" i="4"/>
  <c r="P103" i="4"/>
  <c r="O103" i="4"/>
  <c r="N103" i="4"/>
  <c r="M103" i="4"/>
  <c r="L103" i="4"/>
  <c r="P102" i="4"/>
  <c r="O102" i="4"/>
  <c r="N102" i="4"/>
  <c r="M102" i="4"/>
  <c r="L102" i="4"/>
  <c r="P97" i="4"/>
  <c r="O97" i="4"/>
  <c r="N97" i="4"/>
  <c r="M97" i="4"/>
  <c r="L97" i="4"/>
  <c r="P96" i="4"/>
  <c r="O96" i="4"/>
  <c r="N96" i="4"/>
  <c r="M96" i="4"/>
  <c r="L96" i="4"/>
  <c r="P95" i="4"/>
  <c r="O95" i="4"/>
  <c r="N95" i="4"/>
  <c r="M95" i="4"/>
  <c r="L95" i="4"/>
  <c r="P94" i="4"/>
  <c r="O94" i="4"/>
  <c r="N94" i="4"/>
  <c r="M94" i="4"/>
  <c r="L94" i="4"/>
  <c r="P93" i="4"/>
  <c r="O93" i="4"/>
  <c r="N93" i="4"/>
  <c r="M93" i="4"/>
  <c r="L93" i="4"/>
  <c r="P92" i="4"/>
  <c r="O92" i="4"/>
  <c r="N92" i="4"/>
  <c r="M92" i="4"/>
  <c r="L92" i="4"/>
  <c r="P91" i="4"/>
  <c r="O91" i="4"/>
  <c r="N91" i="4"/>
  <c r="M91" i="4"/>
  <c r="L91" i="4"/>
  <c r="P90" i="4"/>
  <c r="O90" i="4"/>
  <c r="N90" i="4"/>
  <c r="M90" i="4"/>
  <c r="L90" i="4"/>
  <c r="P84" i="4"/>
  <c r="O84" i="4"/>
  <c r="N84" i="4"/>
  <c r="M84" i="4"/>
  <c r="L84" i="4"/>
  <c r="P83" i="4"/>
  <c r="O83" i="4"/>
  <c r="N83" i="4"/>
  <c r="M83" i="4"/>
  <c r="L83" i="4"/>
  <c r="P82" i="4"/>
  <c r="O82" i="4"/>
  <c r="N82" i="4"/>
  <c r="M82" i="4"/>
  <c r="L82" i="4"/>
  <c r="P81" i="4"/>
  <c r="O81" i="4"/>
  <c r="N81" i="4"/>
  <c r="M81" i="4"/>
  <c r="L81" i="4"/>
  <c r="P80" i="4"/>
  <c r="O80" i="4"/>
  <c r="N80" i="4"/>
  <c r="M80" i="4"/>
  <c r="L80" i="4"/>
  <c r="P79" i="4"/>
  <c r="O79" i="4"/>
  <c r="N79" i="4"/>
  <c r="M79" i="4"/>
  <c r="L79" i="4"/>
  <c r="P78" i="4"/>
  <c r="O78" i="4"/>
  <c r="N78" i="4"/>
  <c r="M78" i="4"/>
  <c r="L78" i="4"/>
  <c r="P77" i="4"/>
  <c r="O77" i="4"/>
  <c r="N77" i="4"/>
  <c r="M77" i="4"/>
  <c r="L77" i="4"/>
  <c r="P72" i="4"/>
  <c r="O72" i="4"/>
  <c r="N72" i="4"/>
  <c r="M72" i="4"/>
  <c r="L72" i="4"/>
  <c r="P71" i="4"/>
  <c r="O71" i="4"/>
  <c r="N71" i="4"/>
  <c r="M71" i="4"/>
  <c r="L71" i="4"/>
  <c r="P70" i="4"/>
  <c r="O70" i="4"/>
  <c r="N70" i="4"/>
  <c r="M70" i="4"/>
  <c r="L70" i="4"/>
  <c r="P69" i="4"/>
  <c r="O69" i="4"/>
  <c r="N69" i="4"/>
  <c r="M69" i="4"/>
  <c r="L69" i="4"/>
  <c r="P68" i="4"/>
  <c r="O68" i="4"/>
  <c r="N68" i="4"/>
  <c r="M68" i="4"/>
  <c r="L68" i="4"/>
  <c r="P67" i="4"/>
  <c r="O67" i="4"/>
  <c r="N67" i="4"/>
  <c r="M67" i="4"/>
  <c r="L67" i="4"/>
  <c r="P66" i="4"/>
  <c r="O66" i="4"/>
  <c r="N66" i="4"/>
  <c r="M66" i="4"/>
  <c r="L66" i="4"/>
  <c r="P65" i="4"/>
  <c r="O65" i="4"/>
  <c r="N65" i="4"/>
  <c r="M65" i="4"/>
  <c r="L65" i="4"/>
  <c r="P60" i="4"/>
  <c r="O60" i="4"/>
  <c r="N60" i="4"/>
  <c r="M60" i="4"/>
  <c r="L60" i="4"/>
  <c r="P59" i="4"/>
  <c r="O59" i="4"/>
  <c r="N59" i="4"/>
  <c r="M59" i="4"/>
  <c r="L59" i="4"/>
  <c r="P58" i="4"/>
  <c r="O58" i="4"/>
  <c r="N58" i="4"/>
  <c r="M58" i="4"/>
  <c r="L58" i="4"/>
  <c r="P57" i="4"/>
  <c r="O57" i="4"/>
  <c r="N57" i="4"/>
  <c r="M57" i="4"/>
  <c r="L57" i="4"/>
  <c r="P56" i="4"/>
  <c r="O56" i="4"/>
  <c r="N56" i="4"/>
  <c r="M56" i="4"/>
  <c r="L56" i="4"/>
  <c r="P55" i="4"/>
  <c r="O55" i="4"/>
  <c r="N55" i="4"/>
  <c r="M55" i="4"/>
  <c r="L55" i="4"/>
  <c r="P54" i="4"/>
  <c r="O54" i="4"/>
  <c r="N54" i="4"/>
  <c r="M54" i="4"/>
  <c r="L54" i="4"/>
  <c r="P53" i="4"/>
  <c r="O53" i="4"/>
  <c r="N53" i="4"/>
  <c r="M53" i="4"/>
  <c r="L53" i="4"/>
  <c r="P48" i="4"/>
  <c r="O48" i="4"/>
  <c r="N48" i="4"/>
  <c r="M48" i="4"/>
  <c r="L48" i="4"/>
  <c r="P47" i="4"/>
  <c r="O47" i="4"/>
  <c r="N47" i="4"/>
  <c r="M47" i="4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L43" i="4"/>
  <c r="P42" i="4"/>
  <c r="O42" i="4"/>
  <c r="N42" i="4"/>
  <c r="M42" i="4"/>
  <c r="L42" i="4"/>
  <c r="P41" i="4"/>
  <c r="O41" i="4"/>
  <c r="N41" i="4"/>
  <c r="M41" i="4"/>
  <c r="L41" i="4"/>
  <c r="P36" i="4"/>
  <c r="O36" i="4"/>
  <c r="N36" i="4"/>
  <c r="M36" i="4"/>
  <c r="L36" i="4"/>
  <c r="P35" i="4"/>
  <c r="O35" i="4"/>
  <c r="N35" i="4"/>
  <c r="M35" i="4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P31" i="4"/>
  <c r="O31" i="4"/>
  <c r="N31" i="4"/>
  <c r="M31" i="4"/>
  <c r="L31" i="4"/>
  <c r="P30" i="4"/>
  <c r="O30" i="4"/>
  <c r="N30" i="4"/>
  <c r="M30" i="4"/>
  <c r="L30" i="4"/>
  <c r="P29" i="4"/>
  <c r="O29" i="4"/>
  <c r="N29" i="4"/>
  <c r="M29" i="4"/>
  <c r="L29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M5" i="4"/>
  <c r="N5" i="4"/>
  <c r="O5" i="4"/>
  <c r="P5" i="4"/>
  <c r="L5" i="4"/>
  <c r="H171" i="4"/>
  <c r="G171" i="4"/>
  <c r="F171" i="4"/>
  <c r="E171" i="4"/>
  <c r="D171" i="4"/>
  <c r="C171" i="4"/>
  <c r="B171" i="4"/>
  <c r="H170" i="4"/>
  <c r="G170" i="4"/>
  <c r="I170" i="4" s="1"/>
  <c r="F170" i="4"/>
  <c r="E170" i="4"/>
  <c r="D170" i="4"/>
  <c r="C170" i="4"/>
  <c r="B170" i="4"/>
  <c r="H159" i="4"/>
  <c r="G159" i="4"/>
  <c r="F159" i="4"/>
  <c r="E159" i="4"/>
  <c r="D159" i="4"/>
  <c r="C159" i="4"/>
  <c r="B159" i="4"/>
  <c r="H158" i="4"/>
  <c r="G158" i="4"/>
  <c r="I158" i="4" s="1"/>
  <c r="F158" i="4"/>
  <c r="E158" i="4"/>
  <c r="D158" i="4"/>
  <c r="C158" i="4"/>
  <c r="M158" i="4" s="1"/>
  <c r="B158" i="4"/>
  <c r="H147" i="4"/>
  <c r="G147" i="4"/>
  <c r="F147" i="4"/>
  <c r="E147" i="4"/>
  <c r="D147" i="4"/>
  <c r="C147" i="4"/>
  <c r="B147" i="4"/>
  <c r="H146" i="4"/>
  <c r="G146" i="4"/>
  <c r="I146" i="4" s="1"/>
  <c r="F146" i="4"/>
  <c r="E146" i="4"/>
  <c r="O146" i="4" s="1"/>
  <c r="D146" i="4"/>
  <c r="C146" i="4"/>
  <c r="B146" i="4"/>
  <c r="H135" i="4"/>
  <c r="G135" i="4"/>
  <c r="F135" i="4"/>
  <c r="E135" i="4"/>
  <c r="D135" i="4"/>
  <c r="C135" i="4"/>
  <c r="B135" i="4"/>
  <c r="H134" i="4"/>
  <c r="G134" i="4"/>
  <c r="I134" i="4" s="1"/>
  <c r="F134" i="4"/>
  <c r="E134" i="4"/>
  <c r="D134" i="4"/>
  <c r="C134" i="4"/>
  <c r="B134" i="4"/>
  <c r="H123" i="4"/>
  <c r="G123" i="4"/>
  <c r="F123" i="4"/>
  <c r="E123" i="4"/>
  <c r="D123" i="4"/>
  <c r="C123" i="4"/>
  <c r="B123" i="4"/>
  <c r="H122" i="4"/>
  <c r="G122" i="4"/>
  <c r="I122" i="4" s="1"/>
  <c r="F122" i="4"/>
  <c r="E122" i="4"/>
  <c r="O122" i="4" s="1"/>
  <c r="D122" i="4"/>
  <c r="C122" i="4"/>
  <c r="B122" i="4"/>
  <c r="H111" i="4"/>
  <c r="G111" i="4"/>
  <c r="F111" i="4"/>
  <c r="E111" i="4"/>
  <c r="D111" i="4"/>
  <c r="C111" i="4"/>
  <c r="B111" i="4"/>
  <c r="H110" i="4"/>
  <c r="G110" i="4"/>
  <c r="I110" i="4" s="1"/>
  <c r="F110" i="4"/>
  <c r="E110" i="4"/>
  <c r="D110" i="4"/>
  <c r="C110" i="4"/>
  <c r="B110" i="4"/>
  <c r="H99" i="4"/>
  <c r="G99" i="4"/>
  <c r="F99" i="4"/>
  <c r="E99" i="4"/>
  <c r="D99" i="4"/>
  <c r="C99" i="4"/>
  <c r="B99" i="4"/>
  <c r="H98" i="4"/>
  <c r="G98" i="4"/>
  <c r="I98" i="4" s="1"/>
  <c r="F98" i="4"/>
  <c r="E98" i="4"/>
  <c r="D98" i="4"/>
  <c r="C98" i="4"/>
  <c r="B98" i="4"/>
  <c r="H86" i="4"/>
  <c r="G86" i="4"/>
  <c r="F86" i="4"/>
  <c r="E86" i="4"/>
  <c r="D86" i="4"/>
  <c r="C86" i="4"/>
  <c r="B86" i="4"/>
  <c r="H85" i="4"/>
  <c r="G85" i="4"/>
  <c r="I85" i="4" s="1"/>
  <c r="F85" i="4"/>
  <c r="E85" i="4"/>
  <c r="D85" i="4"/>
  <c r="C85" i="4"/>
  <c r="M85" i="4" s="1"/>
  <c r="B85" i="4"/>
  <c r="H74" i="4"/>
  <c r="G74" i="4"/>
  <c r="F74" i="4"/>
  <c r="E74" i="4"/>
  <c r="D74" i="4"/>
  <c r="C74" i="4"/>
  <c r="B74" i="4"/>
  <c r="H73" i="4"/>
  <c r="G73" i="4"/>
  <c r="I73" i="4" s="1"/>
  <c r="F73" i="4"/>
  <c r="E73" i="4"/>
  <c r="O73" i="4" s="1"/>
  <c r="D73" i="4"/>
  <c r="C73" i="4"/>
  <c r="B73" i="4"/>
  <c r="H62" i="4"/>
  <c r="G62" i="4"/>
  <c r="F62" i="4"/>
  <c r="E62" i="4"/>
  <c r="D62" i="4"/>
  <c r="C62" i="4"/>
  <c r="B62" i="4"/>
  <c r="H61" i="4"/>
  <c r="G61" i="4"/>
  <c r="I61" i="4" s="1"/>
  <c r="F61" i="4"/>
  <c r="E61" i="4"/>
  <c r="D61" i="4"/>
  <c r="C61" i="4"/>
  <c r="B61" i="4"/>
  <c r="H50" i="4"/>
  <c r="G50" i="4"/>
  <c r="F50" i="4"/>
  <c r="E50" i="4"/>
  <c r="D50" i="4"/>
  <c r="C50" i="4"/>
  <c r="B50" i="4"/>
  <c r="H49" i="4"/>
  <c r="G49" i="4"/>
  <c r="I49" i="4" s="1"/>
  <c r="F49" i="4"/>
  <c r="E49" i="4"/>
  <c r="D49" i="4"/>
  <c r="C49" i="4"/>
  <c r="B49" i="4"/>
  <c r="H38" i="4"/>
  <c r="G38" i="4"/>
  <c r="F38" i="4"/>
  <c r="E38" i="4"/>
  <c r="D38" i="4"/>
  <c r="C38" i="4"/>
  <c r="B38" i="4"/>
  <c r="H37" i="4"/>
  <c r="G37" i="4"/>
  <c r="I37" i="4" s="1"/>
  <c r="F37" i="4"/>
  <c r="E37" i="4"/>
  <c r="D37" i="4"/>
  <c r="C37" i="4"/>
  <c r="B37" i="4"/>
  <c r="H26" i="4"/>
  <c r="G26" i="4"/>
  <c r="F26" i="4"/>
  <c r="E26" i="4"/>
  <c r="D26" i="4"/>
  <c r="C26" i="4"/>
  <c r="B26" i="4"/>
  <c r="H25" i="4"/>
  <c r="G25" i="4"/>
  <c r="I25" i="4" s="1"/>
  <c r="F25" i="4"/>
  <c r="E25" i="4"/>
  <c r="D25" i="4"/>
  <c r="C25" i="4"/>
  <c r="B25" i="4"/>
  <c r="G13" i="4"/>
  <c r="I13" i="4" s="1"/>
  <c r="H13" i="4"/>
  <c r="G14" i="4"/>
  <c r="H14" i="4"/>
  <c r="C13" i="4"/>
  <c r="M13" i="4" s="1"/>
  <c r="D13" i="4"/>
  <c r="E13" i="4"/>
  <c r="F13" i="4"/>
  <c r="C14" i="4"/>
  <c r="D14" i="4"/>
  <c r="E14" i="4"/>
  <c r="O13" i="4" s="1"/>
  <c r="F14" i="4"/>
  <c r="B14" i="4"/>
  <c r="B13" i="4"/>
  <c r="K67" i="5"/>
  <c r="K71" i="5"/>
  <c r="K70" i="5"/>
  <c r="B67" i="5"/>
  <c r="R481" i="1"/>
  <c r="P481" i="1"/>
  <c r="Q481" i="1" s="1"/>
  <c r="O481" i="1"/>
  <c r="R480" i="1"/>
  <c r="P480" i="1"/>
  <c r="O480" i="1"/>
  <c r="Q480" i="1" s="1"/>
  <c r="R479" i="1"/>
  <c r="P479" i="1"/>
  <c r="O479" i="1"/>
  <c r="Q479" i="1" s="1"/>
  <c r="R478" i="1"/>
  <c r="P478" i="1"/>
  <c r="R477" i="1"/>
  <c r="P477" i="1"/>
  <c r="O477" i="1"/>
  <c r="Q477" i="1" s="1"/>
  <c r="R476" i="1"/>
  <c r="P476" i="1"/>
  <c r="Q476" i="1" s="1"/>
  <c r="O476" i="1"/>
  <c r="R475" i="1"/>
  <c r="P475" i="1"/>
  <c r="O475" i="1"/>
  <c r="Q475" i="1" s="1"/>
  <c r="R474" i="1"/>
  <c r="P474" i="1"/>
  <c r="O474" i="1"/>
  <c r="Q474" i="1" s="1"/>
  <c r="R473" i="1"/>
  <c r="P473" i="1"/>
  <c r="R472" i="1"/>
  <c r="P472" i="1"/>
  <c r="O472" i="1"/>
  <c r="Q472" i="1" s="1"/>
  <c r="R401" i="1"/>
  <c r="P401" i="1"/>
  <c r="Q401" i="1" s="1"/>
  <c r="O401" i="1"/>
  <c r="R400" i="1"/>
  <c r="P400" i="1"/>
  <c r="O400" i="1"/>
  <c r="Q400" i="1" s="1"/>
  <c r="R399" i="1"/>
  <c r="P399" i="1"/>
  <c r="O399" i="1"/>
  <c r="Q399" i="1" s="1"/>
  <c r="R398" i="1"/>
  <c r="P398" i="1"/>
  <c r="R397" i="1"/>
  <c r="P397" i="1"/>
  <c r="O397" i="1"/>
  <c r="Q397" i="1" s="1"/>
  <c r="R396" i="1"/>
  <c r="P396" i="1"/>
  <c r="Q396" i="1" s="1"/>
  <c r="O396" i="1"/>
  <c r="R395" i="1"/>
  <c r="P395" i="1"/>
  <c r="O395" i="1"/>
  <c r="Q395" i="1" s="1"/>
  <c r="R394" i="1"/>
  <c r="P394" i="1"/>
  <c r="O394" i="1"/>
  <c r="Q394" i="1" s="1"/>
  <c r="R393" i="1"/>
  <c r="P393" i="1"/>
  <c r="R392" i="1"/>
  <c r="P392" i="1"/>
  <c r="O392" i="1"/>
  <c r="Q392" i="1" s="1"/>
  <c r="I26" i="4" l="1"/>
  <c r="I99" i="4"/>
  <c r="I171" i="4"/>
  <c r="I62" i="4"/>
  <c r="I86" i="4"/>
  <c r="I176" i="4" s="1"/>
  <c r="I123" i="4"/>
  <c r="I159" i="4"/>
  <c r="L13" i="4"/>
  <c r="O25" i="4"/>
  <c r="Q49" i="4"/>
  <c r="P61" i="4"/>
  <c r="N73" i="4"/>
  <c r="L85" i="4"/>
  <c r="Q122" i="4"/>
  <c r="P134" i="4"/>
  <c r="N146" i="4"/>
  <c r="L158" i="4"/>
  <c r="N158" i="4"/>
  <c r="N25" i="4"/>
  <c r="L37" i="4"/>
  <c r="Q73" i="4"/>
  <c r="P85" i="4"/>
  <c r="N98" i="4"/>
  <c r="L110" i="4"/>
  <c r="Q146" i="4"/>
  <c r="P158" i="4"/>
  <c r="N170" i="4"/>
  <c r="Q85" i="4"/>
  <c r="N110" i="4"/>
  <c r="Q158" i="4"/>
  <c r="P170" i="4"/>
  <c r="L61" i="4"/>
  <c r="Q37" i="4"/>
  <c r="P49" i="4"/>
  <c r="N61" i="4"/>
  <c r="L73" i="4"/>
  <c r="Q110" i="4"/>
  <c r="P122" i="4"/>
  <c r="N134" i="4"/>
  <c r="L146" i="4"/>
  <c r="O61" i="4"/>
  <c r="M73" i="4"/>
  <c r="O134" i="4"/>
  <c r="M146" i="4"/>
  <c r="O170" i="4"/>
  <c r="L25" i="4"/>
  <c r="Q61" i="4"/>
  <c r="P73" i="4"/>
  <c r="N85" i="4"/>
  <c r="L98" i="4"/>
  <c r="Q134" i="4"/>
  <c r="P146" i="4"/>
  <c r="L170" i="4"/>
  <c r="M25" i="4"/>
  <c r="O85" i="4"/>
  <c r="M98" i="4"/>
  <c r="O158" i="4"/>
  <c r="M170" i="4"/>
  <c r="Q13" i="4"/>
  <c r="M37" i="4"/>
  <c r="O98" i="4"/>
  <c r="M110" i="4"/>
  <c r="P13" i="4"/>
  <c r="P25" i="4"/>
  <c r="N37" i="4"/>
  <c r="L49" i="4"/>
  <c r="P98" i="4"/>
  <c r="L122" i="4"/>
  <c r="O37" i="4"/>
  <c r="M49" i="4"/>
  <c r="O110" i="4"/>
  <c r="M122" i="4"/>
  <c r="N13" i="4"/>
  <c r="Q25" i="4"/>
  <c r="P37" i="4"/>
  <c r="N49" i="4"/>
  <c r="Q98" i="4"/>
  <c r="P110" i="4"/>
  <c r="N122" i="4"/>
  <c r="L134" i="4"/>
  <c r="Q170" i="4"/>
  <c r="O49" i="4"/>
  <c r="M61" i="4"/>
  <c r="M134" i="4"/>
  <c r="B71" i="5"/>
  <c r="B70" i="5"/>
  <c r="O393" i="1"/>
  <c r="Q393" i="1" s="1"/>
  <c r="O398" i="1"/>
  <c r="Q398" i="1" s="1"/>
  <c r="O473" i="1"/>
  <c r="Q473" i="1" s="1"/>
  <c r="O478" i="1"/>
  <c r="Q478" i="1" s="1"/>
  <c r="I175" i="4" l="1"/>
  <c r="I174" i="4"/>
  <c r="I173" i="4"/>
  <c r="R561" i="1"/>
  <c r="P561" i="1"/>
  <c r="Q561" i="1" s="1"/>
  <c r="O561" i="1"/>
  <c r="R560" i="1"/>
  <c r="P560" i="1"/>
  <c r="O560" i="1"/>
  <c r="Q560" i="1" s="1"/>
  <c r="R559" i="1"/>
  <c r="P559" i="1"/>
  <c r="O559" i="1"/>
  <c r="Q559" i="1" s="1"/>
  <c r="R558" i="1"/>
  <c r="P558" i="1"/>
  <c r="O558" i="1"/>
  <c r="Q558" i="1" s="1"/>
  <c r="R557" i="1"/>
  <c r="P557" i="1"/>
  <c r="O557" i="1"/>
  <c r="Q557" i="1" s="1"/>
  <c r="R556" i="1"/>
  <c r="P556" i="1"/>
  <c r="Q556" i="1" s="1"/>
  <c r="O556" i="1"/>
  <c r="R555" i="1"/>
  <c r="P555" i="1"/>
  <c r="O555" i="1"/>
  <c r="Q555" i="1" s="1"/>
  <c r="R554" i="1"/>
  <c r="P554" i="1"/>
  <c r="O554" i="1"/>
  <c r="Q554" i="1" s="1"/>
  <c r="R553" i="1"/>
  <c r="P553" i="1"/>
  <c r="R552" i="1"/>
  <c r="P552" i="1"/>
  <c r="O552" i="1"/>
  <c r="Q552" i="1" s="1"/>
  <c r="R551" i="1"/>
  <c r="P551" i="1"/>
  <c r="Q551" i="1" s="1"/>
  <c r="O551" i="1"/>
  <c r="R550" i="1"/>
  <c r="P550" i="1"/>
  <c r="O550" i="1"/>
  <c r="Q550" i="1" s="1"/>
  <c r="R549" i="1"/>
  <c r="P549" i="1"/>
  <c r="O549" i="1"/>
  <c r="Q549" i="1" s="1"/>
  <c r="R548" i="1"/>
  <c r="P548" i="1"/>
  <c r="R547" i="1"/>
  <c r="P547" i="1"/>
  <c r="O547" i="1"/>
  <c r="Q547" i="1" s="1"/>
  <c r="R391" i="1"/>
  <c r="P391" i="1"/>
  <c r="Q391" i="1" s="1"/>
  <c r="O391" i="1"/>
  <c r="R390" i="1"/>
  <c r="P390" i="1"/>
  <c r="O390" i="1"/>
  <c r="Q390" i="1" s="1"/>
  <c r="R389" i="1"/>
  <c r="P389" i="1"/>
  <c r="O389" i="1"/>
  <c r="Q389" i="1" s="1"/>
  <c r="R388" i="1"/>
  <c r="P388" i="1"/>
  <c r="O388" i="1"/>
  <c r="Q388" i="1" s="1"/>
  <c r="R387" i="1"/>
  <c r="P387" i="1"/>
  <c r="O387" i="1"/>
  <c r="Q387" i="1" s="1"/>
  <c r="R386" i="1"/>
  <c r="P386" i="1"/>
  <c r="Q386" i="1" s="1"/>
  <c r="O386" i="1"/>
  <c r="R385" i="1"/>
  <c r="P385" i="1"/>
  <c r="O385" i="1"/>
  <c r="Q385" i="1" s="1"/>
  <c r="R384" i="1"/>
  <c r="P384" i="1"/>
  <c r="O384" i="1"/>
  <c r="Q384" i="1" s="1"/>
  <c r="R383" i="1"/>
  <c r="P383" i="1"/>
  <c r="R382" i="1"/>
  <c r="P382" i="1"/>
  <c r="O382" i="1"/>
  <c r="Q382" i="1" s="1"/>
  <c r="R381" i="1"/>
  <c r="P381" i="1"/>
  <c r="Q381" i="1" s="1"/>
  <c r="O381" i="1"/>
  <c r="R380" i="1"/>
  <c r="P380" i="1"/>
  <c r="O380" i="1"/>
  <c r="Q380" i="1" s="1"/>
  <c r="R379" i="1"/>
  <c r="P379" i="1"/>
  <c r="O379" i="1"/>
  <c r="Q379" i="1" s="1"/>
  <c r="R378" i="1"/>
  <c r="P378" i="1"/>
  <c r="O378" i="1"/>
  <c r="Q378" i="1" s="1"/>
  <c r="R377" i="1"/>
  <c r="P377" i="1"/>
  <c r="O377" i="1"/>
  <c r="Q377" i="1" s="1"/>
  <c r="R161" i="1"/>
  <c r="P161" i="1"/>
  <c r="Q161" i="1" s="1"/>
  <c r="O161" i="1"/>
  <c r="R160" i="1"/>
  <c r="P160" i="1"/>
  <c r="O160" i="1"/>
  <c r="Q160" i="1" s="1"/>
  <c r="R159" i="1"/>
  <c r="P159" i="1"/>
  <c r="O159" i="1"/>
  <c r="Q159" i="1" s="1"/>
  <c r="R158" i="1"/>
  <c r="P158" i="1"/>
  <c r="R157" i="1"/>
  <c r="P157" i="1"/>
  <c r="O157" i="1"/>
  <c r="Q157" i="1" s="1"/>
  <c r="R156" i="1"/>
  <c r="P156" i="1"/>
  <c r="Q156" i="1" s="1"/>
  <c r="O156" i="1"/>
  <c r="R155" i="1"/>
  <c r="P155" i="1"/>
  <c r="O155" i="1"/>
  <c r="Q155" i="1" s="1"/>
  <c r="R154" i="1"/>
  <c r="P154" i="1"/>
  <c r="O154" i="1"/>
  <c r="Q154" i="1" s="1"/>
  <c r="R153" i="1"/>
  <c r="P153" i="1"/>
  <c r="O153" i="1"/>
  <c r="Q153" i="1" s="1"/>
  <c r="R152" i="1"/>
  <c r="P152" i="1"/>
  <c r="O152" i="1"/>
  <c r="Q152" i="1" s="1"/>
  <c r="R376" i="1"/>
  <c r="P376" i="1"/>
  <c r="Q376" i="1" s="1"/>
  <c r="O376" i="1"/>
  <c r="R375" i="1"/>
  <c r="P375" i="1"/>
  <c r="O375" i="1"/>
  <c r="Q375" i="1" s="1"/>
  <c r="R374" i="1"/>
  <c r="P374" i="1"/>
  <c r="O374" i="1"/>
  <c r="Q374" i="1" s="1"/>
  <c r="R373" i="1"/>
  <c r="P373" i="1"/>
  <c r="R372" i="1"/>
  <c r="P372" i="1"/>
  <c r="O372" i="1"/>
  <c r="Q372" i="1" s="1"/>
  <c r="R371" i="1"/>
  <c r="P371" i="1"/>
  <c r="Q371" i="1" s="1"/>
  <c r="O371" i="1"/>
  <c r="R370" i="1"/>
  <c r="P370" i="1"/>
  <c r="O370" i="1"/>
  <c r="Q370" i="1" s="1"/>
  <c r="R369" i="1"/>
  <c r="P369" i="1"/>
  <c r="O369" i="1"/>
  <c r="Q369" i="1" s="1"/>
  <c r="R368" i="1"/>
  <c r="P368" i="1"/>
  <c r="O368" i="1"/>
  <c r="Q368" i="1" s="1"/>
  <c r="R367" i="1"/>
  <c r="P367" i="1"/>
  <c r="O367" i="1"/>
  <c r="Q367" i="1" s="1"/>
  <c r="R366" i="1"/>
  <c r="P366" i="1"/>
  <c r="Q366" i="1" s="1"/>
  <c r="O366" i="1"/>
  <c r="R365" i="1"/>
  <c r="P365" i="1"/>
  <c r="O365" i="1"/>
  <c r="Q365" i="1" s="1"/>
  <c r="R364" i="1"/>
  <c r="P364" i="1"/>
  <c r="O364" i="1"/>
  <c r="Q364" i="1" s="1"/>
  <c r="R363" i="1"/>
  <c r="P363" i="1"/>
  <c r="R362" i="1"/>
  <c r="P362" i="1"/>
  <c r="O362" i="1"/>
  <c r="Q362" i="1" s="1"/>
  <c r="R361" i="1"/>
  <c r="P361" i="1"/>
  <c r="Q361" i="1" s="1"/>
  <c r="O361" i="1"/>
  <c r="R360" i="1"/>
  <c r="P360" i="1"/>
  <c r="O360" i="1"/>
  <c r="Q360" i="1" s="1"/>
  <c r="R359" i="1"/>
  <c r="P359" i="1"/>
  <c r="O359" i="1"/>
  <c r="Q359" i="1" s="1"/>
  <c r="R358" i="1"/>
  <c r="P358" i="1"/>
  <c r="O358" i="1"/>
  <c r="Q358" i="1" s="1"/>
  <c r="R357" i="1"/>
  <c r="P357" i="1"/>
  <c r="O357" i="1"/>
  <c r="Q357" i="1" s="1"/>
  <c r="R356" i="1"/>
  <c r="P356" i="1"/>
  <c r="Q356" i="1" s="1"/>
  <c r="O356" i="1"/>
  <c r="R355" i="1"/>
  <c r="P355" i="1"/>
  <c r="O355" i="1"/>
  <c r="Q355" i="1" s="1"/>
  <c r="R354" i="1"/>
  <c r="P354" i="1"/>
  <c r="O354" i="1"/>
  <c r="Q354" i="1" s="1"/>
  <c r="R353" i="1"/>
  <c r="P353" i="1"/>
  <c r="R352" i="1"/>
  <c r="P352" i="1"/>
  <c r="O352" i="1"/>
  <c r="Q352" i="1" s="1"/>
  <c r="R81" i="1"/>
  <c r="P81" i="1"/>
  <c r="Q81" i="1" s="1"/>
  <c r="O81" i="1"/>
  <c r="R80" i="1"/>
  <c r="P80" i="1"/>
  <c r="O80" i="1"/>
  <c r="Q80" i="1" s="1"/>
  <c r="R79" i="1"/>
  <c r="P79" i="1"/>
  <c r="O79" i="1"/>
  <c r="Q79" i="1" s="1"/>
  <c r="R78" i="1"/>
  <c r="P78" i="1"/>
  <c r="O78" i="1"/>
  <c r="Q78" i="1" s="1"/>
  <c r="R77" i="1"/>
  <c r="P77" i="1"/>
  <c r="O77" i="1"/>
  <c r="Q77" i="1" s="1"/>
  <c r="R76" i="1"/>
  <c r="P76" i="1"/>
  <c r="Q76" i="1" s="1"/>
  <c r="O76" i="1"/>
  <c r="R75" i="1"/>
  <c r="P75" i="1"/>
  <c r="O75" i="1"/>
  <c r="Q75" i="1" s="1"/>
  <c r="R74" i="1"/>
  <c r="P74" i="1"/>
  <c r="O74" i="1"/>
  <c r="Q74" i="1" s="1"/>
  <c r="R73" i="1"/>
  <c r="P73" i="1"/>
  <c r="O73" i="1"/>
  <c r="Q73" i="1" s="1"/>
  <c r="R72" i="1"/>
  <c r="P72" i="1"/>
  <c r="O72" i="1"/>
  <c r="Q72" i="1" s="1"/>
  <c r="R236" i="1"/>
  <c r="P236" i="1"/>
  <c r="Q236" i="1" s="1"/>
  <c r="O236" i="1"/>
  <c r="R235" i="1"/>
  <c r="P235" i="1"/>
  <c r="O235" i="1"/>
  <c r="Q235" i="1" s="1"/>
  <c r="R234" i="1"/>
  <c r="P234" i="1"/>
  <c r="O234" i="1"/>
  <c r="Q234" i="1" s="1"/>
  <c r="R233" i="1"/>
  <c r="P233" i="1"/>
  <c r="O233" i="1"/>
  <c r="Q233" i="1" s="1"/>
  <c r="R232" i="1"/>
  <c r="P232" i="1"/>
  <c r="O232" i="1"/>
  <c r="Q232" i="1" s="1"/>
  <c r="R231" i="1"/>
  <c r="P231" i="1"/>
  <c r="Q231" i="1" s="1"/>
  <c r="O231" i="1"/>
  <c r="R230" i="1"/>
  <c r="P230" i="1"/>
  <c r="O230" i="1"/>
  <c r="Q230" i="1" s="1"/>
  <c r="R229" i="1"/>
  <c r="P229" i="1"/>
  <c r="O229" i="1"/>
  <c r="Q229" i="1" s="1"/>
  <c r="R228" i="1"/>
  <c r="P228" i="1"/>
  <c r="R227" i="1"/>
  <c r="P227" i="1"/>
  <c r="O227" i="1"/>
  <c r="Q227" i="1" s="1"/>
  <c r="R226" i="1"/>
  <c r="P226" i="1"/>
  <c r="Q226" i="1" s="1"/>
  <c r="O226" i="1"/>
  <c r="R225" i="1"/>
  <c r="P225" i="1"/>
  <c r="O225" i="1"/>
  <c r="Q225" i="1" s="1"/>
  <c r="R224" i="1"/>
  <c r="P224" i="1"/>
  <c r="O224" i="1"/>
  <c r="Q224" i="1" s="1"/>
  <c r="R223" i="1"/>
  <c r="P223" i="1"/>
  <c r="O223" i="1"/>
  <c r="Q223" i="1" s="1"/>
  <c r="R222" i="1"/>
  <c r="P222" i="1"/>
  <c r="O222" i="1"/>
  <c r="Q222" i="1" s="1"/>
  <c r="R221" i="1"/>
  <c r="P221" i="1"/>
  <c r="Q221" i="1" s="1"/>
  <c r="O221" i="1"/>
  <c r="R220" i="1"/>
  <c r="P220" i="1"/>
  <c r="O220" i="1"/>
  <c r="Q220" i="1" s="1"/>
  <c r="R219" i="1"/>
  <c r="P219" i="1"/>
  <c r="O219" i="1"/>
  <c r="Q219" i="1" s="1"/>
  <c r="R218" i="1"/>
  <c r="P218" i="1"/>
  <c r="R217" i="1"/>
  <c r="P217" i="1"/>
  <c r="O217" i="1"/>
  <c r="Q217" i="1" s="1"/>
  <c r="R216" i="1"/>
  <c r="P216" i="1"/>
  <c r="Q216" i="1" s="1"/>
  <c r="O216" i="1"/>
  <c r="R215" i="1"/>
  <c r="P215" i="1"/>
  <c r="O215" i="1"/>
  <c r="Q215" i="1" s="1"/>
  <c r="R214" i="1"/>
  <c r="P214" i="1"/>
  <c r="O214" i="1"/>
  <c r="Q214" i="1" s="1"/>
  <c r="R213" i="1"/>
  <c r="P213" i="1"/>
  <c r="O213" i="1"/>
  <c r="Q213" i="1" s="1"/>
  <c r="R212" i="1"/>
  <c r="P212" i="1"/>
  <c r="O212" i="1"/>
  <c r="Q212" i="1" s="1"/>
  <c r="R241" i="1"/>
  <c r="P241" i="1"/>
  <c r="Q241" i="1" s="1"/>
  <c r="O241" i="1"/>
  <c r="R240" i="1"/>
  <c r="P240" i="1"/>
  <c r="O240" i="1"/>
  <c r="Q240" i="1" s="1"/>
  <c r="R239" i="1"/>
  <c r="P239" i="1"/>
  <c r="O239" i="1"/>
  <c r="Q239" i="1" s="1"/>
  <c r="R238" i="1"/>
  <c r="P238" i="1"/>
  <c r="R237" i="1"/>
  <c r="P237" i="1"/>
  <c r="O237" i="1"/>
  <c r="Q237" i="1" s="1"/>
  <c r="R546" i="1"/>
  <c r="P546" i="1"/>
  <c r="Q546" i="1" s="1"/>
  <c r="O546" i="1"/>
  <c r="R545" i="1"/>
  <c r="P545" i="1"/>
  <c r="O545" i="1"/>
  <c r="Q545" i="1" s="1"/>
  <c r="R544" i="1"/>
  <c r="P544" i="1"/>
  <c r="O544" i="1"/>
  <c r="Q544" i="1" s="1"/>
  <c r="R543" i="1"/>
  <c r="P543" i="1"/>
  <c r="O543" i="1"/>
  <c r="Q543" i="1" s="1"/>
  <c r="R542" i="1"/>
  <c r="P542" i="1"/>
  <c r="O542" i="1"/>
  <c r="Q542" i="1" s="1"/>
  <c r="R541" i="1"/>
  <c r="P541" i="1"/>
  <c r="Q541" i="1" s="1"/>
  <c r="O541" i="1"/>
  <c r="R540" i="1"/>
  <c r="P540" i="1"/>
  <c r="O540" i="1"/>
  <c r="Q540" i="1" s="1"/>
  <c r="R539" i="1"/>
  <c r="P539" i="1"/>
  <c r="O539" i="1"/>
  <c r="Q539" i="1" s="1"/>
  <c r="R538" i="1"/>
  <c r="P538" i="1"/>
  <c r="R537" i="1"/>
  <c r="P537" i="1"/>
  <c r="O537" i="1"/>
  <c r="Q537" i="1" s="1"/>
  <c r="R471" i="1"/>
  <c r="P471" i="1"/>
  <c r="Q471" i="1" s="1"/>
  <c r="O471" i="1"/>
  <c r="R470" i="1"/>
  <c r="P470" i="1"/>
  <c r="O470" i="1"/>
  <c r="Q470" i="1" s="1"/>
  <c r="R469" i="1"/>
  <c r="P469" i="1"/>
  <c r="O469" i="1"/>
  <c r="Q469" i="1" s="1"/>
  <c r="R468" i="1"/>
  <c r="P468" i="1"/>
  <c r="O468" i="1"/>
  <c r="Q468" i="1" s="1"/>
  <c r="R467" i="1"/>
  <c r="P467" i="1"/>
  <c r="O467" i="1"/>
  <c r="Q467" i="1" s="1"/>
  <c r="R466" i="1"/>
  <c r="P466" i="1"/>
  <c r="Q466" i="1" s="1"/>
  <c r="O466" i="1"/>
  <c r="R465" i="1"/>
  <c r="P465" i="1"/>
  <c r="O465" i="1"/>
  <c r="Q465" i="1" s="1"/>
  <c r="R464" i="1"/>
  <c r="P464" i="1"/>
  <c r="O464" i="1"/>
  <c r="Q464" i="1" s="1"/>
  <c r="R463" i="1"/>
  <c r="P463" i="1"/>
  <c r="R462" i="1"/>
  <c r="P462" i="1"/>
  <c r="O462" i="1"/>
  <c r="Q462" i="1" s="1"/>
  <c r="R461" i="1"/>
  <c r="P461" i="1"/>
  <c r="Q461" i="1" s="1"/>
  <c r="O461" i="1"/>
  <c r="R460" i="1"/>
  <c r="P460" i="1"/>
  <c r="O460" i="1"/>
  <c r="Q460" i="1" s="1"/>
  <c r="R459" i="1"/>
  <c r="P459" i="1"/>
  <c r="O459" i="1"/>
  <c r="Q459" i="1" s="1"/>
  <c r="R458" i="1"/>
  <c r="P458" i="1"/>
  <c r="O458" i="1"/>
  <c r="Q458" i="1" s="1"/>
  <c r="R457" i="1"/>
  <c r="P457" i="1"/>
  <c r="O457" i="1"/>
  <c r="Q457" i="1" s="1"/>
  <c r="R456" i="1"/>
  <c r="P456" i="1"/>
  <c r="Q456" i="1" s="1"/>
  <c r="O456" i="1"/>
  <c r="R455" i="1"/>
  <c r="P455" i="1"/>
  <c r="O455" i="1"/>
  <c r="Q455" i="1" s="1"/>
  <c r="R454" i="1"/>
  <c r="P454" i="1"/>
  <c r="O454" i="1"/>
  <c r="Q454" i="1" s="1"/>
  <c r="R453" i="1"/>
  <c r="P453" i="1"/>
  <c r="R452" i="1"/>
  <c r="P452" i="1"/>
  <c r="O452" i="1"/>
  <c r="Q452" i="1" s="1"/>
  <c r="R451" i="1"/>
  <c r="P451" i="1"/>
  <c r="Q451" i="1" s="1"/>
  <c r="O451" i="1"/>
  <c r="R450" i="1"/>
  <c r="P450" i="1"/>
  <c r="O450" i="1"/>
  <c r="Q450" i="1" s="1"/>
  <c r="R449" i="1"/>
  <c r="P449" i="1"/>
  <c r="O449" i="1"/>
  <c r="Q449" i="1" s="1"/>
  <c r="R448" i="1"/>
  <c r="P448" i="1"/>
  <c r="O448" i="1"/>
  <c r="Q448" i="1" s="1"/>
  <c r="R447" i="1"/>
  <c r="P447" i="1"/>
  <c r="O447" i="1"/>
  <c r="Q447" i="1" s="1"/>
  <c r="R321" i="1"/>
  <c r="P321" i="1"/>
  <c r="Q321" i="1" s="1"/>
  <c r="O321" i="1"/>
  <c r="R320" i="1"/>
  <c r="P320" i="1"/>
  <c r="O320" i="1"/>
  <c r="Q320" i="1" s="1"/>
  <c r="R319" i="1"/>
  <c r="P319" i="1"/>
  <c r="O319" i="1"/>
  <c r="Q319" i="1" s="1"/>
  <c r="R318" i="1"/>
  <c r="P318" i="1"/>
  <c r="R317" i="1"/>
  <c r="P317" i="1"/>
  <c r="O317" i="1"/>
  <c r="Q317" i="1" s="1"/>
  <c r="R316" i="1"/>
  <c r="P316" i="1"/>
  <c r="Q316" i="1" s="1"/>
  <c r="O316" i="1"/>
  <c r="R315" i="1"/>
  <c r="P315" i="1"/>
  <c r="O315" i="1"/>
  <c r="Q315" i="1" s="1"/>
  <c r="R314" i="1"/>
  <c r="P314" i="1"/>
  <c r="O314" i="1"/>
  <c r="Q314" i="1" s="1"/>
  <c r="R313" i="1"/>
  <c r="P313" i="1"/>
  <c r="O313" i="1"/>
  <c r="Q313" i="1" s="1"/>
  <c r="R312" i="1"/>
  <c r="P312" i="1"/>
  <c r="O312" i="1"/>
  <c r="Q312" i="1" s="1"/>
  <c r="R311" i="1"/>
  <c r="P311" i="1"/>
  <c r="Q311" i="1" s="1"/>
  <c r="O311" i="1"/>
  <c r="R310" i="1"/>
  <c r="P310" i="1"/>
  <c r="O310" i="1"/>
  <c r="Q310" i="1" s="1"/>
  <c r="R309" i="1"/>
  <c r="P309" i="1"/>
  <c r="O309" i="1"/>
  <c r="Q309" i="1" s="1"/>
  <c r="R308" i="1"/>
  <c r="P308" i="1"/>
  <c r="R307" i="1"/>
  <c r="P307" i="1"/>
  <c r="O307" i="1"/>
  <c r="Q307" i="1" s="1"/>
  <c r="R306" i="1"/>
  <c r="P306" i="1"/>
  <c r="Q306" i="1" s="1"/>
  <c r="O306" i="1"/>
  <c r="R305" i="1"/>
  <c r="P305" i="1"/>
  <c r="O305" i="1"/>
  <c r="Q305" i="1" s="1"/>
  <c r="R304" i="1"/>
  <c r="P304" i="1"/>
  <c r="O304" i="1"/>
  <c r="Q304" i="1" s="1"/>
  <c r="R303" i="1"/>
  <c r="P303" i="1"/>
  <c r="O303" i="1"/>
  <c r="Q303" i="1" s="1"/>
  <c r="R302" i="1"/>
  <c r="P302" i="1"/>
  <c r="O302" i="1"/>
  <c r="Q302" i="1" s="1"/>
  <c r="R151" i="1"/>
  <c r="P151" i="1"/>
  <c r="Q151" i="1" s="1"/>
  <c r="O151" i="1"/>
  <c r="R150" i="1"/>
  <c r="P150" i="1"/>
  <c r="O150" i="1"/>
  <c r="Q150" i="1" s="1"/>
  <c r="R149" i="1"/>
  <c r="P149" i="1"/>
  <c r="O149" i="1"/>
  <c r="Q149" i="1" s="1"/>
  <c r="R148" i="1"/>
  <c r="P148" i="1"/>
  <c r="O148" i="1"/>
  <c r="Q148" i="1" s="1"/>
  <c r="R147" i="1"/>
  <c r="P147" i="1"/>
  <c r="O147" i="1"/>
  <c r="Q147" i="1" s="1"/>
  <c r="R146" i="1"/>
  <c r="P146" i="1"/>
  <c r="Q146" i="1" s="1"/>
  <c r="O146" i="1"/>
  <c r="R145" i="1"/>
  <c r="P145" i="1"/>
  <c r="O145" i="1"/>
  <c r="Q145" i="1" s="1"/>
  <c r="R144" i="1"/>
  <c r="P144" i="1"/>
  <c r="O144" i="1"/>
  <c r="Q144" i="1" s="1"/>
  <c r="R143" i="1"/>
  <c r="P143" i="1"/>
  <c r="R142" i="1"/>
  <c r="P142" i="1"/>
  <c r="O142" i="1"/>
  <c r="Q142" i="1" s="1"/>
  <c r="R141" i="1"/>
  <c r="P141" i="1"/>
  <c r="Q141" i="1" s="1"/>
  <c r="O141" i="1"/>
  <c r="R140" i="1"/>
  <c r="P140" i="1"/>
  <c r="O140" i="1"/>
  <c r="Q140" i="1" s="1"/>
  <c r="R139" i="1"/>
  <c r="P139" i="1"/>
  <c r="O139" i="1"/>
  <c r="Q139" i="1" s="1"/>
  <c r="R138" i="1"/>
  <c r="P138" i="1"/>
  <c r="O138" i="1"/>
  <c r="Q138" i="1" s="1"/>
  <c r="R137" i="1"/>
  <c r="P137" i="1"/>
  <c r="O137" i="1"/>
  <c r="Q137" i="1" s="1"/>
  <c r="R136" i="1"/>
  <c r="P136" i="1"/>
  <c r="Q136" i="1" s="1"/>
  <c r="O136" i="1"/>
  <c r="R135" i="1"/>
  <c r="P135" i="1"/>
  <c r="O135" i="1"/>
  <c r="Q135" i="1" s="1"/>
  <c r="R134" i="1"/>
  <c r="P134" i="1"/>
  <c r="O134" i="1"/>
  <c r="Q134" i="1" s="1"/>
  <c r="R133" i="1"/>
  <c r="P133" i="1"/>
  <c r="R132" i="1"/>
  <c r="P132" i="1"/>
  <c r="O132" i="1"/>
  <c r="Q132" i="1" s="1"/>
  <c r="R71" i="1"/>
  <c r="P71" i="1"/>
  <c r="Q71" i="1" s="1"/>
  <c r="O71" i="1"/>
  <c r="R70" i="1"/>
  <c r="P70" i="1"/>
  <c r="O70" i="1"/>
  <c r="Q70" i="1" s="1"/>
  <c r="R69" i="1"/>
  <c r="P69" i="1"/>
  <c r="O69" i="1"/>
  <c r="Q69" i="1" s="1"/>
  <c r="R68" i="1"/>
  <c r="P68" i="1"/>
  <c r="O68" i="1"/>
  <c r="Q68" i="1" s="1"/>
  <c r="R67" i="1"/>
  <c r="P67" i="1"/>
  <c r="O67" i="1"/>
  <c r="Q67" i="1" s="1"/>
  <c r="R66" i="1"/>
  <c r="P66" i="1"/>
  <c r="Q66" i="1" s="1"/>
  <c r="O66" i="1"/>
  <c r="R65" i="1"/>
  <c r="P65" i="1"/>
  <c r="O65" i="1"/>
  <c r="Q65" i="1" s="1"/>
  <c r="R64" i="1"/>
  <c r="P64" i="1"/>
  <c r="O64" i="1"/>
  <c r="Q64" i="1" s="1"/>
  <c r="R63" i="1"/>
  <c r="P63" i="1"/>
  <c r="R62" i="1"/>
  <c r="P62" i="1"/>
  <c r="O62" i="1"/>
  <c r="Q62" i="1" s="1"/>
  <c r="R211" i="1"/>
  <c r="P211" i="1"/>
  <c r="Q211" i="1" s="1"/>
  <c r="O211" i="1"/>
  <c r="R210" i="1"/>
  <c r="P210" i="1"/>
  <c r="O210" i="1"/>
  <c r="Q210" i="1" s="1"/>
  <c r="R209" i="1"/>
  <c r="P209" i="1"/>
  <c r="O209" i="1"/>
  <c r="Q209" i="1" s="1"/>
  <c r="R208" i="1"/>
  <c r="P208" i="1"/>
  <c r="O208" i="1"/>
  <c r="Q208" i="1" s="1"/>
  <c r="R207" i="1"/>
  <c r="P207" i="1"/>
  <c r="O207" i="1"/>
  <c r="Q207" i="1" s="1"/>
  <c r="R206" i="1"/>
  <c r="P206" i="1"/>
  <c r="Q206" i="1" s="1"/>
  <c r="O206" i="1"/>
  <c r="R205" i="1"/>
  <c r="P205" i="1"/>
  <c r="O205" i="1"/>
  <c r="Q205" i="1" s="1"/>
  <c r="R204" i="1"/>
  <c r="P204" i="1"/>
  <c r="O204" i="1"/>
  <c r="Q204" i="1" s="1"/>
  <c r="R203" i="1"/>
  <c r="P203" i="1"/>
  <c r="R202" i="1"/>
  <c r="P202" i="1"/>
  <c r="O202" i="1"/>
  <c r="Q202" i="1" s="1"/>
  <c r="R61" i="1"/>
  <c r="P61" i="1"/>
  <c r="Q61" i="1" s="1"/>
  <c r="O61" i="1"/>
  <c r="R60" i="1"/>
  <c r="P60" i="1"/>
  <c r="O60" i="1"/>
  <c r="Q60" i="1" s="1"/>
  <c r="R59" i="1"/>
  <c r="P59" i="1"/>
  <c r="O59" i="1"/>
  <c r="Q59" i="1" s="1"/>
  <c r="R58" i="1"/>
  <c r="P58" i="1"/>
  <c r="O58" i="1"/>
  <c r="Q58" i="1" s="1"/>
  <c r="R57" i="1"/>
  <c r="P57" i="1"/>
  <c r="O57" i="1"/>
  <c r="Q57" i="1" s="1"/>
  <c r="R56" i="1"/>
  <c r="P56" i="1"/>
  <c r="Q56" i="1" s="1"/>
  <c r="O56" i="1"/>
  <c r="R55" i="1"/>
  <c r="P55" i="1"/>
  <c r="O55" i="1"/>
  <c r="Q55" i="1" s="1"/>
  <c r="R54" i="1"/>
  <c r="P54" i="1"/>
  <c r="O54" i="1"/>
  <c r="Q54" i="1" s="1"/>
  <c r="R53" i="1"/>
  <c r="P53" i="1"/>
  <c r="O53" i="1"/>
  <c r="Q53" i="1" s="1"/>
  <c r="R52" i="1"/>
  <c r="P52" i="1"/>
  <c r="O52" i="1"/>
  <c r="Q52" i="1" s="1"/>
  <c r="R131" i="1"/>
  <c r="P131" i="1"/>
  <c r="Q131" i="1" s="1"/>
  <c r="O131" i="1"/>
  <c r="R130" i="1"/>
  <c r="P130" i="1"/>
  <c r="O130" i="1"/>
  <c r="Q130" i="1" s="1"/>
  <c r="R129" i="1"/>
  <c r="P129" i="1"/>
  <c r="O129" i="1"/>
  <c r="Q129" i="1" s="1"/>
  <c r="R128" i="1"/>
  <c r="P128" i="1"/>
  <c r="O128" i="1"/>
  <c r="Q128" i="1" s="1"/>
  <c r="R127" i="1"/>
  <c r="P127" i="1"/>
  <c r="O127" i="1"/>
  <c r="Q127" i="1" s="1"/>
  <c r="R126" i="1"/>
  <c r="P126" i="1"/>
  <c r="Q126" i="1" s="1"/>
  <c r="O126" i="1"/>
  <c r="R125" i="1"/>
  <c r="P125" i="1"/>
  <c r="O125" i="1"/>
  <c r="Q125" i="1" s="1"/>
  <c r="R124" i="1"/>
  <c r="P124" i="1"/>
  <c r="O124" i="1"/>
  <c r="Q124" i="1" s="1"/>
  <c r="R123" i="1"/>
  <c r="P123" i="1"/>
  <c r="R122" i="1"/>
  <c r="P122" i="1"/>
  <c r="O122" i="1"/>
  <c r="Q122" i="1" s="1"/>
  <c r="R121" i="1"/>
  <c r="P121" i="1"/>
  <c r="Q121" i="1" s="1"/>
  <c r="O121" i="1"/>
  <c r="R120" i="1"/>
  <c r="P120" i="1"/>
  <c r="O120" i="1"/>
  <c r="Q120" i="1" s="1"/>
  <c r="R119" i="1"/>
  <c r="P119" i="1"/>
  <c r="O119" i="1"/>
  <c r="Q119" i="1" s="1"/>
  <c r="R118" i="1"/>
  <c r="P118" i="1"/>
  <c r="O118" i="1"/>
  <c r="Q118" i="1" s="1"/>
  <c r="R117" i="1"/>
  <c r="P117" i="1"/>
  <c r="O117" i="1"/>
  <c r="Q117" i="1" s="1"/>
  <c r="R116" i="1"/>
  <c r="P116" i="1"/>
  <c r="Q116" i="1" s="1"/>
  <c r="O116" i="1"/>
  <c r="R115" i="1"/>
  <c r="P115" i="1"/>
  <c r="O115" i="1"/>
  <c r="Q115" i="1" s="1"/>
  <c r="R114" i="1"/>
  <c r="P114" i="1"/>
  <c r="O114" i="1"/>
  <c r="Q114" i="1" s="1"/>
  <c r="R113" i="1"/>
  <c r="P113" i="1"/>
  <c r="O113" i="1"/>
  <c r="Q113" i="1" s="1"/>
  <c r="R112" i="1"/>
  <c r="P112" i="1"/>
  <c r="O112" i="1"/>
  <c r="Q112" i="1" s="1"/>
  <c r="R111" i="1"/>
  <c r="P111" i="1"/>
  <c r="Q111" i="1" s="1"/>
  <c r="O111" i="1"/>
  <c r="R110" i="1"/>
  <c r="P110" i="1"/>
  <c r="O110" i="1"/>
  <c r="Q110" i="1" s="1"/>
  <c r="R109" i="1"/>
  <c r="P109" i="1"/>
  <c r="O109" i="1"/>
  <c r="Q109" i="1" s="1"/>
  <c r="R108" i="1"/>
  <c r="P108" i="1"/>
  <c r="O108" i="1"/>
  <c r="Q108" i="1" s="1"/>
  <c r="R107" i="1"/>
  <c r="P107" i="1"/>
  <c r="O107" i="1"/>
  <c r="Q107" i="1" s="1"/>
  <c r="R106" i="1"/>
  <c r="P106" i="1"/>
  <c r="Q106" i="1" s="1"/>
  <c r="O106" i="1"/>
  <c r="R105" i="1"/>
  <c r="P105" i="1"/>
  <c r="O105" i="1"/>
  <c r="Q105" i="1" s="1"/>
  <c r="R104" i="1"/>
  <c r="P104" i="1"/>
  <c r="O104" i="1"/>
  <c r="Q104" i="1" s="1"/>
  <c r="R103" i="1"/>
  <c r="P103" i="1"/>
  <c r="R102" i="1"/>
  <c r="P102" i="1"/>
  <c r="O102" i="1"/>
  <c r="Q102" i="1" s="1"/>
  <c r="R101" i="1"/>
  <c r="P101" i="1"/>
  <c r="Q101" i="1" s="1"/>
  <c r="O101" i="1"/>
  <c r="R100" i="1"/>
  <c r="P100" i="1"/>
  <c r="O100" i="1"/>
  <c r="Q100" i="1" s="1"/>
  <c r="R99" i="1"/>
  <c r="P99" i="1"/>
  <c r="O99" i="1"/>
  <c r="Q99" i="1" s="1"/>
  <c r="R98" i="1"/>
  <c r="P98" i="1"/>
  <c r="O98" i="1"/>
  <c r="Q98" i="1" s="1"/>
  <c r="R97" i="1"/>
  <c r="P97" i="1"/>
  <c r="O97" i="1"/>
  <c r="Q97" i="1" s="1"/>
  <c r="R96" i="1"/>
  <c r="P96" i="1"/>
  <c r="Q96" i="1" s="1"/>
  <c r="O96" i="1"/>
  <c r="R95" i="1"/>
  <c r="P95" i="1"/>
  <c r="O95" i="1"/>
  <c r="Q95" i="1" s="1"/>
  <c r="R94" i="1"/>
  <c r="P94" i="1"/>
  <c r="O94" i="1"/>
  <c r="Q94" i="1" s="1"/>
  <c r="R93" i="1"/>
  <c r="P93" i="1"/>
  <c r="O93" i="1"/>
  <c r="Q93" i="1" s="1"/>
  <c r="R92" i="1"/>
  <c r="P92" i="1"/>
  <c r="O92" i="1"/>
  <c r="Q92" i="1" s="1"/>
  <c r="R51" i="1"/>
  <c r="P51" i="1"/>
  <c r="Q51" i="1" s="1"/>
  <c r="O51" i="1"/>
  <c r="R50" i="1"/>
  <c r="P50" i="1"/>
  <c r="O50" i="1"/>
  <c r="Q50" i="1" s="1"/>
  <c r="R49" i="1"/>
  <c r="P49" i="1"/>
  <c r="O49" i="1"/>
  <c r="Q49" i="1" s="1"/>
  <c r="R48" i="1"/>
  <c r="P48" i="1"/>
  <c r="O48" i="1"/>
  <c r="Q48" i="1" s="1"/>
  <c r="R47" i="1"/>
  <c r="P47" i="1"/>
  <c r="O47" i="1"/>
  <c r="Q47" i="1" s="1"/>
  <c r="R46" i="1"/>
  <c r="P46" i="1"/>
  <c r="Q46" i="1" s="1"/>
  <c r="O46" i="1"/>
  <c r="R45" i="1"/>
  <c r="P45" i="1"/>
  <c r="O45" i="1"/>
  <c r="Q45" i="1" s="1"/>
  <c r="R44" i="1"/>
  <c r="P44" i="1"/>
  <c r="O44" i="1"/>
  <c r="Q44" i="1" s="1"/>
  <c r="R43" i="1"/>
  <c r="P43" i="1"/>
  <c r="O43" i="1"/>
  <c r="Q43" i="1" s="1"/>
  <c r="R42" i="1"/>
  <c r="P42" i="1"/>
  <c r="O42" i="1"/>
  <c r="Q42" i="1" s="1"/>
  <c r="R91" i="1"/>
  <c r="P91" i="1"/>
  <c r="Q91" i="1" s="1"/>
  <c r="O91" i="1"/>
  <c r="R90" i="1"/>
  <c r="P90" i="1"/>
  <c r="O90" i="1"/>
  <c r="Q90" i="1" s="1"/>
  <c r="R89" i="1"/>
  <c r="P89" i="1"/>
  <c r="O89" i="1"/>
  <c r="Q89" i="1" s="1"/>
  <c r="R88" i="1"/>
  <c r="P88" i="1"/>
  <c r="R87" i="1"/>
  <c r="P87" i="1"/>
  <c r="O87" i="1"/>
  <c r="Q87" i="1" s="1"/>
  <c r="R86" i="1"/>
  <c r="P86" i="1"/>
  <c r="Q86" i="1" s="1"/>
  <c r="O86" i="1"/>
  <c r="R85" i="1"/>
  <c r="P85" i="1"/>
  <c r="O85" i="1"/>
  <c r="Q85" i="1" s="1"/>
  <c r="R84" i="1"/>
  <c r="P84" i="1"/>
  <c r="O84" i="1"/>
  <c r="Q84" i="1" s="1"/>
  <c r="R83" i="1"/>
  <c r="P83" i="1"/>
  <c r="O83" i="1"/>
  <c r="Q83" i="1" s="1"/>
  <c r="R82" i="1"/>
  <c r="P82" i="1"/>
  <c r="O82" i="1"/>
  <c r="Q82" i="1" s="1"/>
  <c r="R41" i="1"/>
  <c r="P41" i="1"/>
  <c r="Q41" i="1" s="1"/>
  <c r="O41" i="1"/>
  <c r="R40" i="1"/>
  <c r="P40" i="1"/>
  <c r="O40" i="1"/>
  <c r="Q40" i="1" s="1"/>
  <c r="R39" i="1"/>
  <c r="P39" i="1"/>
  <c r="O39" i="1"/>
  <c r="Q39" i="1" s="1"/>
  <c r="R38" i="1"/>
  <c r="P38" i="1"/>
  <c r="O38" i="1"/>
  <c r="Q38" i="1" s="1"/>
  <c r="R37" i="1"/>
  <c r="P37" i="1"/>
  <c r="O37" i="1"/>
  <c r="Q37" i="1" s="1"/>
  <c r="R36" i="1"/>
  <c r="P36" i="1"/>
  <c r="Q36" i="1" s="1"/>
  <c r="O36" i="1"/>
  <c r="R35" i="1"/>
  <c r="P35" i="1"/>
  <c r="O35" i="1"/>
  <c r="Q35" i="1" s="1"/>
  <c r="R34" i="1"/>
  <c r="P34" i="1"/>
  <c r="O34" i="1"/>
  <c r="Q34" i="1" s="1"/>
  <c r="R33" i="1"/>
  <c r="P33" i="1"/>
  <c r="R32" i="1"/>
  <c r="P32" i="1"/>
  <c r="O32" i="1"/>
  <c r="Q32" i="1" s="1"/>
  <c r="R31" i="1"/>
  <c r="P31" i="1"/>
  <c r="Q31" i="1" s="1"/>
  <c r="O31" i="1"/>
  <c r="R30" i="1"/>
  <c r="P30" i="1"/>
  <c r="O30" i="1"/>
  <c r="Q30" i="1" s="1"/>
  <c r="R29" i="1"/>
  <c r="P29" i="1"/>
  <c r="O29" i="1"/>
  <c r="Q29" i="1" s="1"/>
  <c r="R28" i="1"/>
  <c r="P28" i="1"/>
  <c r="O28" i="1"/>
  <c r="Q28" i="1" s="1"/>
  <c r="R27" i="1"/>
  <c r="P27" i="1"/>
  <c r="O27" i="1"/>
  <c r="Q27" i="1" s="1"/>
  <c r="R26" i="1"/>
  <c r="P26" i="1"/>
  <c r="Q26" i="1" s="1"/>
  <c r="O26" i="1"/>
  <c r="R25" i="1"/>
  <c r="P25" i="1"/>
  <c r="O25" i="1"/>
  <c r="Q25" i="1" s="1"/>
  <c r="R24" i="1"/>
  <c r="P24" i="1"/>
  <c r="O24" i="1"/>
  <c r="Q24" i="1" s="1"/>
  <c r="R23" i="1"/>
  <c r="P23" i="1"/>
  <c r="O23" i="1"/>
  <c r="Q23" i="1" s="1"/>
  <c r="R22" i="1"/>
  <c r="P22" i="1"/>
  <c r="O22" i="1"/>
  <c r="Q22" i="1" s="1"/>
  <c r="R446" i="1"/>
  <c r="P446" i="1"/>
  <c r="Q446" i="1" s="1"/>
  <c r="O446" i="1"/>
  <c r="R445" i="1"/>
  <c r="P445" i="1"/>
  <c r="O445" i="1"/>
  <c r="Q445" i="1" s="1"/>
  <c r="R444" i="1"/>
  <c r="P444" i="1"/>
  <c r="O444" i="1"/>
  <c r="Q444" i="1" s="1"/>
  <c r="R443" i="1"/>
  <c r="P443" i="1"/>
  <c r="O443" i="1"/>
  <c r="Q443" i="1" s="1"/>
  <c r="R442" i="1"/>
  <c r="P442" i="1"/>
  <c r="O442" i="1"/>
  <c r="Q442" i="1" s="1"/>
  <c r="R536" i="1"/>
  <c r="P536" i="1"/>
  <c r="Q536" i="1" s="1"/>
  <c r="O536" i="1"/>
  <c r="R535" i="1"/>
  <c r="P535" i="1"/>
  <c r="O535" i="1"/>
  <c r="Q535" i="1" s="1"/>
  <c r="R534" i="1"/>
  <c r="P534" i="1"/>
  <c r="O534" i="1"/>
  <c r="Q534" i="1" s="1"/>
  <c r="R533" i="1"/>
  <c r="P533" i="1"/>
  <c r="O533" i="1"/>
  <c r="Q533" i="1" s="1"/>
  <c r="R532" i="1"/>
  <c r="P532" i="1"/>
  <c r="O532" i="1"/>
  <c r="Q532" i="1" s="1"/>
  <c r="R441" i="1"/>
  <c r="P441" i="1"/>
  <c r="Q441" i="1" s="1"/>
  <c r="O441" i="1"/>
  <c r="R440" i="1"/>
  <c r="P440" i="1"/>
  <c r="O440" i="1"/>
  <c r="Q440" i="1" s="1"/>
  <c r="R439" i="1"/>
  <c r="P439" i="1"/>
  <c r="O439" i="1"/>
  <c r="Q439" i="1" s="1"/>
  <c r="R438" i="1"/>
  <c r="P438" i="1"/>
  <c r="O438" i="1"/>
  <c r="Q438" i="1" s="1"/>
  <c r="R437" i="1"/>
  <c r="P437" i="1"/>
  <c r="O437" i="1"/>
  <c r="Q437" i="1" s="1"/>
  <c r="R436" i="1"/>
  <c r="P436" i="1"/>
  <c r="Q436" i="1" s="1"/>
  <c r="O436" i="1"/>
  <c r="R435" i="1"/>
  <c r="P435" i="1"/>
  <c r="O435" i="1"/>
  <c r="Q435" i="1" s="1"/>
  <c r="R434" i="1"/>
  <c r="P434" i="1"/>
  <c r="O434" i="1"/>
  <c r="Q434" i="1" s="1"/>
  <c r="R433" i="1"/>
  <c r="P433" i="1"/>
  <c r="O433" i="1"/>
  <c r="Q433" i="1" s="1"/>
  <c r="R432" i="1"/>
  <c r="P432" i="1"/>
  <c r="O432" i="1"/>
  <c r="Q432" i="1" s="1"/>
  <c r="R431" i="1"/>
  <c r="P431" i="1"/>
  <c r="Q431" i="1" s="1"/>
  <c r="O431" i="1"/>
  <c r="R430" i="1"/>
  <c r="P430" i="1"/>
  <c r="O430" i="1"/>
  <c r="Q430" i="1" s="1"/>
  <c r="R429" i="1"/>
  <c r="P429" i="1"/>
  <c r="O429" i="1"/>
  <c r="Q429" i="1" s="1"/>
  <c r="R428" i="1"/>
  <c r="P428" i="1"/>
  <c r="R427" i="1"/>
  <c r="P427" i="1"/>
  <c r="O427" i="1"/>
  <c r="Q427" i="1" s="1"/>
  <c r="R426" i="1"/>
  <c r="P426" i="1"/>
  <c r="Q426" i="1" s="1"/>
  <c r="O426" i="1"/>
  <c r="R425" i="1"/>
  <c r="P425" i="1"/>
  <c r="O425" i="1"/>
  <c r="Q425" i="1" s="1"/>
  <c r="R424" i="1"/>
  <c r="P424" i="1"/>
  <c r="O424" i="1"/>
  <c r="Q424" i="1" s="1"/>
  <c r="R423" i="1"/>
  <c r="P423" i="1"/>
  <c r="O423" i="1"/>
  <c r="Q423" i="1" s="1"/>
  <c r="R422" i="1"/>
  <c r="P422" i="1"/>
  <c r="O422" i="1"/>
  <c r="Q422" i="1" s="1"/>
  <c r="R201" i="1"/>
  <c r="P201" i="1"/>
  <c r="Q201" i="1" s="1"/>
  <c r="O201" i="1"/>
  <c r="R200" i="1"/>
  <c r="P200" i="1"/>
  <c r="O200" i="1"/>
  <c r="Q200" i="1" s="1"/>
  <c r="R199" i="1"/>
  <c r="P199" i="1"/>
  <c r="O199" i="1"/>
  <c r="Q199" i="1" s="1"/>
  <c r="R198" i="1"/>
  <c r="P198" i="1"/>
  <c r="R197" i="1"/>
  <c r="P197" i="1"/>
  <c r="O197" i="1"/>
  <c r="Q197" i="1" s="1"/>
  <c r="R196" i="1"/>
  <c r="P196" i="1"/>
  <c r="Q196" i="1" s="1"/>
  <c r="O196" i="1"/>
  <c r="R195" i="1"/>
  <c r="P195" i="1"/>
  <c r="O195" i="1"/>
  <c r="Q195" i="1" s="1"/>
  <c r="R194" i="1"/>
  <c r="P194" i="1"/>
  <c r="O194" i="1"/>
  <c r="Q194" i="1" s="1"/>
  <c r="R193" i="1"/>
  <c r="P193" i="1"/>
  <c r="O193" i="1"/>
  <c r="Q193" i="1" s="1"/>
  <c r="R192" i="1"/>
  <c r="P192" i="1"/>
  <c r="O192" i="1"/>
  <c r="Q192" i="1" s="1"/>
  <c r="R191" i="1"/>
  <c r="P191" i="1"/>
  <c r="Q191" i="1" s="1"/>
  <c r="O191" i="1"/>
  <c r="R190" i="1"/>
  <c r="P190" i="1"/>
  <c r="O190" i="1"/>
  <c r="Q190" i="1" s="1"/>
  <c r="R189" i="1"/>
  <c r="P189" i="1"/>
  <c r="O189" i="1"/>
  <c r="Q189" i="1" s="1"/>
  <c r="R188" i="1"/>
  <c r="P188" i="1"/>
  <c r="O188" i="1"/>
  <c r="Q188" i="1" s="1"/>
  <c r="R187" i="1"/>
  <c r="P187" i="1"/>
  <c r="O187" i="1"/>
  <c r="Q187" i="1" s="1"/>
  <c r="R186" i="1"/>
  <c r="P186" i="1"/>
  <c r="Q186" i="1" s="1"/>
  <c r="O186" i="1"/>
  <c r="R185" i="1"/>
  <c r="P185" i="1"/>
  <c r="O185" i="1"/>
  <c r="Q185" i="1" s="1"/>
  <c r="R184" i="1"/>
  <c r="P184" i="1"/>
  <c r="O184" i="1"/>
  <c r="Q184" i="1" s="1"/>
  <c r="R183" i="1"/>
  <c r="P183" i="1"/>
  <c r="R182" i="1"/>
  <c r="P182" i="1"/>
  <c r="O182" i="1"/>
  <c r="R181" i="1"/>
  <c r="P181" i="1"/>
  <c r="Q181" i="1" s="1"/>
  <c r="O181" i="1"/>
  <c r="R180" i="1"/>
  <c r="P180" i="1"/>
  <c r="O180" i="1"/>
  <c r="Q180" i="1" s="1"/>
  <c r="R179" i="1"/>
  <c r="P179" i="1"/>
  <c r="O179" i="1"/>
  <c r="Q179" i="1" s="1"/>
  <c r="R178" i="1"/>
  <c r="P178" i="1"/>
  <c r="O178" i="1"/>
  <c r="Q178" i="1" s="1"/>
  <c r="R177" i="1"/>
  <c r="P177" i="1"/>
  <c r="O177" i="1"/>
  <c r="Q177" i="1" s="1"/>
  <c r="R176" i="1"/>
  <c r="P176" i="1"/>
  <c r="Q176" i="1" s="1"/>
  <c r="O176" i="1"/>
  <c r="R175" i="1"/>
  <c r="P175" i="1"/>
  <c r="O175" i="1"/>
  <c r="Q175" i="1" s="1"/>
  <c r="R174" i="1"/>
  <c r="P174" i="1"/>
  <c r="O174" i="1"/>
  <c r="Q174" i="1" s="1"/>
  <c r="R173" i="1"/>
  <c r="P173" i="1"/>
  <c r="O173" i="1"/>
  <c r="Q173" i="1" s="1"/>
  <c r="R172" i="1"/>
  <c r="P172" i="1"/>
  <c r="O172" i="1"/>
  <c r="Q172" i="1" s="1"/>
  <c r="R171" i="1"/>
  <c r="P171" i="1"/>
  <c r="Q171" i="1" s="1"/>
  <c r="O171" i="1"/>
  <c r="R170" i="1"/>
  <c r="P170" i="1"/>
  <c r="O170" i="1"/>
  <c r="Q170" i="1" s="1"/>
  <c r="R169" i="1"/>
  <c r="P169" i="1"/>
  <c r="O169" i="1"/>
  <c r="Q169" i="1" s="1"/>
  <c r="R168" i="1"/>
  <c r="P168" i="1"/>
  <c r="R167" i="1"/>
  <c r="P167" i="1"/>
  <c r="O167" i="1"/>
  <c r="R166" i="1"/>
  <c r="P166" i="1"/>
  <c r="Q166" i="1" s="1"/>
  <c r="O166" i="1"/>
  <c r="R165" i="1"/>
  <c r="P165" i="1"/>
  <c r="O165" i="1"/>
  <c r="Q165" i="1" s="1"/>
  <c r="R164" i="1"/>
  <c r="P164" i="1"/>
  <c r="O164" i="1"/>
  <c r="Q164" i="1" s="1"/>
  <c r="R163" i="1"/>
  <c r="P163" i="1"/>
  <c r="O163" i="1"/>
  <c r="Q163" i="1" s="1"/>
  <c r="R162" i="1"/>
  <c r="P162" i="1"/>
  <c r="O162" i="1"/>
  <c r="Q162" i="1" s="1"/>
  <c r="R301" i="1"/>
  <c r="P301" i="1"/>
  <c r="Q301" i="1" s="1"/>
  <c r="O301" i="1"/>
  <c r="R300" i="1"/>
  <c r="P300" i="1"/>
  <c r="O300" i="1"/>
  <c r="Q300" i="1" s="1"/>
  <c r="R299" i="1"/>
  <c r="P299" i="1"/>
  <c r="O299" i="1"/>
  <c r="Q299" i="1" s="1"/>
  <c r="R298" i="1"/>
  <c r="P298" i="1"/>
  <c r="O298" i="1"/>
  <c r="Q298" i="1" s="1"/>
  <c r="R297" i="1"/>
  <c r="P297" i="1"/>
  <c r="O297" i="1"/>
  <c r="Q297" i="1" s="1"/>
  <c r="R296" i="1"/>
  <c r="P296" i="1"/>
  <c r="Q296" i="1" s="1"/>
  <c r="O296" i="1"/>
  <c r="R295" i="1"/>
  <c r="P295" i="1"/>
  <c r="O295" i="1"/>
  <c r="Q295" i="1" s="1"/>
  <c r="R294" i="1"/>
  <c r="P294" i="1"/>
  <c r="O294" i="1"/>
  <c r="Q294" i="1" s="1"/>
  <c r="R293" i="1"/>
  <c r="P293" i="1"/>
  <c r="R292" i="1"/>
  <c r="P292" i="1"/>
  <c r="O292" i="1"/>
  <c r="R291" i="1"/>
  <c r="P291" i="1"/>
  <c r="Q291" i="1" s="1"/>
  <c r="O291" i="1"/>
  <c r="R290" i="1"/>
  <c r="P290" i="1"/>
  <c r="O290" i="1"/>
  <c r="Q290" i="1" s="1"/>
  <c r="R289" i="1"/>
  <c r="P289" i="1"/>
  <c r="O289" i="1"/>
  <c r="Q289" i="1" s="1"/>
  <c r="R288" i="1"/>
  <c r="P288" i="1"/>
  <c r="O288" i="1"/>
  <c r="Q288" i="1" s="1"/>
  <c r="R287" i="1"/>
  <c r="P287" i="1"/>
  <c r="O287" i="1"/>
  <c r="Q287" i="1" s="1"/>
  <c r="R286" i="1"/>
  <c r="P286" i="1"/>
  <c r="Q286" i="1" s="1"/>
  <c r="O286" i="1"/>
  <c r="R285" i="1"/>
  <c r="P285" i="1"/>
  <c r="O285" i="1"/>
  <c r="Q285" i="1" s="1"/>
  <c r="R284" i="1"/>
  <c r="P284" i="1"/>
  <c r="O284" i="1"/>
  <c r="Q284" i="1" s="1"/>
  <c r="R283" i="1"/>
  <c r="P283" i="1"/>
  <c r="O283" i="1"/>
  <c r="Q283" i="1" s="1"/>
  <c r="R282" i="1"/>
  <c r="P282" i="1"/>
  <c r="O282" i="1"/>
  <c r="Q282" i="1" s="1"/>
  <c r="R21" i="1"/>
  <c r="P21" i="1"/>
  <c r="Q21" i="1" s="1"/>
  <c r="O21" i="1"/>
  <c r="R20" i="1"/>
  <c r="P20" i="1"/>
  <c r="O20" i="1"/>
  <c r="Q20" i="1" s="1"/>
  <c r="R19" i="1"/>
  <c r="P19" i="1"/>
  <c r="O19" i="1"/>
  <c r="Q19" i="1" s="1"/>
  <c r="R18" i="1"/>
  <c r="P18" i="1"/>
  <c r="R17" i="1"/>
  <c r="P17" i="1"/>
  <c r="O17" i="1"/>
  <c r="R16" i="1"/>
  <c r="P16" i="1"/>
  <c r="Q16" i="1" s="1"/>
  <c r="O16" i="1"/>
  <c r="R15" i="1"/>
  <c r="P15" i="1"/>
  <c r="O15" i="1"/>
  <c r="Q15" i="1" s="1"/>
  <c r="R14" i="1"/>
  <c r="P14" i="1"/>
  <c r="O14" i="1"/>
  <c r="Q14" i="1" s="1"/>
  <c r="R13" i="1"/>
  <c r="P13" i="1"/>
  <c r="O13" i="1"/>
  <c r="Q13" i="1" s="1"/>
  <c r="R12" i="1"/>
  <c r="P12" i="1"/>
  <c r="O12" i="1"/>
  <c r="Q12" i="1" s="1"/>
  <c r="R11" i="1"/>
  <c r="P11" i="1"/>
  <c r="Q11" i="1" s="1"/>
  <c r="O11" i="1"/>
  <c r="R10" i="1"/>
  <c r="P10" i="1"/>
  <c r="O10" i="1"/>
  <c r="Q10" i="1" s="1"/>
  <c r="R9" i="1"/>
  <c r="P9" i="1"/>
  <c r="O9" i="1"/>
  <c r="Q9" i="1" s="1"/>
  <c r="R8" i="1"/>
  <c r="P8" i="1"/>
  <c r="O8" i="1"/>
  <c r="Q8" i="1" s="1"/>
  <c r="R7" i="1"/>
  <c r="P7" i="1"/>
  <c r="O7" i="1"/>
  <c r="Q7" i="1" s="1"/>
  <c r="R6" i="1"/>
  <c r="P6" i="1"/>
  <c r="Q6" i="1" s="1"/>
  <c r="O6" i="1"/>
  <c r="R5" i="1"/>
  <c r="P5" i="1"/>
  <c r="O5" i="1"/>
  <c r="Q5" i="1" s="1"/>
  <c r="R4" i="1"/>
  <c r="P4" i="1"/>
  <c r="O4" i="1"/>
  <c r="Q4" i="1" s="1"/>
  <c r="R3" i="1"/>
  <c r="P3" i="1"/>
  <c r="R2" i="1"/>
  <c r="P2" i="1"/>
  <c r="O2" i="1"/>
  <c r="O3" i="1" s="1"/>
  <c r="Q3" i="1" s="1"/>
  <c r="R351" i="1"/>
  <c r="P351" i="1"/>
  <c r="Q351" i="1" s="1"/>
  <c r="O351" i="1"/>
  <c r="R350" i="1"/>
  <c r="P350" i="1"/>
  <c r="O350" i="1"/>
  <c r="Q350" i="1" s="1"/>
  <c r="R349" i="1"/>
  <c r="P349" i="1"/>
  <c r="O349" i="1"/>
  <c r="Q349" i="1" s="1"/>
  <c r="R348" i="1"/>
  <c r="P348" i="1"/>
  <c r="O348" i="1"/>
  <c r="Q348" i="1" s="1"/>
  <c r="R347" i="1"/>
  <c r="P347" i="1"/>
  <c r="O347" i="1"/>
  <c r="Q347" i="1" s="1"/>
  <c r="R346" i="1"/>
  <c r="P346" i="1"/>
  <c r="Q346" i="1" s="1"/>
  <c r="O346" i="1"/>
  <c r="R345" i="1"/>
  <c r="P345" i="1"/>
  <c r="O345" i="1"/>
  <c r="Q345" i="1" s="1"/>
  <c r="R344" i="1"/>
  <c r="P344" i="1"/>
  <c r="O344" i="1"/>
  <c r="Q344" i="1" s="1"/>
  <c r="R343" i="1"/>
  <c r="P343" i="1"/>
  <c r="O343" i="1"/>
  <c r="Q343" i="1" s="1"/>
  <c r="R342" i="1"/>
  <c r="P342" i="1"/>
  <c r="O342" i="1"/>
  <c r="Q342" i="1" s="1"/>
  <c r="R421" i="1"/>
  <c r="P421" i="1"/>
  <c r="Q421" i="1" s="1"/>
  <c r="O421" i="1"/>
  <c r="R420" i="1"/>
  <c r="P420" i="1"/>
  <c r="O420" i="1"/>
  <c r="Q420" i="1" s="1"/>
  <c r="R419" i="1"/>
  <c r="P419" i="1"/>
  <c r="O419" i="1"/>
  <c r="Q419" i="1" s="1"/>
  <c r="R418" i="1"/>
  <c r="P418" i="1"/>
  <c r="R417" i="1"/>
  <c r="P417" i="1"/>
  <c r="O417" i="1"/>
  <c r="R416" i="1"/>
  <c r="P416" i="1"/>
  <c r="Q416" i="1" s="1"/>
  <c r="O416" i="1"/>
  <c r="R415" i="1"/>
  <c r="P415" i="1"/>
  <c r="O415" i="1"/>
  <c r="Q415" i="1" s="1"/>
  <c r="R414" i="1"/>
  <c r="P414" i="1"/>
  <c r="O414" i="1"/>
  <c r="Q414" i="1" s="1"/>
  <c r="R413" i="1"/>
  <c r="P413" i="1"/>
  <c r="O413" i="1"/>
  <c r="Q413" i="1" s="1"/>
  <c r="R412" i="1"/>
  <c r="P412" i="1"/>
  <c r="O412" i="1"/>
  <c r="Q412" i="1" s="1"/>
  <c r="R411" i="1"/>
  <c r="P411" i="1"/>
  <c r="Q411" i="1" s="1"/>
  <c r="O411" i="1"/>
  <c r="R410" i="1"/>
  <c r="P410" i="1"/>
  <c r="O410" i="1"/>
  <c r="Q410" i="1" s="1"/>
  <c r="R409" i="1"/>
  <c r="P409" i="1"/>
  <c r="O409" i="1"/>
  <c r="Q409" i="1" s="1"/>
  <c r="R408" i="1"/>
  <c r="P408" i="1"/>
  <c r="O408" i="1"/>
  <c r="Q408" i="1" s="1"/>
  <c r="R407" i="1"/>
  <c r="P407" i="1"/>
  <c r="O407" i="1"/>
  <c r="Q407" i="1" s="1"/>
  <c r="R531" i="1"/>
  <c r="P531" i="1"/>
  <c r="Q531" i="1" s="1"/>
  <c r="O531" i="1"/>
  <c r="R530" i="1"/>
  <c r="P530" i="1"/>
  <c r="O530" i="1"/>
  <c r="Q530" i="1" s="1"/>
  <c r="R529" i="1"/>
  <c r="P529" i="1"/>
  <c r="O529" i="1"/>
  <c r="Q529" i="1" s="1"/>
  <c r="R528" i="1"/>
  <c r="P528" i="1"/>
  <c r="R527" i="1"/>
  <c r="P527" i="1"/>
  <c r="O527" i="1"/>
  <c r="R406" i="1"/>
  <c r="P406" i="1"/>
  <c r="Q406" i="1" s="1"/>
  <c r="O406" i="1"/>
  <c r="R405" i="1"/>
  <c r="P405" i="1"/>
  <c r="O405" i="1"/>
  <c r="Q405" i="1" s="1"/>
  <c r="R404" i="1"/>
  <c r="P404" i="1"/>
  <c r="O404" i="1"/>
  <c r="Q404" i="1" s="1"/>
  <c r="R403" i="1"/>
  <c r="P403" i="1"/>
  <c r="O403" i="1"/>
  <c r="Q403" i="1" s="1"/>
  <c r="R402" i="1"/>
  <c r="P402" i="1"/>
  <c r="O402" i="1"/>
  <c r="Q402" i="1" s="1"/>
  <c r="R526" i="1"/>
  <c r="P526" i="1"/>
  <c r="Q526" i="1" s="1"/>
  <c r="O526" i="1"/>
  <c r="R525" i="1"/>
  <c r="P525" i="1"/>
  <c r="O525" i="1"/>
  <c r="Q525" i="1" s="1"/>
  <c r="R524" i="1"/>
  <c r="P524" i="1"/>
  <c r="O524" i="1"/>
  <c r="Q524" i="1" s="1"/>
  <c r="R523" i="1"/>
  <c r="P523" i="1"/>
  <c r="O523" i="1"/>
  <c r="Q523" i="1" s="1"/>
  <c r="R522" i="1"/>
  <c r="P522" i="1"/>
  <c r="O522" i="1"/>
  <c r="Q522" i="1" s="1"/>
  <c r="R341" i="1"/>
  <c r="P341" i="1"/>
  <c r="Q341" i="1" s="1"/>
  <c r="O341" i="1"/>
  <c r="R340" i="1"/>
  <c r="P340" i="1"/>
  <c r="O340" i="1"/>
  <c r="Q340" i="1" s="1"/>
  <c r="R339" i="1"/>
  <c r="P339" i="1"/>
  <c r="O339" i="1"/>
  <c r="Q339" i="1" s="1"/>
  <c r="R338" i="1"/>
  <c r="P338" i="1"/>
  <c r="R337" i="1"/>
  <c r="P337" i="1"/>
  <c r="O337" i="1"/>
  <c r="R336" i="1"/>
  <c r="P336" i="1"/>
  <c r="Q336" i="1" s="1"/>
  <c r="O336" i="1"/>
  <c r="R335" i="1"/>
  <c r="P335" i="1"/>
  <c r="O335" i="1"/>
  <c r="Q335" i="1" s="1"/>
  <c r="R334" i="1"/>
  <c r="P334" i="1"/>
  <c r="O334" i="1"/>
  <c r="Q334" i="1" s="1"/>
  <c r="R333" i="1"/>
  <c r="P333" i="1"/>
  <c r="O333" i="1"/>
  <c r="Q333" i="1" s="1"/>
  <c r="R332" i="1"/>
  <c r="P332" i="1"/>
  <c r="O332" i="1"/>
  <c r="Q332" i="1" s="1"/>
  <c r="R331" i="1"/>
  <c r="P331" i="1"/>
  <c r="Q331" i="1" s="1"/>
  <c r="O331" i="1"/>
  <c r="R330" i="1"/>
  <c r="P330" i="1"/>
  <c r="O330" i="1"/>
  <c r="Q330" i="1" s="1"/>
  <c r="R329" i="1"/>
  <c r="P329" i="1"/>
  <c r="O329" i="1"/>
  <c r="Q329" i="1" s="1"/>
  <c r="R328" i="1"/>
  <c r="P328" i="1"/>
  <c r="O328" i="1"/>
  <c r="Q328" i="1" s="1"/>
  <c r="R327" i="1"/>
  <c r="P327" i="1"/>
  <c r="O327" i="1"/>
  <c r="Q327" i="1" s="1"/>
  <c r="R326" i="1"/>
  <c r="P326" i="1"/>
  <c r="Q326" i="1" s="1"/>
  <c r="O326" i="1"/>
  <c r="R325" i="1"/>
  <c r="P325" i="1"/>
  <c r="O325" i="1"/>
  <c r="Q325" i="1" s="1"/>
  <c r="R324" i="1"/>
  <c r="P324" i="1"/>
  <c r="O324" i="1"/>
  <c r="Q324" i="1" s="1"/>
  <c r="R323" i="1"/>
  <c r="P323" i="1"/>
  <c r="R322" i="1"/>
  <c r="P322" i="1"/>
  <c r="O322" i="1"/>
  <c r="R521" i="1"/>
  <c r="P521" i="1"/>
  <c r="Q521" i="1" s="1"/>
  <c r="O521" i="1"/>
  <c r="R520" i="1"/>
  <c r="P520" i="1"/>
  <c r="O520" i="1"/>
  <c r="Q520" i="1" s="1"/>
  <c r="R519" i="1"/>
  <c r="P519" i="1"/>
  <c r="O519" i="1"/>
  <c r="Q519" i="1" s="1"/>
  <c r="R518" i="1"/>
  <c r="P518" i="1"/>
  <c r="O518" i="1"/>
  <c r="Q518" i="1" s="1"/>
  <c r="R517" i="1"/>
  <c r="P517" i="1"/>
  <c r="O517" i="1"/>
  <c r="Q517" i="1" s="1"/>
  <c r="R516" i="1"/>
  <c r="P516" i="1"/>
  <c r="Q516" i="1" s="1"/>
  <c r="O516" i="1"/>
  <c r="R515" i="1"/>
  <c r="P515" i="1"/>
  <c r="O515" i="1"/>
  <c r="Q515" i="1" s="1"/>
  <c r="R514" i="1"/>
  <c r="P514" i="1"/>
  <c r="O514" i="1"/>
  <c r="Q514" i="1" s="1"/>
  <c r="R513" i="1"/>
  <c r="P513" i="1"/>
  <c r="O513" i="1"/>
  <c r="Q513" i="1" s="1"/>
  <c r="R512" i="1"/>
  <c r="P512" i="1"/>
  <c r="O512" i="1"/>
  <c r="Q512" i="1" s="1"/>
  <c r="R511" i="1"/>
  <c r="P511" i="1"/>
  <c r="Q511" i="1" s="1"/>
  <c r="O511" i="1"/>
  <c r="R510" i="1"/>
  <c r="P510" i="1"/>
  <c r="O510" i="1"/>
  <c r="Q510" i="1" s="1"/>
  <c r="R509" i="1"/>
  <c r="P509" i="1"/>
  <c r="O509" i="1"/>
  <c r="Q509" i="1" s="1"/>
  <c r="R508" i="1"/>
  <c r="P508" i="1"/>
  <c r="R507" i="1"/>
  <c r="P507" i="1"/>
  <c r="O507" i="1"/>
  <c r="R506" i="1"/>
  <c r="P506" i="1"/>
  <c r="Q506" i="1" s="1"/>
  <c r="O506" i="1"/>
  <c r="R505" i="1"/>
  <c r="P505" i="1"/>
  <c r="O505" i="1"/>
  <c r="Q505" i="1" s="1"/>
  <c r="R504" i="1"/>
  <c r="P504" i="1"/>
  <c r="O504" i="1"/>
  <c r="Q504" i="1" s="1"/>
  <c r="R503" i="1"/>
  <c r="P503" i="1"/>
  <c r="O503" i="1"/>
  <c r="Q503" i="1" s="1"/>
  <c r="R502" i="1"/>
  <c r="P502" i="1"/>
  <c r="O502" i="1"/>
  <c r="Q502" i="1" s="1"/>
  <c r="R501" i="1"/>
  <c r="P501" i="1"/>
  <c r="Q501" i="1" s="1"/>
  <c r="O501" i="1"/>
  <c r="R500" i="1"/>
  <c r="P500" i="1"/>
  <c r="O500" i="1"/>
  <c r="Q500" i="1" s="1"/>
  <c r="R499" i="1"/>
  <c r="P499" i="1"/>
  <c r="O499" i="1"/>
  <c r="Q499" i="1" s="1"/>
  <c r="R498" i="1"/>
  <c r="P498" i="1"/>
  <c r="O498" i="1"/>
  <c r="Q498" i="1" s="1"/>
  <c r="R497" i="1"/>
  <c r="P497" i="1"/>
  <c r="O497" i="1"/>
  <c r="Q497" i="1" s="1"/>
  <c r="R496" i="1"/>
  <c r="P496" i="1"/>
  <c r="Q496" i="1" s="1"/>
  <c r="O496" i="1"/>
  <c r="R495" i="1"/>
  <c r="P495" i="1"/>
  <c r="O495" i="1"/>
  <c r="Q495" i="1" s="1"/>
  <c r="R494" i="1"/>
  <c r="P494" i="1"/>
  <c r="O494" i="1"/>
  <c r="Q494" i="1" s="1"/>
  <c r="R493" i="1"/>
  <c r="P493" i="1"/>
  <c r="R492" i="1"/>
  <c r="P492" i="1"/>
  <c r="O492" i="1"/>
  <c r="R491" i="1"/>
  <c r="P491" i="1"/>
  <c r="Q491" i="1" s="1"/>
  <c r="O491" i="1"/>
  <c r="R490" i="1"/>
  <c r="P490" i="1"/>
  <c r="O490" i="1"/>
  <c r="Q490" i="1" s="1"/>
  <c r="R489" i="1"/>
  <c r="P489" i="1"/>
  <c r="O489" i="1"/>
  <c r="Q489" i="1" s="1"/>
  <c r="R488" i="1"/>
  <c r="P488" i="1"/>
  <c r="O488" i="1"/>
  <c r="Q488" i="1" s="1"/>
  <c r="R487" i="1"/>
  <c r="P487" i="1"/>
  <c r="O487" i="1"/>
  <c r="Q487" i="1" s="1"/>
  <c r="R486" i="1"/>
  <c r="P486" i="1"/>
  <c r="Q486" i="1" s="1"/>
  <c r="O486" i="1"/>
  <c r="R485" i="1"/>
  <c r="P485" i="1"/>
  <c r="O485" i="1"/>
  <c r="Q485" i="1" s="1"/>
  <c r="R484" i="1"/>
  <c r="P484" i="1"/>
  <c r="O484" i="1"/>
  <c r="Q484" i="1" s="1"/>
  <c r="R483" i="1"/>
  <c r="P483" i="1"/>
  <c r="O483" i="1"/>
  <c r="Q483" i="1" s="1"/>
  <c r="R482" i="1"/>
  <c r="P482" i="1"/>
  <c r="O482" i="1"/>
  <c r="Q482" i="1" s="1"/>
  <c r="R281" i="1"/>
  <c r="P281" i="1"/>
  <c r="Q281" i="1" s="1"/>
  <c r="O281" i="1"/>
  <c r="R280" i="1"/>
  <c r="P280" i="1"/>
  <c r="O280" i="1"/>
  <c r="Q280" i="1" s="1"/>
  <c r="R279" i="1"/>
  <c r="P279" i="1"/>
  <c r="O279" i="1"/>
  <c r="Q279" i="1" s="1"/>
  <c r="R278" i="1"/>
  <c r="P278" i="1"/>
  <c r="O278" i="1"/>
  <c r="Q278" i="1" s="1"/>
  <c r="R277" i="1"/>
  <c r="P277" i="1"/>
  <c r="O277" i="1"/>
  <c r="Q277" i="1" s="1"/>
  <c r="R276" i="1"/>
  <c r="P276" i="1"/>
  <c r="Q276" i="1" s="1"/>
  <c r="O276" i="1"/>
  <c r="R275" i="1"/>
  <c r="P275" i="1"/>
  <c r="O275" i="1"/>
  <c r="Q275" i="1" s="1"/>
  <c r="R274" i="1"/>
  <c r="P274" i="1"/>
  <c r="O274" i="1"/>
  <c r="Q274" i="1" s="1"/>
  <c r="R273" i="1"/>
  <c r="P273" i="1"/>
  <c r="O273" i="1"/>
  <c r="Q273" i="1" s="1"/>
  <c r="R272" i="1"/>
  <c r="P272" i="1"/>
  <c r="O272" i="1"/>
  <c r="Q272" i="1" s="1"/>
  <c r="R271" i="1"/>
  <c r="P271" i="1"/>
  <c r="Q271" i="1" s="1"/>
  <c r="O271" i="1"/>
  <c r="R270" i="1"/>
  <c r="P270" i="1"/>
  <c r="O270" i="1"/>
  <c r="Q270" i="1" s="1"/>
  <c r="R269" i="1"/>
  <c r="P269" i="1"/>
  <c r="O269" i="1"/>
  <c r="Q269" i="1" s="1"/>
  <c r="R268" i="1"/>
  <c r="P268" i="1"/>
  <c r="O268" i="1"/>
  <c r="Q268" i="1" s="1"/>
  <c r="R267" i="1"/>
  <c r="P267" i="1"/>
  <c r="O267" i="1"/>
  <c r="Q267" i="1" s="1"/>
  <c r="R266" i="1"/>
  <c r="P266" i="1"/>
  <c r="Q266" i="1" s="1"/>
  <c r="O266" i="1"/>
  <c r="R265" i="1"/>
  <c r="P265" i="1"/>
  <c r="O265" i="1"/>
  <c r="Q265" i="1" s="1"/>
  <c r="R264" i="1"/>
  <c r="P264" i="1"/>
  <c r="O264" i="1"/>
  <c r="Q264" i="1" s="1"/>
  <c r="R263" i="1"/>
  <c r="P263" i="1"/>
  <c r="R262" i="1"/>
  <c r="P262" i="1"/>
  <c r="O262" i="1"/>
  <c r="R261" i="1"/>
  <c r="P261" i="1"/>
  <c r="Q261" i="1" s="1"/>
  <c r="O261" i="1"/>
  <c r="R260" i="1"/>
  <c r="P260" i="1"/>
  <c r="O260" i="1"/>
  <c r="Q260" i="1" s="1"/>
  <c r="R259" i="1"/>
  <c r="P259" i="1"/>
  <c r="O259" i="1"/>
  <c r="Q259" i="1" s="1"/>
  <c r="R258" i="1"/>
  <c r="P258" i="1"/>
  <c r="O258" i="1"/>
  <c r="Q258" i="1" s="1"/>
  <c r="R257" i="1"/>
  <c r="P257" i="1"/>
  <c r="O257" i="1"/>
  <c r="Q257" i="1" s="1"/>
  <c r="R256" i="1"/>
  <c r="P256" i="1"/>
  <c r="Q256" i="1" s="1"/>
  <c r="O256" i="1"/>
  <c r="R255" i="1"/>
  <c r="P255" i="1"/>
  <c r="O255" i="1"/>
  <c r="Q255" i="1" s="1"/>
  <c r="R254" i="1"/>
  <c r="P254" i="1"/>
  <c r="O254" i="1"/>
  <c r="Q254" i="1" s="1"/>
  <c r="R253" i="1"/>
  <c r="P253" i="1"/>
  <c r="O253" i="1"/>
  <c r="Q253" i="1" s="1"/>
  <c r="R252" i="1"/>
  <c r="P252" i="1"/>
  <c r="O252" i="1"/>
  <c r="Q252" i="1" s="1"/>
  <c r="R251" i="1"/>
  <c r="P251" i="1"/>
  <c r="Q251" i="1" s="1"/>
  <c r="O251" i="1"/>
  <c r="R250" i="1"/>
  <c r="P250" i="1"/>
  <c r="O250" i="1"/>
  <c r="Q250" i="1" s="1"/>
  <c r="R249" i="1"/>
  <c r="P249" i="1"/>
  <c r="O249" i="1"/>
  <c r="Q249" i="1" s="1"/>
  <c r="R248" i="1"/>
  <c r="P248" i="1"/>
  <c r="O248" i="1"/>
  <c r="Q248" i="1" s="1"/>
  <c r="R247" i="1"/>
  <c r="P247" i="1"/>
  <c r="O247" i="1"/>
  <c r="Q247" i="1" s="1"/>
  <c r="R246" i="1"/>
  <c r="P246" i="1"/>
  <c r="Q246" i="1" s="1"/>
  <c r="O246" i="1"/>
  <c r="R245" i="1"/>
  <c r="P245" i="1"/>
  <c r="O245" i="1"/>
  <c r="Q245" i="1" s="1"/>
  <c r="R244" i="1"/>
  <c r="P244" i="1"/>
  <c r="O244" i="1"/>
  <c r="Q244" i="1" s="1"/>
  <c r="R243" i="1"/>
  <c r="P243" i="1"/>
  <c r="O243" i="1"/>
  <c r="Q243" i="1" s="1"/>
  <c r="R242" i="1"/>
  <c r="P242" i="1"/>
  <c r="O242" i="1"/>
  <c r="Q242" i="1" s="1"/>
  <c r="O508" i="1" l="1"/>
  <c r="Q508" i="1" s="1"/>
  <c r="Q507" i="1"/>
  <c r="O528" i="1"/>
  <c r="Q528" i="1" s="1"/>
  <c r="Q527" i="1"/>
  <c r="O18" i="1"/>
  <c r="Q18" i="1" s="1"/>
  <c r="Q17" i="1"/>
  <c r="O183" i="1"/>
  <c r="Q183" i="1" s="1"/>
  <c r="Q182" i="1"/>
  <c r="O263" i="1"/>
  <c r="Q263" i="1" s="1"/>
  <c r="Q262" i="1"/>
  <c r="O493" i="1"/>
  <c r="Q493" i="1" s="1"/>
  <c r="Q492" i="1"/>
  <c r="O338" i="1"/>
  <c r="Q338" i="1" s="1"/>
  <c r="Q337" i="1"/>
  <c r="O168" i="1"/>
  <c r="Q168" i="1" s="1"/>
  <c r="Q167" i="1"/>
  <c r="O453" i="1"/>
  <c r="Q453" i="1" s="1"/>
  <c r="O323" i="1"/>
  <c r="Q323" i="1" s="1"/>
  <c r="Q322" i="1"/>
  <c r="O418" i="1"/>
  <c r="Q418" i="1" s="1"/>
  <c r="Q417" i="1"/>
  <c r="O293" i="1"/>
  <c r="Q293" i="1" s="1"/>
  <c r="Q292" i="1"/>
  <c r="O158" i="1"/>
  <c r="Q158" i="1" s="1"/>
  <c r="O363" i="1"/>
  <c r="Q363" i="1" s="1"/>
  <c r="O228" i="1"/>
  <c r="Q228" i="1" s="1"/>
  <c r="O353" i="1"/>
  <c r="Q353" i="1" s="1"/>
  <c r="O373" i="1"/>
  <c r="Q373" i="1" s="1"/>
  <c r="O383" i="1"/>
  <c r="Q383" i="1" s="1"/>
  <c r="O553" i="1"/>
  <c r="Q553" i="1" s="1"/>
  <c r="O548" i="1"/>
  <c r="Q548" i="1" s="1"/>
  <c r="O308" i="1"/>
  <c r="Q308" i="1" s="1"/>
  <c r="Q2" i="1"/>
  <c r="O428" i="1"/>
  <c r="Q428" i="1" s="1"/>
  <c r="O463" i="1"/>
  <c r="Q463" i="1" s="1"/>
  <c r="O318" i="1"/>
  <c r="Q318" i="1" s="1"/>
  <c r="O198" i="1"/>
  <c r="Q198" i="1" s="1"/>
  <c r="O33" i="1"/>
  <c r="Q33" i="1" s="1"/>
  <c r="O88" i="1"/>
  <c r="Q88" i="1" s="1"/>
  <c r="O103" i="1"/>
  <c r="Q103" i="1" s="1"/>
  <c r="O123" i="1"/>
  <c r="Q123" i="1" s="1"/>
  <c r="O203" i="1"/>
  <c r="Q203" i="1" s="1"/>
  <c r="O63" i="1"/>
  <c r="Q63" i="1" s="1"/>
  <c r="O133" i="1"/>
  <c r="Q133" i="1" s="1"/>
  <c r="O143" i="1"/>
  <c r="Q143" i="1" s="1"/>
  <c r="O538" i="1"/>
  <c r="Q538" i="1" s="1"/>
  <c r="O238" i="1"/>
  <c r="Q238" i="1" s="1"/>
  <c r="O218" i="1"/>
  <c r="Q2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62" authorId="0" shapeId="0" xr:uid="{E1149FDB-92A9-4C80-AF5D-4DEAA14987D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erken bitmesi gerekti, devam etse sonuçlar değişebilirdi?</t>
        </r>
      </text>
    </comment>
    <comment ref="G237" authorId="0" shapeId="0" xr:uid="{77354F06-6293-4BE6-AABE-076C2EDA91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5-8</t>
        </r>
      </text>
    </comment>
    <comment ref="E242" authorId="0" shapeId="0" xr:uid="{7E696204-0DB2-4201-B7C7-CCA03B3036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G242" authorId="0" shapeId="0" xr:uid="{F2AE1E0F-54E4-4FC4-8700-69C2AF2BA9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6-8 days</t>
        </r>
      </text>
    </comment>
    <comment ref="G252" authorId="0" shapeId="0" xr:uid="{984C9158-5E24-4A4C-B41A-7A8F50F383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G267" authorId="0" shapeId="0" xr:uid="{8899B0A5-6BE7-43EF-9FFC-AC74B8EFE2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G392" authorId="0" shapeId="0" xr:uid="{3B0FC1EB-9661-4FE8-A0B7-BD677B538EB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5-8</t>
        </r>
      </text>
    </comment>
    <comment ref="I412" authorId="0" shapeId="0" xr:uid="{E50A4D98-49D6-4377-A564-A71E2769E2E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CAMERA</t>
        </r>
      </text>
    </comment>
    <comment ref="G482" authorId="0" shapeId="0" xr:uid="{5B751D9B-8FFD-422E-A3EF-B0EE152FF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G502" authorId="0" shapeId="0" xr:uid="{978DEA3F-7738-48D5-B09D-5031CA5843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52" authorId="0" shapeId="0" xr:uid="{80EB34DC-7331-4BF0-AC3C-D6EB1B60F0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5-8</t>
        </r>
      </text>
    </comment>
    <comment ref="F167" authorId="0" shapeId="0" xr:uid="{C5ED4FD0-6C69-49F1-B85C-8E1A10A1D9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unknown</t>
        </r>
      </text>
    </comment>
    <comment ref="H167" authorId="0" shapeId="0" xr:uid="{F262CBB2-EAE5-4A9C-90CE-45901CF2DB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6-8 days</t>
        </r>
      </text>
    </comment>
    <comment ref="H203" authorId="0" shapeId="0" xr:uid="{BC732E20-3AD8-4F98-9EEA-8A2368FD1C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H215" authorId="0" shapeId="0" xr:uid="{0CA57769-39EE-4A41-ACFB-8A83EFF94F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H267" authorId="0" shapeId="0" xr:uid="{7823FF52-549D-444A-AA22-E715420442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H292" authorId="0" shapeId="0" xr:uid="{7D154A04-1BC9-4671-B789-AEE8A44E1F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5-8</t>
        </r>
      </text>
    </comment>
    <comment ref="H311" authorId="0" shapeId="0" xr:uid="{D8DD560F-9199-4AB2-97D3-21F767E05C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6-7 days</t>
        </r>
      </text>
    </comment>
    <comment ref="K344" authorId="0" shapeId="0" xr:uid="{0CE40390-944A-4890-80FE-F91B4AAABAC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CAMERA</t>
        </r>
      </text>
    </comment>
    <comment ref="B392" authorId="0" shapeId="0" xr:uid="{6E1FEF26-4A8D-41A3-A6EE-59F279DC80E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erken bitmesi gerekti, devam etse sonuçlar değişebilirdi?</t>
        </r>
      </text>
    </comment>
  </commentList>
</comments>
</file>

<file path=xl/sharedStrings.xml><?xml version="1.0" encoding="utf-8"?>
<sst xmlns="http://schemas.openxmlformats.org/spreadsheetml/2006/main" count="9657" uniqueCount="271">
  <si>
    <t>Date</t>
  </si>
  <si>
    <t>time start</t>
  </si>
  <si>
    <t>duration</t>
  </si>
  <si>
    <t>temperature</t>
  </si>
  <si>
    <t>humidity</t>
  </si>
  <si>
    <t>species</t>
  </si>
  <si>
    <t>age average</t>
  </si>
  <si>
    <t>experiment name</t>
  </si>
  <si>
    <t>cage ID</t>
  </si>
  <si>
    <t>position bait</t>
  </si>
  <si>
    <t>ID</t>
  </si>
  <si>
    <t>D. melanogaster</t>
  </si>
  <si>
    <t>A</t>
  </si>
  <si>
    <t>right top</t>
  </si>
  <si>
    <t>Paraffin oil</t>
  </si>
  <si>
    <t>left top</t>
  </si>
  <si>
    <t>Empty</t>
  </si>
  <si>
    <t>right bottom</t>
  </si>
  <si>
    <t>nochoice</t>
  </si>
  <si>
    <t>14.09.2023</t>
  </si>
  <si>
    <t>22 hours</t>
  </si>
  <si>
    <t>Condition 4</t>
  </si>
  <si>
    <t>left bottom</t>
  </si>
  <si>
    <t>B</t>
  </si>
  <si>
    <t>18.09.2023</t>
  </si>
  <si>
    <t>16 hours</t>
  </si>
  <si>
    <t>C</t>
  </si>
  <si>
    <t>20.09.2023</t>
  </si>
  <si>
    <t>22.09.2023</t>
  </si>
  <si>
    <t xml:space="preserve">3 days </t>
  </si>
  <si>
    <t>Condition 7</t>
  </si>
  <si>
    <t>D</t>
  </si>
  <si>
    <t>D. suzukiii</t>
  </si>
  <si>
    <t>26.09.2023</t>
  </si>
  <si>
    <t>20 hours</t>
  </si>
  <si>
    <t>Condition 5</t>
  </si>
  <si>
    <t>E</t>
  </si>
  <si>
    <t>F</t>
  </si>
  <si>
    <t>G</t>
  </si>
  <si>
    <t>H</t>
  </si>
  <si>
    <t>27.09.2023</t>
  </si>
  <si>
    <t>19 hours</t>
  </si>
  <si>
    <t>Condition 6</t>
  </si>
  <si>
    <t>28.09.2023</t>
  </si>
  <si>
    <t>Condition 1</t>
  </si>
  <si>
    <t>29.09.2023</t>
  </si>
  <si>
    <t>7 hours</t>
  </si>
  <si>
    <t>Condition 3</t>
  </si>
  <si>
    <t>03.10.2023</t>
  </si>
  <si>
    <t>04.10.2023</t>
  </si>
  <si>
    <t>Condition 2</t>
  </si>
  <si>
    <t>05.10.2023</t>
  </si>
  <si>
    <t>24 hours</t>
  </si>
  <si>
    <t>10.10.2023</t>
  </si>
  <si>
    <t>12.10.2023</t>
  </si>
  <si>
    <t>17.10.2023</t>
  </si>
  <si>
    <t>20.10.2023</t>
  </si>
  <si>
    <t>23.10.2023</t>
  </si>
  <si>
    <t>30.10.2023</t>
  </si>
  <si>
    <t>02.11.2023</t>
  </si>
  <si>
    <t>07.11.2023</t>
  </si>
  <si>
    <t>09.11.2023</t>
  </si>
  <si>
    <t>13.11.2023</t>
  </si>
  <si>
    <t>proportion</t>
  </si>
  <si>
    <t>Column Labels</t>
  </si>
  <si>
    <t>Row Labels</t>
  </si>
  <si>
    <t>Trap</t>
  </si>
  <si>
    <t>Bait 1</t>
  </si>
  <si>
    <t>Bait 2</t>
  </si>
  <si>
    <t>Ethyl acetate</t>
  </si>
  <si>
    <t>Acetic acid</t>
  </si>
  <si>
    <t>Ethyl acetate + Acetic acid</t>
  </si>
  <si>
    <t>Isoamyl acetate</t>
  </si>
  <si>
    <t>Isoamyl acetate + Acetic acid</t>
  </si>
  <si>
    <t>Bait1</t>
  </si>
  <si>
    <t>Bait2</t>
  </si>
  <si>
    <t>Ntot baits</t>
  </si>
  <si>
    <t>Ntot cage</t>
  </si>
  <si>
    <t>N flies bait</t>
  </si>
  <si>
    <t>A04.10.2023</t>
  </si>
  <si>
    <t>A30.10.2023</t>
  </si>
  <si>
    <t>B04.10.2023</t>
  </si>
  <si>
    <t>B30.10.2023</t>
  </si>
  <si>
    <t>C04.10.2023</t>
  </si>
  <si>
    <t>D04.10.2023</t>
  </si>
  <si>
    <t>G04.10.2023</t>
  </si>
  <si>
    <t>H04.10.2023</t>
  </si>
  <si>
    <t>A05.10.2023</t>
  </si>
  <si>
    <t>B05.10.2023</t>
  </si>
  <si>
    <t>B17.10.2023</t>
  </si>
  <si>
    <t>C05.10.2023</t>
  </si>
  <si>
    <t>C17.10.2023</t>
  </si>
  <si>
    <t>D05.10.2023</t>
  </si>
  <si>
    <t>E04.10.2023</t>
  </si>
  <si>
    <t>F04.10.2023</t>
  </si>
  <si>
    <t>C10.10.2023</t>
  </si>
  <si>
    <t>D10.10.2023</t>
  </si>
  <si>
    <t>E23.10.2023</t>
  </si>
  <si>
    <t>E29.09.2023</t>
  </si>
  <si>
    <t>F23.10.2023</t>
  </si>
  <si>
    <t>F29.09.2023</t>
  </si>
  <si>
    <t>G29.09.2023</t>
  </si>
  <si>
    <t>H29.09.2023</t>
  </si>
  <si>
    <t>A14.09.2023</t>
  </si>
  <si>
    <t>A18.09.2023</t>
  </si>
  <si>
    <t>A20.09.2023</t>
  </si>
  <si>
    <t>B14.09.2023</t>
  </si>
  <si>
    <t>B18.09.2023</t>
  </si>
  <si>
    <t>B20.09.2023</t>
  </si>
  <si>
    <t>C18.09.2023</t>
  </si>
  <si>
    <t>C20.09.2023</t>
  </si>
  <si>
    <t>C30.10.2023</t>
  </si>
  <si>
    <t>D30.10.2023</t>
  </si>
  <si>
    <t>E26.09.2023</t>
  </si>
  <si>
    <t>F26.09.2023</t>
  </si>
  <si>
    <t>G26.09.2023</t>
  </si>
  <si>
    <t>G27.09.2023</t>
  </si>
  <si>
    <t>H26.09.2023</t>
  </si>
  <si>
    <t>H27.09.2023</t>
  </si>
  <si>
    <t>A20.10.2023</t>
  </si>
  <si>
    <t>B20.10.2023</t>
  </si>
  <si>
    <t>B27.09.2023</t>
  </si>
  <si>
    <t>C20.10.2023</t>
  </si>
  <si>
    <t>D20.10.2023</t>
  </si>
  <si>
    <t>D27.09.2023</t>
  </si>
  <si>
    <t>E27.09.2023</t>
  </si>
  <si>
    <t>F27.09.2023</t>
  </si>
  <si>
    <t>A22.09.2023</t>
  </si>
  <si>
    <t>B22.09.2023</t>
  </si>
  <si>
    <t>B26.09.2023</t>
  </si>
  <si>
    <t>C27.09.2023</t>
  </si>
  <si>
    <t>D22.09.2023</t>
  </si>
  <si>
    <t>D26.09.2023</t>
  </si>
  <si>
    <t>F20.10.2023</t>
  </si>
  <si>
    <t>G20.10.2023</t>
  </si>
  <si>
    <t>A10.10.2023</t>
  </si>
  <si>
    <t>A28.09.2023</t>
  </si>
  <si>
    <t>B10.10.2023</t>
  </si>
  <si>
    <t>B28.09.2023</t>
  </si>
  <si>
    <t>C28.09.2023</t>
  </si>
  <si>
    <t>D28.09.2023</t>
  </si>
  <si>
    <t>F12.10.2023</t>
  </si>
  <si>
    <t>G12.10.2023</t>
  </si>
  <si>
    <t>A02.11.2023</t>
  </si>
  <si>
    <t>A17.10.2023</t>
  </si>
  <si>
    <t>B02.11.2023</t>
  </si>
  <si>
    <t>E05.10.2023</t>
  </si>
  <si>
    <t>E12.10.2023</t>
  </si>
  <si>
    <t>F05.10.2023</t>
  </si>
  <si>
    <t>G05.10.2023</t>
  </si>
  <si>
    <t>H05.10.2023</t>
  </si>
  <si>
    <t>A23.10.2023</t>
  </si>
  <si>
    <t>A29.09.2023</t>
  </si>
  <si>
    <t>B23.10.2023</t>
  </si>
  <si>
    <t>B29.09.2023</t>
  </si>
  <si>
    <t>C23.10.2023</t>
  </si>
  <si>
    <t>C29.09.2023</t>
  </si>
  <si>
    <t>D23.10.2023</t>
  </si>
  <si>
    <t>D29.09.2023</t>
  </si>
  <si>
    <t>E17.10.2023</t>
  </si>
  <si>
    <t>E28.09.2023</t>
  </si>
  <si>
    <t>F17.10.2023</t>
  </si>
  <si>
    <t>F28.09.2023</t>
  </si>
  <si>
    <t>G17.10.2023</t>
  </si>
  <si>
    <t>G28.09.2023</t>
  </si>
  <si>
    <t>H17.10.2023</t>
  </si>
  <si>
    <t>H28.09.2023</t>
  </si>
  <si>
    <t>A07.11.2023</t>
  </si>
  <si>
    <t>A13.11.2023</t>
  </si>
  <si>
    <t>B07.11.2023</t>
  </si>
  <si>
    <t>B13.11.2023</t>
  </si>
  <si>
    <t>C07.11.2023</t>
  </si>
  <si>
    <t>E30.10.2023</t>
  </si>
  <si>
    <t>F30.10.2023</t>
  </si>
  <si>
    <t>H30.10.2023</t>
  </si>
  <si>
    <t>A03.10.2023</t>
  </si>
  <si>
    <t>B03.10.2023</t>
  </si>
  <si>
    <t>C03.10.2023</t>
  </si>
  <si>
    <t>C13.11.2023</t>
  </si>
  <si>
    <t>D03.10.2023</t>
  </si>
  <si>
    <t>D13.11.2023</t>
  </si>
  <si>
    <t>E20.10.2023</t>
  </si>
  <si>
    <t>F03.10.2023</t>
  </si>
  <si>
    <t>A09.11.2023</t>
  </si>
  <si>
    <t>A26.09.2023</t>
  </si>
  <si>
    <t>A27.09.2023</t>
  </si>
  <si>
    <t>B09.11.2023</t>
  </si>
  <si>
    <t>C09.11.2023</t>
  </si>
  <si>
    <t>C22.09.2023</t>
  </si>
  <si>
    <t>C26.09.2023</t>
  </si>
  <si>
    <t>E03.10.2023</t>
  </si>
  <si>
    <t>tot cage</t>
  </si>
  <si>
    <t>totbait</t>
  </si>
  <si>
    <t>nochoice rate</t>
  </si>
  <si>
    <t>min tot</t>
  </si>
  <si>
    <t>max tot</t>
  </si>
  <si>
    <t>bait 1</t>
  </si>
  <si>
    <t>bait 2</t>
  </si>
  <si>
    <t>Nflies trapped</t>
  </si>
  <si>
    <t>Nflies cage</t>
  </si>
  <si>
    <t>Proportion of flies</t>
  </si>
  <si>
    <t>Stats</t>
  </si>
  <si>
    <t>SEM</t>
  </si>
  <si>
    <t xml:space="preserve">mean </t>
  </si>
  <si>
    <t>±</t>
  </si>
  <si>
    <t>Mean ± SEM</t>
  </si>
  <si>
    <t>cage 1</t>
  </si>
  <si>
    <t>cage 2</t>
  </si>
  <si>
    <t>cage 3</t>
  </si>
  <si>
    <t>cage 4</t>
  </si>
  <si>
    <t>cage 5</t>
  </si>
  <si>
    <t>cage 6</t>
  </si>
  <si>
    <t>cage 7</t>
  </si>
  <si>
    <t>cage 8</t>
  </si>
  <si>
    <t>Proportion of flies (%)</t>
  </si>
  <si>
    <t>Untrapped</t>
  </si>
  <si>
    <t>Total N flies</t>
  </si>
  <si>
    <t>suz</t>
  </si>
  <si>
    <t>mel</t>
  </si>
  <si>
    <t>33 ± 2</t>
  </si>
  <si>
    <t>41 ± 4</t>
  </si>
  <si>
    <t>4 ± 2</t>
  </si>
  <si>
    <t>22 ± 4</t>
  </si>
  <si>
    <t>22 ± 1</t>
  </si>
  <si>
    <t>54.38 ± 3.24</t>
  </si>
  <si>
    <t>34 ± 5</t>
  </si>
  <si>
    <t>36 ± 4</t>
  </si>
  <si>
    <t>9 ± 2</t>
  </si>
  <si>
    <t>20 ± 4</t>
  </si>
  <si>
    <t>42.88 ± 2.84</t>
  </si>
  <si>
    <t>37 ± 3</t>
  </si>
  <si>
    <t>30 ± 3</t>
  </si>
  <si>
    <t>11 ± 3</t>
  </si>
  <si>
    <t>23 ± 3</t>
  </si>
  <si>
    <t>46.75 ± 2.14</t>
  </si>
  <si>
    <t>24 ± 3</t>
  </si>
  <si>
    <t>44 ± 7</t>
  </si>
  <si>
    <t>11 ± 2</t>
  </si>
  <si>
    <t>25 ± 2</t>
  </si>
  <si>
    <t>46.63 ± 2.8</t>
  </si>
  <si>
    <t>18 ± 3</t>
  </si>
  <si>
    <t>30 ± 5</t>
  </si>
  <si>
    <t>13 ± 5</t>
  </si>
  <si>
    <t>38 ± 5</t>
  </si>
  <si>
    <t>30 ± 6</t>
  </si>
  <si>
    <t>42.88 ± 4.76</t>
  </si>
  <si>
    <t>26 ± 6</t>
  </si>
  <si>
    <t>49 ± 6</t>
  </si>
  <si>
    <t>6 ± 1</t>
  </si>
  <si>
    <t>19 ± 3</t>
  </si>
  <si>
    <t>12 ± 4</t>
  </si>
  <si>
    <t>53.88 ± 3.42</t>
  </si>
  <si>
    <t>41 ± 6</t>
  </si>
  <si>
    <t>9 ± 3</t>
  </si>
  <si>
    <t>28 ± 6</t>
  </si>
  <si>
    <t>12 ± 2</t>
  </si>
  <si>
    <t>52.88 ± 3.92</t>
  </si>
  <si>
    <t xml:space="preserve">age </t>
  </si>
  <si>
    <t>bait1</t>
  </si>
  <si>
    <t>bait2</t>
  </si>
  <si>
    <t>Nfliesbait1</t>
  </si>
  <si>
    <t>Nfliesbait2</t>
  </si>
  <si>
    <t>Nochoice</t>
  </si>
  <si>
    <t>total baits</t>
  </si>
  <si>
    <t>total cage</t>
  </si>
  <si>
    <t xml:space="preserve">Condition 3 </t>
  </si>
  <si>
    <t>Average of proportion</t>
  </si>
  <si>
    <t>mean proportion</t>
  </si>
  <si>
    <t>stdev</t>
  </si>
  <si>
    <t>sem</t>
  </si>
  <si>
    <t>StdDev of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</si>
</sst>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Aptos Narrow"/>
      <family val="2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20" fontId="0" fillId="0" borderId="0" xfId="0" applyNumberFormat="1"/>
    <xf numFmtId="2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2" xfId="0" applyFont="1" applyFill="1" applyBorder="1"/>
    <xf numFmtId="0" fontId="0" fillId="3" borderId="0" xfId="0" applyFill="1"/>
    <xf numFmtId="0" fontId="1" fillId="2" borderId="0" xfId="0" applyFont="1" applyFill="1"/>
    <xf numFmtId="0" fontId="9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9" fillId="0" borderId="5" xfId="0" applyFont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9" fillId="0" borderId="7" xfId="0" applyFont="1" applyBorder="1"/>
    <xf numFmtId="0" fontId="0" fillId="0" borderId="6" xfId="0" applyBorder="1"/>
    <xf numFmtId="0" fontId="1" fillId="0" borderId="7" xfId="0" applyFont="1" applyBorder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1" fillId="0" borderId="2" xfId="0" applyFont="1" applyBorder="1" applyAlignment="1">
      <alignment horizontal="left"/>
    </xf>
    <xf numFmtId="0" fontId="1" fillId="3" borderId="2" xfId="0" applyFont="1" applyFill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2" fillId="4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[Behaviour tables and graphs.xlsx]graph bait1-2!PivotTable2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73686815245644"/>
          <c:y val="1.9111504645481666E-2"/>
          <c:w val="0.7068846313373286"/>
          <c:h val="0.45245331362126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bait1-2'!$P$5:$P$17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bait1-2'!$P$5:$P$17</c:f>
                <c:numCache>
                  <c:formatCode>General</c:formatCode>
                  <c:ptCount val="13"/>
                  <c:pt idx="0">
                    <c:v>4.531834594816328E-2</c:v>
                  </c:pt>
                  <c:pt idx="1">
                    <c:v>3.4783017254549041E-2</c:v>
                  </c:pt>
                  <c:pt idx="2">
                    <c:v>1.833130514423096E-2</c:v>
                  </c:pt>
                  <c:pt idx="3">
                    <c:v>3.1126749544413999E-2</c:v>
                  </c:pt>
                  <c:pt idx="4">
                    <c:v>5.1144541802078412E-2</c:v>
                  </c:pt>
                  <c:pt idx="5">
                    <c:v>6.3081039489503818E-2</c:v>
                  </c:pt>
                  <c:pt idx="6">
                    <c:v>2.3988863850696387E-2</c:v>
                  </c:pt>
                  <c:pt idx="7">
                    <c:v>1.545534431335477E-2</c:v>
                  </c:pt>
                  <c:pt idx="8">
                    <c:v>4.6238495188102677E-2</c:v>
                  </c:pt>
                  <c:pt idx="9">
                    <c:v>5.8126489576477341E-2</c:v>
                  </c:pt>
                  <c:pt idx="10">
                    <c:v>6.2981880387171771E-2</c:v>
                  </c:pt>
                  <c:pt idx="11">
                    <c:v>4.9702636775491291E-2</c:v>
                  </c:pt>
                  <c:pt idx="12">
                    <c:v>2.9923183154637337E-2</c:v>
                  </c:pt>
                </c:numCache>
              </c:numRef>
            </c:plus>
            <c:minus>
              <c:numRef>
                <c:f>'graph bait1-2'!$P$5:$P$17</c:f>
                <c:numCache>
                  <c:formatCode>General</c:formatCode>
                  <c:ptCount val="13"/>
                  <c:pt idx="0">
                    <c:v>4.531834594816328E-2</c:v>
                  </c:pt>
                  <c:pt idx="1">
                    <c:v>3.4783017254549041E-2</c:v>
                  </c:pt>
                  <c:pt idx="2">
                    <c:v>1.833130514423096E-2</c:v>
                  </c:pt>
                  <c:pt idx="3">
                    <c:v>3.1126749544413999E-2</c:v>
                  </c:pt>
                  <c:pt idx="4">
                    <c:v>5.1144541802078412E-2</c:v>
                  </c:pt>
                  <c:pt idx="5">
                    <c:v>6.3081039489503818E-2</c:v>
                  </c:pt>
                  <c:pt idx="6">
                    <c:v>2.3988863850696387E-2</c:v>
                  </c:pt>
                  <c:pt idx="7">
                    <c:v>1.545534431335477E-2</c:v>
                  </c:pt>
                  <c:pt idx="8">
                    <c:v>4.6238495188102677E-2</c:v>
                  </c:pt>
                  <c:pt idx="9">
                    <c:v>5.8126489576477341E-2</c:v>
                  </c:pt>
                  <c:pt idx="10">
                    <c:v>6.2981880387171771E-2</c:v>
                  </c:pt>
                  <c:pt idx="11">
                    <c:v>4.9702636775491291E-2</c:v>
                  </c:pt>
                  <c:pt idx="12">
                    <c:v>2.9923183154637337E-2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'graph bait1-2'!$P$5:$P$17</c:f>
              <c:multiLvlStrCache>
                <c:ptCount val="13"/>
                <c:lvl>
                  <c:pt idx="0">
                    <c:v>Acetic acid</c:v>
                  </c:pt>
                  <c:pt idx="1">
                    <c:v>Paraffin oil</c:v>
                  </c:pt>
                  <c:pt idx="2">
                    <c:v>Empty</c:v>
                  </c:pt>
                  <c:pt idx="3">
                    <c:v>Acetic acid</c:v>
                  </c:pt>
                  <c:pt idx="4">
                    <c:v>Ethyl acetate</c:v>
                  </c:pt>
                  <c:pt idx="5">
                    <c:v>Ethyl acetate + Acetic acid</c:v>
                  </c:pt>
                  <c:pt idx="6">
                    <c:v>Paraffin oil</c:v>
                  </c:pt>
                  <c:pt idx="7">
                    <c:v>Empty</c:v>
                  </c:pt>
                  <c:pt idx="8">
                    <c:v>Acetic acid</c:v>
                  </c:pt>
                  <c:pt idx="9">
                    <c:v>Isoamyl acetate</c:v>
                  </c:pt>
                  <c:pt idx="10">
                    <c:v>Isoamyl acetate + Acetic acid</c:v>
                  </c:pt>
                  <c:pt idx="11">
                    <c:v>Paraffin oil</c:v>
                  </c:pt>
                  <c:pt idx="12">
                    <c:v>Empty</c:v>
                  </c:pt>
                </c:lvl>
                <c:lvl>
                  <c:pt idx="0">
                    <c:v>Acetic acid</c:v>
                  </c:pt>
                  <c:pt idx="3">
                    <c:v>Ethyl acetate</c:v>
                  </c:pt>
                  <c:pt idx="8">
                    <c:v>Isoamyl acetate</c:v>
                  </c:pt>
                </c:lvl>
              </c:multiLvlStrCache>
            </c:multiLvlStrRef>
          </c:cat>
          <c:val>
            <c:numRef>
              <c:f>'graph bait1-2'!$P$5:$P$17</c:f>
              <c:numCache>
                <c:formatCode>General</c:formatCode>
                <c:ptCount val="13"/>
                <c:pt idx="0">
                  <c:v>0.35309348694070264</c:v>
                </c:pt>
                <c:pt idx="1">
                  <c:v>0.23885441786989836</c:v>
                </c:pt>
                <c:pt idx="2">
                  <c:v>5.4958608248696458E-2</c:v>
                </c:pt>
                <c:pt idx="3">
                  <c:v>0.3823491248894475</c:v>
                </c:pt>
                <c:pt idx="4">
                  <c:v>0.39156727442013978</c:v>
                </c:pt>
                <c:pt idx="5">
                  <c:v>0.51218766613503464</c:v>
                </c:pt>
                <c:pt idx="6">
                  <c:v>0.12834919734414618</c:v>
                </c:pt>
                <c:pt idx="7">
                  <c:v>5.1382173087506845E-2</c:v>
                </c:pt>
                <c:pt idx="8">
                  <c:v>0.40513202579332347</c:v>
                </c:pt>
                <c:pt idx="9">
                  <c:v>0.2828802730357089</c:v>
                </c:pt>
                <c:pt idx="10">
                  <c:v>0.44292628667628664</c:v>
                </c:pt>
                <c:pt idx="11">
                  <c:v>0.25019672498916007</c:v>
                </c:pt>
                <c:pt idx="12">
                  <c:v>8.9943473473358057E-2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640-A33F-2A7847C619DF}"/>
            </c:ext>
          </c:extLst>
        </c:ser>
        <c:ser>
          <c:idx val="1"/>
          <c:order val="1"/>
          <c:tx>
            <c:strRef>
              <c:f>'graph bait1-2'!$P$5:$P$17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bait1-2'!$Q$5:$Q$17</c:f>
                <c:numCache>
                  <c:formatCode>General</c:formatCode>
                  <c:ptCount val="13"/>
                  <c:pt idx="0">
                    <c:v>4.365718189109085E-2</c:v>
                  </c:pt>
                  <c:pt idx="1">
                    <c:v>3.8691383634847101E-2</c:v>
                  </c:pt>
                  <c:pt idx="2">
                    <c:v>2.0332555736601737E-2</c:v>
                  </c:pt>
                  <c:pt idx="3">
                    <c:v>2.7876363807026683E-2</c:v>
                  </c:pt>
                  <c:pt idx="4">
                    <c:v>3.7678407714945489E-2</c:v>
                  </c:pt>
                  <c:pt idx="5">
                    <c:v>7.159103260258097E-2</c:v>
                  </c:pt>
                  <c:pt idx="6">
                    <c:v>3.8416775019131558E-2</c:v>
                  </c:pt>
                  <c:pt idx="7">
                    <c:v>2.6622990263266484E-2</c:v>
                  </c:pt>
                  <c:pt idx="8">
                    <c:v>6.3247775044784113E-2</c:v>
                  </c:pt>
                  <c:pt idx="9">
                    <c:v>4.5765212631612338E-2</c:v>
                  </c:pt>
                  <c:pt idx="10">
                    <c:v>6.1229661666967569E-2</c:v>
                  </c:pt>
                  <c:pt idx="11">
                    <c:v>5.3983909712300084E-2</c:v>
                  </c:pt>
                  <c:pt idx="12">
                    <c:v>3.486969136983107E-2</c:v>
                  </c:pt>
                </c:numCache>
              </c:numRef>
            </c:plus>
            <c:minus>
              <c:numRef>
                <c:f>'graph bait1-2'!$Q$5:$Q$17</c:f>
                <c:numCache>
                  <c:formatCode>General</c:formatCode>
                  <c:ptCount val="13"/>
                  <c:pt idx="0">
                    <c:v>4.365718189109085E-2</c:v>
                  </c:pt>
                  <c:pt idx="1">
                    <c:v>3.8691383634847101E-2</c:v>
                  </c:pt>
                  <c:pt idx="2">
                    <c:v>2.0332555736601737E-2</c:v>
                  </c:pt>
                  <c:pt idx="3">
                    <c:v>2.7876363807026683E-2</c:v>
                  </c:pt>
                  <c:pt idx="4">
                    <c:v>3.7678407714945489E-2</c:v>
                  </c:pt>
                  <c:pt idx="5">
                    <c:v>7.159103260258097E-2</c:v>
                  </c:pt>
                  <c:pt idx="6">
                    <c:v>3.8416775019131558E-2</c:v>
                  </c:pt>
                  <c:pt idx="7">
                    <c:v>2.6622990263266484E-2</c:v>
                  </c:pt>
                  <c:pt idx="8">
                    <c:v>6.3247775044784113E-2</c:v>
                  </c:pt>
                  <c:pt idx="9">
                    <c:v>4.5765212631612338E-2</c:v>
                  </c:pt>
                  <c:pt idx="10">
                    <c:v>6.1229661666967569E-2</c:v>
                  </c:pt>
                  <c:pt idx="11">
                    <c:v>5.3983909712300084E-2</c:v>
                  </c:pt>
                  <c:pt idx="12">
                    <c:v>3.486969136983107E-2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'graph bait1-2'!$P$5:$P$17</c:f>
              <c:multiLvlStrCache>
                <c:ptCount val="13"/>
                <c:lvl>
                  <c:pt idx="0">
                    <c:v>Acetic acid</c:v>
                  </c:pt>
                  <c:pt idx="1">
                    <c:v>Paraffin oil</c:v>
                  </c:pt>
                  <c:pt idx="2">
                    <c:v>Empty</c:v>
                  </c:pt>
                  <c:pt idx="3">
                    <c:v>Acetic acid</c:v>
                  </c:pt>
                  <c:pt idx="4">
                    <c:v>Ethyl acetate</c:v>
                  </c:pt>
                  <c:pt idx="5">
                    <c:v>Ethyl acetate + Acetic acid</c:v>
                  </c:pt>
                  <c:pt idx="6">
                    <c:v>Paraffin oil</c:v>
                  </c:pt>
                  <c:pt idx="7">
                    <c:v>Empty</c:v>
                  </c:pt>
                  <c:pt idx="8">
                    <c:v>Acetic acid</c:v>
                  </c:pt>
                  <c:pt idx="9">
                    <c:v>Isoamyl acetate</c:v>
                  </c:pt>
                  <c:pt idx="10">
                    <c:v>Isoamyl acetate + Acetic acid</c:v>
                  </c:pt>
                  <c:pt idx="11">
                    <c:v>Paraffin oil</c:v>
                  </c:pt>
                  <c:pt idx="12">
                    <c:v>Empty</c:v>
                  </c:pt>
                </c:lvl>
                <c:lvl>
                  <c:pt idx="0">
                    <c:v>Acetic acid</c:v>
                  </c:pt>
                  <c:pt idx="3">
                    <c:v>Ethyl acetate</c:v>
                  </c:pt>
                  <c:pt idx="8">
                    <c:v>Isoamyl acetate</c:v>
                  </c:pt>
                </c:lvl>
              </c:multiLvlStrCache>
            </c:multiLvlStrRef>
          </c:cat>
          <c:val>
            <c:numRef>
              <c:f>'graph bait1-2'!$P$5:$P$17</c:f>
              <c:numCache>
                <c:formatCode>General</c:formatCode>
                <c:ptCount val="13"/>
                <c:pt idx="0">
                  <c:v>0.34627079583611542</c:v>
                </c:pt>
                <c:pt idx="1">
                  <c:v>0.21917437778809962</c:v>
                </c:pt>
                <c:pt idx="2">
                  <c:v>8.8284030539669628E-2</c:v>
                </c:pt>
                <c:pt idx="3">
                  <c:v>0.29573392044023428</c:v>
                </c:pt>
                <c:pt idx="4">
                  <c:v>0.33814352880179593</c:v>
                </c:pt>
                <c:pt idx="5">
                  <c:v>0.44251616439116437</c:v>
                </c:pt>
                <c:pt idx="6">
                  <c:v>0.2160135576921012</c:v>
                </c:pt>
                <c:pt idx="7">
                  <c:v>8.70450422950379E-2</c:v>
                </c:pt>
                <c:pt idx="8">
                  <c:v>0.48787436873217277</c:v>
                </c:pt>
                <c:pt idx="9">
                  <c:v>0.24215122891401708</c:v>
                </c:pt>
                <c:pt idx="10">
                  <c:v>0.40871321578774211</c:v>
                </c:pt>
                <c:pt idx="11">
                  <c:v>0.28395717683031491</c:v>
                </c:pt>
                <c:pt idx="12">
                  <c:v>9.4311989777690661E-2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5-4640-A33F-2A7847C6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66421856"/>
        <c:axId val="478981568"/>
      </c:barChart>
      <c:catAx>
        <c:axId val="3664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478981568"/>
        <c:crosses val="autoZero"/>
        <c:auto val="1"/>
        <c:lblAlgn val="ctr"/>
        <c:lblOffset val="100"/>
        <c:noMultiLvlLbl val="0"/>
      </c:catAx>
      <c:valAx>
        <c:axId val="478981568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6642185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1869523705404"/>
          <c:y val="4.3051663073836989E-2"/>
          <c:w val="0.18291808163909778"/>
          <c:h val="0.20465156297607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1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graph'!$E$50:$H$50</c:f>
              <c:numCache>
                <c:formatCode>General</c:formatCode>
                <c:ptCount val="4"/>
                <c:pt idx="0">
                  <c:v>9.0909090909090912E-2</c:v>
                </c:pt>
                <c:pt idx="1">
                  <c:v>0.21212121212121213</c:v>
                </c:pt>
                <c:pt idx="2">
                  <c:v>0.39393939393939392</c:v>
                </c:pt>
                <c:pt idx="3">
                  <c:v>0.30303030303030304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5-4169-B51C-61743AC3A191}"/>
            </c:ext>
          </c:extLst>
        </c:ser>
        <c:ser>
          <c:idx val="1"/>
          <c:order val="1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graph'!$E$51:$H$51</c:f>
              <c:numCache>
                <c:formatCode>General</c:formatCode>
                <c:ptCount val="4"/>
                <c:pt idx="0">
                  <c:v>0</c:v>
                </c:pt>
                <c:pt idx="1">
                  <c:v>0.58333333333333337</c:v>
                </c:pt>
                <c:pt idx="2">
                  <c:v>0.22222222222222221</c:v>
                </c:pt>
                <c:pt idx="3">
                  <c:v>0.19444444444444445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5-4169-B51C-61743AC3A191}"/>
            </c:ext>
          </c:extLst>
        </c:ser>
        <c:ser>
          <c:idx val="2"/>
          <c:order val="2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graph'!$E$52:$H$52</c:f>
              <c:numCache>
                <c:formatCode>General</c:formatCode>
                <c:ptCount val="4"/>
                <c:pt idx="0">
                  <c:v>3.4482758620689655E-2</c:v>
                </c:pt>
                <c:pt idx="1">
                  <c:v>0.55172413793103448</c:v>
                </c:pt>
                <c:pt idx="2">
                  <c:v>3.4482758620689655E-2</c:v>
                </c:pt>
                <c:pt idx="3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5-4169-B51C-61743AC3A191}"/>
            </c:ext>
          </c:extLst>
        </c:ser>
        <c:ser>
          <c:idx val="3"/>
          <c:order val="3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graph'!$E$53:$H$53</c:f>
              <c:numCache>
                <c:formatCode>General</c:formatCode>
                <c:ptCount val="4"/>
                <c:pt idx="0">
                  <c:v>6.8965517241379309E-2</c:v>
                </c:pt>
                <c:pt idx="1">
                  <c:v>0.31034482758620691</c:v>
                </c:pt>
                <c:pt idx="2">
                  <c:v>0.27586206896551724</c:v>
                </c:pt>
                <c:pt idx="3">
                  <c:v>0.34482758620689657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5-4169-B51C-61743AC3A191}"/>
            </c:ext>
          </c:extLst>
        </c:ser>
        <c:ser>
          <c:idx val="4"/>
          <c:order val="4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graph'!$E$54:$H$54</c:f>
              <c:numCache>
                <c:formatCode>General</c:formatCode>
                <c:ptCount val="4"/>
                <c:pt idx="0">
                  <c:v>9.0909090909090912E-2</c:v>
                </c:pt>
                <c:pt idx="1">
                  <c:v>0.31818181818181818</c:v>
                </c:pt>
                <c:pt idx="2">
                  <c:v>0.36363636363636365</c:v>
                </c:pt>
                <c:pt idx="3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5-4169-B51C-61743AC3A191}"/>
            </c:ext>
          </c:extLst>
        </c:ser>
        <c:ser>
          <c:idx val="5"/>
          <c:order val="5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graph'!$E$55:$H$55</c:f>
              <c:numCache>
                <c:formatCode>General</c:formatCode>
                <c:ptCount val="4"/>
                <c:pt idx="0">
                  <c:v>4.1666666666666664E-2</c:v>
                </c:pt>
                <c:pt idx="1">
                  <c:v>0.45833333333333331</c:v>
                </c:pt>
                <c:pt idx="2">
                  <c:v>8.3333333333333329E-2</c:v>
                </c:pt>
                <c:pt idx="3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5-4169-B51C-61743AC3A191}"/>
            </c:ext>
          </c:extLst>
        </c:ser>
        <c:ser>
          <c:idx val="6"/>
          <c:order val="6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graph'!$E$56:$H$56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B5-4169-B51C-61743AC3A191}"/>
            </c:ext>
          </c:extLst>
        </c:ser>
        <c:ser>
          <c:idx val="7"/>
          <c:order val="7"/>
          <c:marker>
            <c:symbol val="none"/>
          </c:marker>
          <c:cat>
            <c:strRef>
              <c:f>'quadratic graph'!$E$49:$H$49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graph'!$E$57:$H$57</c:f>
              <c:numCache>
                <c:formatCode>General</c:formatCode>
                <c:ptCount val="4"/>
                <c:pt idx="0">
                  <c:v>0.10526315789473684</c:v>
                </c:pt>
                <c:pt idx="1">
                  <c:v>0.47368421052631576</c:v>
                </c:pt>
                <c:pt idx="2">
                  <c:v>0.21052631578947367</c:v>
                </c:pt>
                <c:pt idx="3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B5-4169-B51C-61743AC3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</c:plotArea>
    <c:plotVisOnly val="1"/>
    <c:dispBlanksAs val="gap"/>
    <c:showDLblsOverMax val="0"/>
    <c:extLst/>
  </c:chart>
  <c:spPr>
    <a:noFill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graph'!$E$59:$H$59</c:f>
              <c:numCache>
                <c:formatCode>General</c:formatCode>
                <c:ptCount val="4"/>
                <c:pt idx="0">
                  <c:v>0.29629629629629628</c:v>
                </c:pt>
                <c:pt idx="1">
                  <c:v>0.51851851851851849</c:v>
                </c:pt>
                <c:pt idx="2">
                  <c:v>7.407407407407407E-2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1F3-A74F-793E994A87FE}"/>
            </c:ext>
          </c:extLst>
        </c:ser>
        <c:ser>
          <c:idx val="1"/>
          <c:order val="1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graph'!$E$60:$H$60</c:f>
              <c:numCache>
                <c:formatCode>General</c:formatCode>
                <c:ptCount val="4"/>
                <c:pt idx="0">
                  <c:v>0</c:v>
                </c:pt>
                <c:pt idx="1">
                  <c:v>0.38095238095238093</c:v>
                </c:pt>
                <c:pt idx="2">
                  <c:v>0.33333333333333331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1F3-A74F-793E994A87FE}"/>
            </c:ext>
          </c:extLst>
        </c:ser>
        <c:ser>
          <c:idx val="2"/>
          <c:order val="2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graph'!$E$61:$H$61</c:f>
              <c:numCache>
                <c:formatCode>General</c:formatCode>
                <c:ptCount val="4"/>
                <c:pt idx="0">
                  <c:v>0.12</c:v>
                </c:pt>
                <c:pt idx="1">
                  <c:v>0.28000000000000003</c:v>
                </c:pt>
                <c:pt idx="2">
                  <c:v>0.16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1F3-A74F-793E994A87FE}"/>
            </c:ext>
          </c:extLst>
        </c:ser>
        <c:ser>
          <c:idx val="3"/>
          <c:order val="3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graph'!$E$62:$H$62</c:f>
              <c:numCache>
                <c:formatCode>General</c:formatCode>
                <c:ptCount val="4"/>
                <c:pt idx="0">
                  <c:v>0.08</c:v>
                </c:pt>
                <c:pt idx="1">
                  <c:v>0.72</c:v>
                </c:pt>
                <c:pt idx="2">
                  <c:v>0.08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1F3-A74F-793E994A87FE}"/>
            </c:ext>
          </c:extLst>
        </c:ser>
        <c:ser>
          <c:idx val="4"/>
          <c:order val="4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graph'!$E$63:$H$63</c:f>
              <c:numCache>
                <c:formatCode>General</c:formatCode>
                <c:ptCount val="4"/>
                <c:pt idx="0">
                  <c:v>0.1111111111111111</c:v>
                </c:pt>
                <c:pt idx="1">
                  <c:v>0.66666666666666663</c:v>
                </c:pt>
                <c:pt idx="2">
                  <c:v>0.1111111111111111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1F3-A74F-793E994A87FE}"/>
            </c:ext>
          </c:extLst>
        </c:ser>
        <c:ser>
          <c:idx val="5"/>
          <c:order val="5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graph'!$E$64:$H$64</c:f>
              <c:numCache>
                <c:formatCode>General</c:formatCode>
                <c:ptCount val="4"/>
                <c:pt idx="0">
                  <c:v>8.3333333333333329E-2</c:v>
                </c:pt>
                <c:pt idx="1">
                  <c:v>0.41666666666666669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1F3-A74F-793E994A87FE}"/>
            </c:ext>
          </c:extLst>
        </c:ser>
        <c:ser>
          <c:idx val="6"/>
          <c:order val="6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graph'!$E$65:$H$65</c:f>
              <c:numCache>
                <c:formatCode>General</c:formatCode>
                <c:ptCount val="4"/>
                <c:pt idx="0">
                  <c:v>0.27272727272727271</c:v>
                </c:pt>
                <c:pt idx="1">
                  <c:v>0.22727272727272727</c:v>
                </c:pt>
                <c:pt idx="2">
                  <c:v>0.27272727272727271</c:v>
                </c:pt>
                <c:pt idx="3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41F3-A74F-793E994A87FE}"/>
            </c:ext>
          </c:extLst>
        </c:ser>
        <c:ser>
          <c:idx val="7"/>
          <c:order val="7"/>
          <c:marker>
            <c:symbol val="none"/>
          </c:marker>
          <c:cat>
            <c:strRef>
              <c:f>'quadratic graph'!$E$58:$H$58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graph'!$E$66:$H$66</c:f>
              <c:numCache>
                <c:formatCode>General</c:formatCode>
                <c:ptCount val="4"/>
                <c:pt idx="0">
                  <c:v>0.2</c:v>
                </c:pt>
                <c:pt idx="1">
                  <c:v>0.33333333333333331</c:v>
                </c:pt>
                <c:pt idx="2">
                  <c:v>0.26666666666666666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41F3-A74F-793E994A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</c:plotArea>
    <c:plotVisOnly val="1"/>
    <c:dispBlanksAs val="gap"/>
    <c:showDLblsOverMax val="0"/>
    <c:extLst/>
  </c:chart>
  <c:spPr>
    <a:noFill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graph'!$N$5:$Q$5</c:f>
              <c:numCache>
                <c:formatCode>General</c:formatCode>
                <c:ptCount val="4"/>
                <c:pt idx="0">
                  <c:v>0</c:v>
                </c:pt>
                <c:pt idx="1">
                  <c:v>0.34883720930232559</c:v>
                </c:pt>
                <c:pt idx="2">
                  <c:v>0.37209302325581395</c:v>
                </c:pt>
                <c:pt idx="3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E-4EEF-8362-3F3FD7270886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graph'!$N$6:$Q$6</c:f>
              <c:numCache>
                <c:formatCode>General</c:formatCode>
                <c:ptCount val="4"/>
                <c:pt idx="0">
                  <c:v>3.125E-2</c:v>
                </c:pt>
                <c:pt idx="1">
                  <c:v>0.375</c:v>
                </c:pt>
                <c:pt idx="2">
                  <c:v>0.28125</c:v>
                </c:pt>
                <c:pt idx="3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E-4EEF-8362-3F3FD7270886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graph'!$N$7:$Q$7</c:f>
              <c:numCache>
                <c:formatCode>General</c:formatCode>
                <c:ptCount val="4"/>
                <c:pt idx="0">
                  <c:v>5.5555555555555552E-2</c:v>
                </c:pt>
                <c:pt idx="1">
                  <c:v>0.22222222222222221</c:v>
                </c:pt>
                <c:pt idx="2">
                  <c:v>0.3611111111111111</c:v>
                </c:pt>
                <c:pt idx="3">
                  <c:v>0.3611111111111111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E-4EEF-8362-3F3FD7270886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graph'!$N$8:$Q$8</c:f>
              <c:numCache>
                <c:formatCode>General</c:formatCode>
                <c:ptCount val="4"/>
                <c:pt idx="0">
                  <c:v>0</c:v>
                </c:pt>
                <c:pt idx="1">
                  <c:v>0.56896551724137934</c:v>
                </c:pt>
                <c:pt idx="2">
                  <c:v>8.6206896551724144E-2</c:v>
                </c:pt>
                <c:pt idx="3">
                  <c:v>0.34482758620689657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E-4EEF-8362-3F3FD7270886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graph'!$N$9:$Q$9</c:f>
              <c:numCache>
                <c:formatCode>General</c:formatCode>
                <c:ptCount val="4"/>
                <c:pt idx="0">
                  <c:v>0.11904761904761904</c:v>
                </c:pt>
                <c:pt idx="1">
                  <c:v>0.5</c:v>
                </c:pt>
                <c:pt idx="2">
                  <c:v>7.1428571428571425E-2</c:v>
                </c:pt>
                <c:pt idx="3">
                  <c:v>0.30952380952380953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E-4EEF-8362-3F3FD7270886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graph'!$N$10:$Q$10</c:f>
              <c:numCache>
                <c:formatCode>General</c:formatCode>
                <c:ptCount val="4"/>
                <c:pt idx="0">
                  <c:v>0.10256410256410256</c:v>
                </c:pt>
                <c:pt idx="1">
                  <c:v>0.48717948717948717</c:v>
                </c:pt>
                <c:pt idx="2">
                  <c:v>0.17948717948717949</c:v>
                </c:pt>
                <c:pt idx="3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E-4EEF-8362-3F3FD7270886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graph'!$N$11:$Q$11</c:f>
              <c:numCache>
                <c:formatCode>General</c:formatCode>
                <c:ptCount val="4"/>
                <c:pt idx="0">
                  <c:v>0</c:v>
                </c:pt>
                <c:pt idx="1">
                  <c:v>0.28947368421052633</c:v>
                </c:pt>
                <c:pt idx="2">
                  <c:v>0.31578947368421051</c:v>
                </c:pt>
                <c:pt idx="3">
                  <c:v>0.39473684210526316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E-4EEF-8362-3F3FD7270886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graph'!$N$4:$Q$4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graph'!$N$12:$Q$12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9.6153846153846159E-2</c:v>
                </c:pt>
                <c:pt idx="3">
                  <c:v>0.40384615384615385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E-4EEF-8362-3F3FD727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graph'!$N$14:$Q$14</c:f>
              <c:numCache>
                <c:formatCode>General</c:formatCode>
                <c:ptCount val="4"/>
                <c:pt idx="0">
                  <c:v>0.14285714285714285</c:v>
                </c:pt>
                <c:pt idx="1">
                  <c:v>0.47619047619047616</c:v>
                </c:pt>
                <c:pt idx="2">
                  <c:v>4.7619047619047616E-2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7-494E-B3F0-29BE546015BD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graph'!$N$15:$Q$15</c:f>
              <c:numCache>
                <c:formatCode>General</c:formatCode>
                <c:ptCount val="4"/>
                <c:pt idx="0">
                  <c:v>0</c:v>
                </c:pt>
                <c:pt idx="1">
                  <c:v>0.35714285714285715</c:v>
                </c:pt>
                <c:pt idx="2">
                  <c:v>0.35714285714285715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7-494E-B3F0-29BE546015BD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graph'!$N$16:$Q$16</c:f>
              <c:numCache>
                <c:formatCode>General</c:formatCode>
                <c:ptCount val="4"/>
                <c:pt idx="0">
                  <c:v>0.1891891891891892</c:v>
                </c:pt>
                <c:pt idx="1">
                  <c:v>0.32432432432432434</c:v>
                </c:pt>
                <c:pt idx="2">
                  <c:v>0.1891891891891892</c:v>
                </c:pt>
                <c:pt idx="3">
                  <c:v>0.29729729729729731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7-494E-B3F0-29BE546015BD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graph'!$N$17:$Q$17</c:f>
              <c:numCache>
                <c:formatCode>General</c:formatCode>
                <c:ptCount val="4"/>
                <c:pt idx="0">
                  <c:v>6.1224489795918366E-2</c:v>
                </c:pt>
                <c:pt idx="1">
                  <c:v>0.30612244897959184</c:v>
                </c:pt>
                <c:pt idx="2">
                  <c:v>0.30612244897959184</c:v>
                </c:pt>
                <c:pt idx="3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7-494E-B3F0-29BE546015BD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graph'!$N$18:$Q$18</c:f>
              <c:numCache>
                <c:formatCode>General</c:formatCode>
                <c:ptCount val="4"/>
                <c:pt idx="0">
                  <c:v>0.08</c:v>
                </c:pt>
                <c:pt idx="1">
                  <c:v>0.4</c:v>
                </c:pt>
                <c:pt idx="2">
                  <c:v>0.12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7-494E-B3F0-29BE546015BD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graph'!$N$19:$Q$19</c:f>
              <c:numCache>
                <c:formatCode>General</c:formatCode>
                <c:ptCount val="4"/>
                <c:pt idx="0">
                  <c:v>7.8947368421052627E-2</c:v>
                </c:pt>
                <c:pt idx="1">
                  <c:v>0.39473684210526316</c:v>
                </c:pt>
                <c:pt idx="2">
                  <c:v>0.34210526315789475</c:v>
                </c:pt>
                <c:pt idx="3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97-494E-B3F0-29BE546015BD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graph'!$N$20:$Q$20</c:f>
              <c:numCache>
                <c:formatCode>General</c:formatCode>
                <c:ptCount val="4"/>
                <c:pt idx="0">
                  <c:v>5.4054054054054057E-2</c:v>
                </c:pt>
                <c:pt idx="1">
                  <c:v>0.48648648648648651</c:v>
                </c:pt>
                <c:pt idx="2">
                  <c:v>0.21621621621621623</c:v>
                </c:pt>
                <c:pt idx="3">
                  <c:v>0.24324324324324326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7-494E-B3F0-29BE546015BD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graph'!$N$13:$Q$13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graph'!$N$21:$Q$21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0.17499999999999999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97-494E-B3F0-29BE5460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graph'!$N$23:$Q$23</c:f>
              <c:numCache>
                <c:formatCode>General</c:formatCode>
                <c:ptCount val="4"/>
                <c:pt idx="0">
                  <c:v>2.6315789473684209E-2</c:v>
                </c:pt>
                <c:pt idx="1">
                  <c:v>0.21052631578947367</c:v>
                </c:pt>
                <c:pt idx="2">
                  <c:v>0.26315789473684209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8-483C-912E-CB95A504DA59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graph'!$N$24:$Q$24</c:f>
              <c:numCache>
                <c:formatCode>General</c:formatCode>
                <c:ptCount val="4"/>
                <c:pt idx="0">
                  <c:v>0.13725490196078433</c:v>
                </c:pt>
                <c:pt idx="1">
                  <c:v>0.29411764705882354</c:v>
                </c:pt>
                <c:pt idx="2">
                  <c:v>0.15686274509803921</c:v>
                </c:pt>
                <c:pt idx="3">
                  <c:v>0.41176470588235292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8-483C-912E-CB95A504DA59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graph'!$N$25:$Q$25</c:f>
              <c:numCache>
                <c:formatCode>General</c:formatCode>
                <c:ptCount val="4"/>
                <c:pt idx="0">
                  <c:v>0.12244897959183673</c:v>
                </c:pt>
                <c:pt idx="1">
                  <c:v>0.38775510204081631</c:v>
                </c:pt>
                <c:pt idx="2">
                  <c:v>0.10204081632653061</c:v>
                </c:pt>
                <c:pt idx="3">
                  <c:v>0.38775510204081631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8-483C-912E-CB95A504DA59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graph'!$N$26:$Q$26</c:f>
              <c:numCache>
                <c:formatCode>General</c:formatCode>
                <c:ptCount val="4"/>
                <c:pt idx="0">
                  <c:v>0.17073170731707318</c:v>
                </c:pt>
                <c:pt idx="1">
                  <c:v>0.26829268292682928</c:v>
                </c:pt>
                <c:pt idx="2">
                  <c:v>0.17073170731707318</c:v>
                </c:pt>
                <c:pt idx="3">
                  <c:v>0.3902439024390244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8-483C-912E-CB95A504DA59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graph'!$N$27:$Q$27</c:f>
              <c:numCache>
                <c:formatCode>General</c:formatCode>
                <c:ptCount val="4"/>
                <c:pt idx="0">
                  <c:v>0</c:v>
                </c:pt>
                <c:pt idx="1">
                  <c:v>0.22857142857142856</c:v>
                </c:pt>
                <c:pt idx="2">
                  <c:v>0.4</c:v>
                </c:pt>
                <c:pt idx="3">
                  <c:v>0.37142857142857144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8-483C-912E-CB95A504DA59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graph'!$N$28:$Q$28</c:f>
              <c:numCache>
                <c:formatCode>General</c:formatCode>
                <c:ptCount val="4"/>
                <c:pt idx="0">
                  <c:v>0.17777777777777778</c:v>
                </c:pt>
                <c:pt idx="1">
                  <c:v>0.22222222222222221</c:v>
                </c:pt>
                <c:pt idx="2">
                  <c:v>0.28888888888888886</c:v>
                </c:pt>
                <c:pt idx="3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8-483C-912E-CB95A504DA59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graph'!$N$29:$Q$29</c:f>
              <c:numCache>
                <c:formatCode>General</c:formatCode>
                <c:ptCount val="4"/>
                <c:pt idx="0">
                  <c:v>2.6315789473684209E-2</c:v>
                </c:pt>
                <c:pt idx="1">
                  <c:v>0.42105263157894735</c:v>
                </c:pt>
                <c:pt idx="2">
                  <c:v>0.15789473684210525</c:v>
                </c:pt>
                <c:pt idx="3">
                  <c:v>0.39473684210526316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78-483C-912E-CB95A504DA59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graph'!$N$22:$Q$22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graph'!$N$30:$Q$30</c:f>
              <c:numCache>
                <c:formatCode>General</c:formatCode>
                <c:ptCount val="4"/>
                <c:pt idx="0">
                  <c:v>0.23809523809523808</c:v>
                </c:pt>
                <c:pt idx="1">
                  <c:v>0.33333333333333331</c:v>
                </c:pt>
                <c:pt idx="2">
                  <c:v>0.26190476190476192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8-483C-912E-CB95A504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graph'!$N$32:$Q$32</c:f>
              <c:numCache>
                <c:formatCode>General</c:formatCode>
                <c:ptCount val="4"/>
                <c:pt idx="0">
                  <c:v>0.24</c:v>
                </c:pt>
                <c:pt idx="1">
                  <c:v>0</c:v>
                </c:pt>
                <c:pt idx="2">
                  <c:v>0.4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7-4B2D-81B9-03ED0EC949FF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graph'!$N$33:$Q$33</c:f>
              <c:numCache>
                <c:formatCode>General</c:formatCode>
                <c:ptCount val="4"/>
                <c:pt idx="0">
                  <c:v>0.11428571428571428</c:v>
                </c:pt>
                <c:pt idx="1">
                  <c:v>0.42857142857142855</c:v>
                </c:pt>
                <c:pt idx="2">
                  <c:v>0.14285714285714285</c:v>
                </c:pt>
                <c:pt idx="3">
                  <c:v>0.31428571428571428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7-4B2D-81B9-03ED0EC949FF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graph'!$N$34:$Q$34</c:f>
              <c:numCache>
                <c:formatCode>General</c:formatCode>
                <c:ptCount val="4"/>
                <c:pt idx="0">
                  <c:v>0.12121212121212122</c:v>
                </c:pt>
                <c:pt idx="1">
                  <c:v>0.51515151515151514</c:v>
                </c:pt>
                <c:pt idx="2">
                  <c:v>9.0909090909090912E-2</c:v>
                </c:pt>
                <c:pt idx="3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7-4B2D-81B9-03ED0EC949FF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graph'!$N$35:$Q$35</c:f>
              <c:numCache>
                <c:formatCode>General</c:formatCode>
                <c:ptCount val="4"/>
                <c:pt idx="0">
                  <c:v>2.0833333333333332E-2</c:v>
                </c:pt>
                <c:pt idx="1">
                  <c:v>0.375</c:v>
                </c:pt>
                <c:pt idx="2">
                  <c:v>0.35416666666666669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7-4B2D-81B9-03ED0EC949FF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graph'!$N$36:$Q$36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0.43333333333333335</c:v>
                </c:pt>
                <c:pt idx="2">
                  <c:v>0.13333333333333333</c:v>
                </c:pt>
                <c:pt idx="3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7-4B2D-81B9-03ED0EC949FF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graph'!$N$37:$Q$37</c:f>
              <c:numCache>
                <c:formatCode>General</c:formatCode>
                <c:ptCount val="4"/>
                <c:pt idx="0">
                  <c:v>0.10256410256410256</c:v>
                </c:pt>
                <c:pt idx="1">
                  <c:v>0.51282051282051277</c:v>
                </c:pt>
                <c:pt idx="2">
                  <c:v>0.20512820512820512</c:v>
                </c:pt>
                <c:pt idx="3">
                  <c:v>0.17948717948717949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7-4B2D-81B9-03ED0EC949FF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graph'!$N$38:$Q$38</c:f>
              <c:numCache>
                <c:formatCode>General</c:formatCode>
                <c:ptCount val="4"/>
                <c:pt idx="0">
                  <c:v>5.5555555555555552E-2</c:v>
                </c:pt>
                <c:pt idx="1">
                  <c:v>0.63888888888888884</c:v>
                </c:pt>
                <c:pt idx="2">
                  <c:v>0.1111111111111111</c:v>
                </c:pt>
                <c:pt idx="3">
                  <c:v>0.19444444444444445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07-4B2D-81B9-03ED0EC949FF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graph'!$N$31:$Q$31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graph'!$N$39:$Q$39</c:f>
              <c:numCache>
                <c:formatCode>General</c:formatCode>
                <c:ptCount val="4"/>
                <c:pt idx="0">
                  <c:v>6.0606060606060608E-2</c:v>
                </c:pt>
                <c:pt idx="1">
                  <c:v>0.63636363636363635</c:v>
                </c:pt>
                <c:pt idx="2">
                  <c:v>0.18181818181818182</c:v>
                </c:pt>
                <c:pt idx="3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07-4B2D-81B9-03ED0EC9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graph'!$N$41:$Q$41</c:f>
              <c:numCache>
                <c:formatCode>General</c:formatCode>
                <c:ptCount val="4"/>
                <c:pt idx="0">
                  <c:v>0.26923076923076922</c:v>
                </c:pt>
                <c:pt idx="1">
                  <c:v>0.34615384615384615</c:v>
                </c:pt>
                <c:pt idx="2">
                  <c:v>0.19230769230769232</c:v>
                </c:pt>
                <c:pt idx="3">
                  <c:v>0.19230769230769232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D7A-9BF1-BAABB87EE828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graph'!$N$42:$Q$42</c:f>
              <c:numCache>
                <c:formatCode>General</c:formatCode>
                <c:ptCount val="4"/>
                <c:pt idx="0">
                  <c:v>8.5106382978723402E-2</c:v>
                </c:pt>
                <c:pt idx="1">
                  <c:v>0.25531914893617019</c:v>
                </c:pt>
                <c:pt idx="2">
                  <c:v>0.53191489361702127</c:v>
                </c:pt>
                <c:pt idx="3">
                  <c:v>0.1276595744680851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4-4D7A-9BF1-BAABB87EE828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graph'!$N$43:$Q$43</c:f>
              <c:numCache>
                <c:formatCode>General</c:formatCode>
                <c:ptCount val="4"/>
                <c:pt idx="0">
                  <c:v>0.21739130434782608</c:v>
                </c:pt>
                <c:pt idx="1">
                  <c:v>0.34782608695652173</c:v>
                </c:pt>
                <c:pt idx="2">
                  <c:v>0.34782608695652173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4-4D7A-9BF1-BAABB87EE828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graph'!$N$44:$Q$44</c:f>
              <c:numCache>
                <c:formatCode>General</c:formatCode>
                <c:ptCount val="4"/>
                <c:pt idx="0">
                  <c:v>0.06</c:v>
                </c:pt>
                <c:pt idx="1">
                  <c:v>0.28000000000000003</c:v>
                </c:pt>
                <c:pt idx="2">
                  <c:v>0.5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4-4D7A-9BF1-BAABB87EE828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graph'!$N$45:$Q$45</c:f>
              <c:numCache>
                <c:formatCode>General</c:formatCode>
                <c:ptCount val="4"/>
                <c:pt idx="0">
                  <c:v>0</c:v>
                </c:pt>
                <c:pt idx="1">
                  <c:v>0.45454545454545453</c:v>
                </c:pt>
                <c:pt idx="2">
                  <c:v>0.27272727272727271</c:v>
                </c:pt>
                <c:pt idx="3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4-4D7A-9BF1-BAABB87EE828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graph'!$N$46:$Q$46</c:f>
              <c:numCache>
                <c:formatCode>General</c:formatCode>
                <c:ptCount val="4"/>
                <c:pt idx="0">
                  <c:v>0.375</c:v>
                </c:pt>
                <c:pt idx="1">
                  <c:v>0.125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84-4D7A-9BF1-BAABB87EE828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graph'!$N$47:$Q$47</c:f>
              <c:numCache>
                <c:formatCode>General</c:formatCode>
                <c:ptCount val="4"/>
                <c:pt idx="0">
                  <c:v>2.6315789473684209E-2</c:v>
                </c:pt>
                <c:pt idx="1">
                  <c:v>0.5</c:v>
                </c:pt>
                <c:pt idx="2">
                  <c:v>0.36842105263157893</c:v>
                </c:pt>
                <c:pt idx="3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4-4D7A-9BF1-BAABB87EE828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graph'!$N$40:$Q$40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graph'!$N$48:$Q$48</c:f>
              <c:numCache>
                <c:formatCode>General</c:formatCode>
                <c:ptCount val="4"/>
                <c:pt idx="0">
                  <c:v>3.2258064516129031E-2</c:v>
                </c:pt>
                <c:pt idx="1">
                  <c:v>0.12903225806451613</c:v>
                </c:pt>
                <c:pt idx="2">
                  <c:v>0.58064516129032262</c:v>
                </c:pt>
                <c:pt idx="3">
                  <c:v>0.25806451612903225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84-4D7A-9BF1-BAABB87E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graph'!$N$50:$Q$50</c:f>
              <c:numCache>
                <c:formatCode>General</c:formatCode>
                <c:ptCount val="4"/>
                <c:pt idx="0">
                  <c:v>1.5384615384615385E-2</c:v>
                </c:pt>
                <c:pt idx="1">
                  <c:v>0.47692307692307695</c:v>
                </c:pt>
                <c:pt idx="2">
                  <c:v>0.2153846153846154</c:v>
                </c:pt>
                <c:pt idx="3">
                  <c:v>0.29230769230769232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C-4FDC-9A77-0B41B1A672F0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graph'!$N$51:$Q$51</c:f>
              <c:numCache>
                <c:formatCode>General</c:formatCode>
                <c:ptCount val="4"/>
                <c:pt idx="0">
                  <c:v>6.3492063492063489E-2</c:v>
                </c:pt>
                <c:pt idx="1">
                  <c:v>0.74603174603174605</c:v>
                </c:pt>
                <c:pt idx="2">
                  <c:v>6.3492063492063489E-2</c:v>
                </c:pt>
                <c:pt idx="3">
                  <c:v>0.12698412698412698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C-4FDC-9A77-0B41B1A672F0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graph'!$N$52:$Q$52</c:f>
              <c:numCache>
                <c:formatCode>General</c:formatCode>
                <c:ptCount val="4"/>
                <c:pt idx="0">
                  <c:v>6.5573770491803282E-2</c:v>
                </c:pt>
                <c:pt idx="1">
                  <c:v>0.34426229508196721</c:v>
                </c:pt>
                <c:pt idx="2">
                  <c:v>0.27868852459016391</c:v>
                </c:pt>
                <c:pt idx="3">
                  <c:v>0.31147540983606559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C-4FDC-9A77-0B41B1A672F0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graph'!$N$53:$Q$53</c:f>
              <c:numCache>
                <c:formatCode>General</c:formatCode>
                <c:ptCount val="4"/>
                <c:pt idx="0">
                  <c:v>2.3255813953488372E-2</c:v>
                </c:pt>
                <c:pt idx="1">
                  <c:v>0.60465116279069764</c:v>
                </c:pt>
                <c:pt idx="2">
                  <c:v>0.27906976744186046</c:v>
                </c:pt>
                <c:pt idx="3">
                  <c:v>9.3023255813953487E-2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C-4FDC-9A77-0B41B1A672F0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graph'!$N$54:$Q$54</c:f>
              <c:numCache>
                <c:formatCode>General</c:formatCode>
                <c:ptCount val="4"/>
                <c:pt idx="0">
                  <c:v>2.3809523809523808E-2</c:v>
                </c:pt>
                <c:pt idx="1">
                  <c:v>0.40476190476190477</c:v>
                </c:pt>
                <c:pt idx="2">
                  <c:v>0.16666666666666666</c:v>
                </c:pt>
                <c:pt idx="3">
                  <c:v>0.40476190476190477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9C-4FDC-9A77-0B41B1A672F0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graph'!$N$55:$Q$55</c:f>
              <c:numCache>
                <c:formatCode>General</c:formatCode>
                <c:ptCount val="4"/>
                <c:pt idx="0">
                  <c:v>7.6923076923076927E-2</c:v>
                </c:pt>
                <c:pt idx="1">
                  <c:v>0.53846153846153844</c:v>
                </c:pt>
                <c:pt idx="2">
                  <c:v>0.23076923076923078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9C-4FDC-9A77-0B41B1A672F0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graph'!$N$56:$Q$56</c:f>
              <c:numCache>
                <c:formatCode>General</c:formatCode>
                <c:ptCount val="4"/>
                <c:pt idx="0">
                  <c:v>0.12903225806451613</c:v>
                </c:pt>
                <c:pt idx="1">
                  <c:v>0.61290322580645162</c:v>
                </c:pt>
                <c:pt idx="2">
                  <c:v>0.12903225806451613</c:v>
                </c:pt>
                <c:pt idx="3">
                  <c:v>0.12903225806451613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9C-4FDC-9A77-0B41B1A672F0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graph'!$N$49:$Q$49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graph'!$N$57:$Q$57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0.17499999999999999</c:v>
                </c:pt>
                <c:pt idx="2">
                  <c:v>0.15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9C-4FDC-9A77-0B41B1A6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graph'!$N$59:$Q$59</c:f>
              <c:numCache>
                <c:formatCode>General</c:formatCode>
                <c:ptCount val="4"/>
                <c:pt idx="0">
                  <c:v>8.5714285714285715E-2</c:v>
                </c:pt>
                <c:pt idx="1">
                  <c:v>0.2857142857142857</c:v>
                </c:pt>
                <c:pt idx="2">
                  <c:v>0.51428571428571423</c:v>
                </c:pt>
                <c:pt idx="3">
                  <c:v>0.11428571428571428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0-42B1-8FBF-C8A8AF67AAFD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2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graph'!$N$60:$Q$60</c:f>
              <c:numCache>
                <c:formatCode>General</c:formatCode>
                <c:ptCount val="4"/>
                <c:pt idx="0">
                  <c:v>4.4117647058823532E-2</c:v>
                </c:pt>
                <c:pt idx="1">
                  <c:v>0.61764705882352944</c:v>
                </c:pt>
                <c:pt idx="2">
                  <c:v>7.3529411764705885E-2</c:v>
                </c:pt>
                <c:pt idx="3">
                  <c:v>0.26470588235294118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0-42B1-8FBF-C8A8AF67AAFD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2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graph'!$N$61:$Q$61</c:f>
              <c:numCache>
                <c:formatCode>General</c:formatCode>
                <c:ptCount val="4"/>
                <c:pt idx="0">
                  <c:v>2.1276595744680851E-2</c:v>
                </c:pt>
                <c:pt idx="1">
                  <c:v>0.68085106382978722</c:v>
                </c:pt>
                <c:pt idx="2">
                  <c:v>0.14893617021276595</c:v>
                </c:pt>
                <c:pt idx="3">
                  <c:v>0.14893617021276595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0-42B1-8FBF-C8A8AF67AAFD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2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graph'!$N$62:$Q$62</c:f>
              <c:numCache>
                <c:formatCode>General</c:formatCode>
                <c:ptCount val="4"/>
                <c:pt idx="0">
                  <c:v>0.13636363636363635</c:v>
                </c:pt>
                <c:pt idx="1">
                  <c:v>0.18181818181818182</c:v>
                </c:pt>
                <c:pt idx="2">
                  <c:v>0.43181818181818182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0-42B1-8FBF-C8A8AF67AAFD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2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graph'!$N$63:$Q$63</c:f>
              <c:numCache>
                <c:formatCode>General</c:formatCode>
                <c:ptCount val="4"/>
                <c:pt idx="0">
                  <c:v>0.28947368421052633</c:v>
                </c:pt>
                <c:pt idx="1">
                  <c:v>0.26315789473684209</c:v>
                </c:pt>
                <c:pt idx="2">
                  <c:v>0.34210526315789475</c:v>
                </c:pt>
                <c:pt idx="3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0-42B1-8FBF-C8A8AF67AAFD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2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graph'!$N$64:$Q$64</c:f>
              <c:numCache>
                <c:formatCode>General</c:formatCode>
                <c:ptCount val="4"/>
                <c:pt idx="0">
                  <c:v>3.4482758620689655E-2</c:v>
                </c:pt>
                <c:pt idx="1">
                  <c:v>0.46551724137931033</c:v>
                </c:pt>
                <c:pt idx="2">
                  <c:v>0.22413793103448276</c:v>
                </c:pt>
                <c:pt idx="3">
                  <c:v>0.27586206896551724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0-42B1-8FBF-C8A8AF67AAFD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2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graph'!$N$65:$Q$65</c:f>
              <c:numCache>
                <c:formatCode>General</c:formatCode>
                <c:ptCount val="4"/>
                <c:pt idx="0">
                  <c:v>0</c:v>
                </c:pt>
                <c:pt idx="1">
                  <c:v>0.375</c:v>
                </c:pt>
                <c:pt idx="2">
                  <c:v>0.4375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E0-42B1-8FBF-C8A8AF67AAFD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2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graph'!$N$58:$Q$58</c:f>
              <c:strCache>
                <c:ptCount val="4"/>
                <c:pt idx="0">
                  <c:v>Empty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graph'!$N$66:$Q$66</c:f>
              <c:numCache>
                <c:formatCode>General</c:formatCode>
                <c:ptCount val="4"/>
                <c:pt idx="0">
                  <c:v>0.11428571428571428</c:v>
                </c:pt>
                <c:pt idx="1">
                  <c:v>0.4</c:v>
                </c:pt>
                <c:pt idx="2">
                  <c:v>8.5714285714285715E-2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E0-42B1-8FBF-C8A8AF67A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graphs2'!$O$6:$O$9</c:f>
                <c:numCache>
                  <c:formatCode>General</c:formatCode>
                  <c:ptCount val="4"/>
                  <c:pt idx="0">
                    <c:v>5.1274177793345324E-2</c:v>
                  </c:pt>
                  <c:pt idx="1">
                    <c:v>5.4487744459211729E-2</c:v>
                  </c:pt>
                  <c:pt idx="2">
                    <c:v>2.464322947746855E-2</c:v>
                  </c:pt>
                  <c:pt idx="3">
                    <c:v>1.4653483323333492E-2</c:v>
                  </c:pt>
                </c:numCache>
              </c:numRef>
            </c:plus>
            <c:minus>
              <c:numRef>
                <c:f>'quadratic graphs2'!$O$6:$O$9</c:f>
                <c:numCache>
                  <c:formatCode>General</c:formatCode>
                  <c:ptCount val="4"/>
                  <c:pt idx="0">
                    <c:v>5.1274177793345324E-2</c:v>
                  </c:pt>
                  <c:pt idx="1">
                    <c:v>5.4487744459211729E-2</c:v>
                  </c:pt>
                  <c:pt idx="2">
                    <c:v>2.464322947746855E-2</c:v>
                  </c:pt>
                  <c:pt idx="3">
                    <c:v>1.4653483323333492E-2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graphs2'!$J$6:$J$9</c:f>
              <c:strCache>
                <c:ptCount val="4"/>
                <c:pt idx="0">
                  <c:v>Ethyl acetate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graphs2'!$K$6:$K$9</c:f>
              <c:numCache>
                <c:formatCode>General</c:formatCode>
                <c:ptCount val="4"/>
                <c:pt idx="0">
                  <c:v>0.41670153538021526</c:v>
                </c:pt>
                <c:pt idx="1">
                  <c:v>0.34043590112761712</c:v>
                </c:pt>
                <c:pt idx="2">
                  <c:v>0.18030792333479032</c:v>
                </c:pt>
                <c:pt idx="3">
                  <c:v>6.2554640157377411E-2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8-4927-A70B-887002C38D4D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graphs2'!$P$6:$P$9</c:f>
                <c:numCache>
                  <c:formatCode>General</c:formatCode>
                  <c:ptCount val="4"/>
                  <c:pt idx="0">
                    <c:v>2.07004124608547E-2</c:v>
                  </c:pt>
                  <c:pt idx="1">
                    <c:v>4.2712208691402249E-2</c:v>
                  </c:pt>
                  <c:pt idx="2">
                    <c:v>4.4905355361462382E-2</c:v>
                  </c:pt>
                  <c:pt idx="3">
                    <c:v>1.7353756737099341E-2</c:v>
                  </c:pt>
                </c:numCache>
              </c:numRef>
            </c:plus>
            <c:minus>
              <c:numRef>
                <c:f>'quadratic graphs2'!$P$6:$P$9</c:f>
                <c:numCache>
                  <c:formatCode>General</c:formatCode>
                  <c:ptCount val="4"/>
                  <c:pt idx="0">
                    <c:v>2.07004124608547E-2</c:v>
                  </c:pt>
                  <c:pt idx="1">
                    <c:v>4.2712208691402249E-2</c:v>
                  </c:pt>
                  <c:pt idx="2">
                    <c:v>4.4905355361462382E-2</c:v>
                  </c:pt>
                  <c:pt idx="3">
                    <c:v>1.7353756737099341E-2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graphs2'!$J$6:$J$9</c:f>
              <c:strCache>
                <c:ptCount val="4"/>
                <c:pt idx="0">
                  <c:v>Ethyl acetate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graphs2'!$L$6:$L$9</c:f>
              <c:numCache>
                <c:formatCode>General</c:formatCode>
                <c:ptCount val="4"/>
                <c:pt idx="0">
                  <c:v>0.32954806262554071</c:v>
                </c:pt>
                <c:pt idx="1">
                  <c:v>0.41145976501949266</c:v>
                </c:pt>
                <c:pt idx="2">
                  <c:v>0.22044001270905711</c:v>
                </c:pt>
                <c:pt idx="3">
                  <c:v>3.8552159645909648E-2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8-4927-A70B-887002C3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Bait 1: acetic acid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0086708027124781E-2"/>
          <c:y val="0.18560185185185185"/>
          <c:w val="0.58898021493165276"/>
          <c:h val="0.56405839895013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bait1-2'!$L$3:$L$4</c:f>
              <c:strCache>
                <c:ptCount val="2"/>
                <c:pt idx="0">
                  <c:v>D. melanogaster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bait1-2'!$P$5:$P$7</c:f>
                <c:numCache>
                  <c:formatCode>General</c:formatCode>
                  <c:ptCount val="3"/>
                  <c:pt idx="0">
                    <c:v>4.531834594816328E-2</c:v>
                  </c:pt>
                  <c:pt idx="1">
                    <c:v>3.4783017254549041E-2</c:v>
                  </c:pt>
                  <c:pt idx="2">
                    <c:v>1.833130514423096E-2</c:v>
                  </c:pt>
                </c:numCache>
              </c:numRef>
            </c:plus>
            <c:minus>
              <c:numRef>
                <c:f>'graph bait1-2'!$P$5:$P$7</c:f>
                <c:numCache>
                  <c:formatCode>General</c:formatCode>
                  <c:ptCount val="3"/>
                  <c:pt idx="0">
                    <c:v>4.531834594816328E-2</c:v>
                  </c:pt>
                  <c:pt idx="1">
                    <c:v>3.4783017254549041E-2</c:v>
                  </c:pt>
                  <c:pt idx="2">
                    <c:v>1.833130514423096E-2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bait1-2'!$K$5:$K$7</c:f>
              <c:strCache>
                <c:ptCount val="3"/>
                <c:pt idx="0">
                  <c:v>Acetic acid</c:v>
                </c:pt>
                <c:pt idx="1">
                  <c:v>Paraffin oil</c:v>
                </c:pt>
                <c:pt idx="2">
                  <c:v>Empty</c:v>
                </c:pt>
              </c:strCache>
            </c:strRef>
          </c:cat>
          <c:val>
            <c:numRef>
              <c:f>'graph bait1-2'!$L$5:$L$7</c:f>
              <c:numCache>
                <c:formatCode>General</c:formatCode>
                <c:ptCount val="3"/>
                <c:pt idx="0">
                  <c:v>0.35309348694070264</c:v>
                </c:pt>
                <c:pt idx="1">
                  <c:v>0.23885441786989836</c:v>
                </c:pt>
                <c:pt idx="2">
                  <c:v>5.4958608248696458E-2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8-4015-8168-053E24545C1C}"/>
            </c:ext>
          </c:extLst>
        </c:ser>
        <c:ser>
          <c:idx val="1"/>
          <c:order val="1"/>
          <c:tx>
            <c:strRef>
              <c:f>'graph bait1-2'!$M$3:$M$4</c:f>
              <c:strCache>
                <c:ptCount val="2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bait1-2'!$Q$5:$Q$7</c:f>
                <c:numCache>
                  <c:formatCode>General</c:formatCode>
                  <c:ptCount val="3"/>
                  <c:pt idx="0">
                    <c:v>4.365718189109085E-2</c:v>
                  </c:pt>
                  <c:pt idx="1">
                    <c:v>3.8691383634847101E-2</c:v>
                  </c:pt>
                  <c:pt idx="2">
                    <c:v>2.0332555736601737E-2</c:v>
                  </c:pt>
                </c:numCache>
              </c:numRef>
            </c:plus>
            <c:minus>
              <c:numRef>
                <c:f>'graph bait1-2'!$Q$5:$Q$7</c:f>
                <c:numCache>
                  <c:formatCode>General</c:formatCode>
                  <c:ptCount val="3"/>
                  <c:pt idx="0">
                    <c:v>4.365718189109085E-2</c:v>
                  </c:pt>
                  <c:pt idx="1">
                    <c:v>3.8691383634847101E-2</c:v>
                  </c:pt>
                  <c:pt idx="2">
                    <c:v>2.0332555736601737E-2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bait1-2'!$K$5:$K$7</c:f>
              <c:strCache>
                <c:ptCount val="3"/>
                <c:pt idx="0">
                  <c:v>Acetic acid</c:v>
                </c:pt>
                <c:pt idx="1">
                  <c:v>Paraffin oil</c:v>
                </c:pt>
                <c:pt idx="2">
                  <c:v>Empty</c:v>
                </c:pt>
              </c:strCache>
            </c:strRef>
          </c:cat>
          <c:val>
            <c:numRef>
              <c:f>'graph bait1-2'!$M$5:$M$7</c:f>
              <c:numCache>
                <c:formatCode>General</c:formatCode>
                <c:ptCount val="3"/>
                <c:pt idx="0">
                  <c:v>0.34627079583611542</c:v>
                </c:pt>
                <c:pt idx="1">
                  <c:v>0.21917437778809962</c:v>
                </c:pt>
                <c:pt idx="2">
                  <c:v>8.8284030539669628E-2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8-4015-8168-053E24545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-3"/>
        <c:axId val="984346816"/>
        <c:axId val="984348256"/>
      </c:barChart>
      <c:catAx>
        <c:axId val="984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48256"/>
        <c:crosses val="autoZero"/>
        <c:auto val="1"/>
        <c:lblAlgn val="ctr"/>
        <c:lblOffset val="100"/>
        <c:noMultiLvlLbl val="0"/>
      </c:catAx>
      <c:valAx>
        <c:axId val="984348256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4681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graphs2'!$O$11:$O$14</c:f>
                <c:numCache>
                  <c:formatCode>General</c:formatCode>
                  <c:ptCount val="4"/>
                  <c:pt idx="0">
                    <c:v>4.4577584445283015E-2</c:v>
                  </c:pt>
                  <c:pt idx="1">
                    <c:v>4.9035056164347453E-2</c:v>
                  </c:pt>
                  <c:pt idx="2">
                    <c:v>3.4783017254549041E-2</c:v>
                  </c:pt>
                  <c:pt idx="3">
                    <c:v>1.833130514423096E-2</c:v>
                  </c:pt>
                </c:numCache>
              </c:numRef>
            </c:plus>
            <c:minus>
              <c:numRef>
                <c:f>'quadratic graphs2'!$O$11:$O$14</c:f>
                <c:numCache>
                  <c:formatCode>General</c:formatCode>
                  <c:ptCount val="4"/>
                  <c:pt idx="0">
                    <c:v>4.4577584445283015E-2</c:v>
                  </c:pt>
                  <c:pt idx="1">
                    <c:v>4.9035056164347453E-2</c:v>
                  </c:pt>
                  <c:pt idx="2">
                    <c:v>3.4783017254549041E-2</c:v>
                  </c:pt>
                  <c:pt idx="3">
                    <c:v>1.833130514423096E-2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graphs2'!$J$11:$J$14</c:f>
              <c:strCache>
                <c:ptCount val="4"/>
                <c:pt idx="0">
                  <c:v>Acetic acid</c:v>
                </c:pt>
                <c:pt idx="1">
                  <c:v>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graphs2'!$K$11:$K$14</c:f>
              <c:numCache>
                <c:formatCode>General</c:formatCode>
                <c:ptCount val="4"/>
                <c:pt idx="0">
                  <c:v>0.35879887106632996</c:v>
                </c:pt>
                <c:pt idx="1">
                  <c:v>0.34738810281507515</c:v>
                </c:pt>
                <c:pt idx="2">
                  <c:v>0.23885441786989836</c:v>
                </c:pt>
                <c:pt idx="3">
                  <c:v>5.4958608248696458E-2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A27-B891-B91A36E9D420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graphs2'!$P$11:$P$14</c:f>
                <c:numCache>
                  <c:formatCode>General</c:formatCode>
                  <c:ptCount val="4"/>
                  <c:pt idx="0">
                    <c:v>4.6937929775895906E-2</c:v>
                  </c:pt>
                  <c:pt idx="1">
                    <c:v>4.3081384544974212E-2</c:v>
                  </c:pt>
                  <c:pt idx="2">
                    <c:v>3.8691383634847101E-2</c:v>
                  </c:pt>
                  <c:pt idx="3">
                    <c:v>2.0332555736601737E-2</c:v>
                  </c:pt>
                </c:numCache>
              </c:numRef>
            </c:plus>
            <c:minus>
              <c:numRef>
                <c:f>'quadratic graphs2'!$P$11:$P$14</c:f>
                <c:numCache>
                  <c:formatCode>General</c:formatCode>
                  <c:ptCount val="4"/>
                  <c:pt idx="0">
                    <c:v>4.6937929775895906E-2</c:v>
                  </c:pt>
                  <c:pt idx="1">
                    <c:v>4.3081384544974212E-2</c:v>
                  </c:pt>
                  <c:pt idx="2">
                    <c:v>3.8691383634847101E-2</c:v>
                  </c:pt>
                  <c:pt idx="3">
                    <c:v>2.0332555736601737E-2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graphs2'!$J$11:$J$14</c:f>
              <c:strCache>
                <c:ptCount val="4"/>
                <c:pt idx="0">
                  <c:v>Acetic acid</c:v>
                </c:pt>
                <c:pt idx="1">
                  <c:v>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graphs2'!$L$11:$L$14</c:f>
              <c:numCache>
                <c:formatCode>General</c:formatCode>
                <c:ptCount val="4"/>
                <c:pt idx="0">
                  <c:v>0.33691616226860588</c:v>
                </c:pt>
                <c:pt idx="1">
                  <c:v>0.35562542940362496</c:v>
                </c:pt>
                <c:pt idx="2">
                  <c:v>0.21917437778809962</c:v>
                </c:pt>
                <c:pt idx="3">
                  <c:v>8.8284030539669628E-2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4A27-B891-B91A36E9D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graphs2'!$O$16:$O$19</c:f>
                <c:numCache>
                  <c:formatCode>General</c:formatCode>
                  <c:ptCount val="4"/>
                  <c:pt idx="0">
                    <c:v>4.3336502367228323E-2</c:v>
                  </c:pt>
                  <c:pt idx="1">
                    <c:v>3.1126749544414131E-2</c:v>
                  </c:pt>
                  <c:pt idx="2">
                    <c:v>1.6743507654913822E-2</c:v>
                  </c:pt>
                  <c:pt idx="3">
                    <c:v>1.948930669807834E-2</c:v>
                  </c:pt>
                </c:numCache>
              </c:numRef>
            </c:plus>
            <c:minus>
              <c:numRef>
                <c:f>'quadratic graphs2'!$O$16:$O$19</c:f>
                <c:numCache>
                  <c:formatCode>General</c:formatCode>
                  <c:ptCount val="4"/>
                  <c:pt idx="0">
                    <c:v>4.3336502367228323E-2</c:v>
                  </c:pt>
                  <c:pt idx="1">
                    <c:v>3.1126749544414131E-2</c:v>
                  </c:pt>
                  <c:pt idx="2">
                    <c:v>1.6743507654913822E-2</c:v>
                  </c:pt>
                  <c:pt idx="3">
                    <c:v>1.948930669807834E-2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graphs2'!$J$16:$J$19</c:f>
              <c:strCache>
                <c:ptCount val="4"/>
                <c:pt idx="0">
                  <c:v>Ethyl acetate</c:v>
                </c:pt>
                <c:pt idx="1">
                  <c:v>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graphs2'!$K$16:$K$19</c:f>
              <c:numCache>
                <c:formatCode>General</c:formatCode>
                <c:ptCount val="4"/>
                <c:pt idx="0">
                  <c:v>0.46508169250104731</c:v>
                </c:pt>
                <c:pt idx="1">
                  <c:v>0.38234912488944744</c:v>
                </c:pt>
                <c:pt idx="2">
                  <c:v>0.10519829632732858</c:v>
                </c:pt>
                <c:pt idx="3">
                  <c:v>4.7370886282176602E-2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D-49E9-A9BD-33EAD04B2199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graphs2'!$P$16:$P$19</c:f>
                <c:numCache>
                  <c:formatCode>General</c:formatCode>
                  <c:ptCount val="4"/>
                  <c:pt idx="0">
                    <c:v>3.3992969826524042E-2</c:v>
                  </c:pt>
                  <c:pt idx="1">
                    <c:v>2.7876363807026683E-2</c:v>
                  </c:pt>
                  <c:pt idx="2">
                    <c:v>3.3999556830270838E-2</c:v>
                  </c:pt>
                  <c:pt idx="3">
                    <c:v>3.036963271028752E-2</c:v>
                  </c:pt>
                </c:numCache>
              </c:numRef>
            </c:plus>
            <c:minus>
              <c:numRef>
                <c:f>'quadratic graphs2'!$P$16:$P$19</c:f>
                <c:numCache>
                  <c:formatCode>General</c:formatCode>
                  <c:ptCount val="4"/>
                  <c:pt idx="0">
                    <c:v>3.3992969826524042E-2</c:v>
                  </c:pt>
                  <c:pt idx="1">
                    <c:v>2.7876363807026683E-2</c:v>
                  </c:pt>
                  <c:pt idx="2">
                    <c:v>3.3999556830270838E-2</c:v>
                  </c:pt>
                  <c:pt idx="3">
                    <c:v>3.036963271028752E-2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graphs2'!$J$16:$J$19</c:f>
              <c:strCache>
                <c:ptCount val="4"/>
                <c:pt idx="0">
                  <c:v>Ethyl acetate</c:v>
                </c:pt>
                <c:pt idx="1">
                  <c:v>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graphs2'!$L$16:$L$19</c:f>
              <c:numCache>
                <c:formatCode>General</c:formatCode>
                <c:ptCount val="4"/>
                <c:pt idx="0">
                  <c:v>0.36671336270922578</c:v>
                </c:pt>
                <c:pt idx="1">
                  <c:v>0.29573392044023428</c:v>
                </c:pt>
                <c:pt idx="2">
                  <c:v>0.22518519388928016</c:v>
                </c:pt>
                <c:pt idx="3">
                  <c:v>0.11236752296125981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D-49E9-A9BD-33EAD04B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graphs2'!$O$21:$O$24</c:f>
                <c:numCache>
                  <c:formatCode>General</c:formatCode>
                  <c:ptCount val="4"/>
                  <c:pt idx="0">
                    <c:v>5.0495007003380735E-2</c:v>
                  </c:pt>
                  <c:pt idx="1">
                    <c:v>6.3081039489503818E-2</c:v>
                  </c:pt>
                  <c:pt idx="2">
                    <c:v>2.0552051290103835E-2</c:v>
                  </c:pt>
                  <c:pt idx="3">
                    <c:v>1.2760742655414338E-2</c:v>
                  </c:pt>
                </c:numCache>
              </c:numRef>
            </c:plus>
            <c:minus>
              <c:numRef>
                <c:f>'quadratic graphs2'!$O$21:$O$24</c:f>
                <c:numCache>
                  <c:formatCode>General</c:formatCode>
                  <c:ptCount val="4"/>
                  <c:pt idx="0">
                    <c:v>5.0495007003380735E-2</c:v>
                  </c:pt>
                  <c:pt idx="1">
                    <c:v>6.3081039489503818E-2</c:v>
                  </c:pt>
                  <c:pt idx="2">
                    <c:v>2.0552051290103835E-2</c:v>
                  </c:pt>
                  <c:pt idx="3">
                    <c:v>1.2760742655414338E-2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graphs2'!$J$21:$J$24</c:f>
              <c:strCache>
                <c:ptCount val="4"/>
                <c:pt idx="0">
                  <c:v>Ethyl acetate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graphs2'!$K$21:$K$24</c:f>
              <c:numCache>
                <c:formatCode>General</c:formatCode>
                <c:ptCount val="4"/>
                <c:pt idx="0">
                  <c:v>0.3440499686716792</c:v>
                </c:pt>
                <c:pt idx="1">
                  <c:v>0.51218766613503464</c:v>
                </c:pt>
                <c:pt idx="2">
                  <c:v>9.9541372370319736E-2</c:v>
                </c:pt>
                <c:pt idx="3">
                  <c:v>4.4220992822966508E-2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A-414D-BDC4-3B2249FEF0ED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graphs2'!$P$21:$P$24</c:f>
                <c:numCache>
                  <c:formatCode>General</c:formatCode>
                  <c:ptCount val="4"/>
                  <c:pt idx="0">
                    <c:v>2.7209444275742751E-2</c:v>
                  </c:pt>
                  <c:pt idx="1">
                    <c:v>7.1591032602580942E-2</c:v>
                  </c:pt>
                  <c:pt idx="2">
                    <c:v>4.0441618826660621E-2</c:v>
                  </c:pt>
                  <c:pt idx="3">
                    <c:v>2.4518493233631693E-2</c:v>
                  </c:pt>
                </c:numCache>
              </c:numRef>
            </c:plus>
            <c:minus>
              <c:numRef>
                <c:f>'quadratic graphs2'!$P$21:$P$24</c:f>
                <c:numCache>
                  <c:formatCode>General</c:formatCode>
                  <c:ptCount val="4"/>
                  <c:pt idx="0">
                    <c:v>2.7209444275742751E-2</c:v>
                  </c:pt>
                  <c:pt idx="1">
                    <c:v>7.1591032602580942E-2</c:v>
                  </c:pt>
                  <c:pt idx="2">
                    <c:v>4.0441618826660621E-2</c:v>
                  </c:pt>
                  <c:pt idx="3">
                    <c:v>2.4518493233631693E-2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graphs2'!$J$21:$J$24</c:f>
              <c:strCache>
                <c:ptCount val="4"/>
                <c:pt idx="0">
                  <c:v>Ethyl acetate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graphs2'!$L$21:$L$24</c:f>
              <c:numCache>
                <c:formatCode>General</c:formatCode>
                <c:ptCount val="4"/>
                <c:pt idx="0">
                  <c:v>0.24485292485292484</c:v>
                </c:pt>
                <c:pt idx="1">
                  <c:v>0.44251616439116442</c:v>
                </c:pt>
                <c:pt idx="2">
                  <c:v>0.20241546647796649</c:v>
                </c:pt>
                <c:pt idx="3">
                  <c:v>0.11021544427794427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A-414D-BDC4-3B2249FE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graphs2'!$O$26:$O$29</c:f>
                <c:numCache>
                  <c:formatCode>General</c:formatCode>
                  <c:ptCount val="4"/>
                  <c:pt idx="0">
                    <c:v>6.2392770159125026E-2</c:v>
                  </c:pt>
                  <c:pt idx="1">
                    <c:v>8.6396014128418464E-2</c:v>
                  </c:pt>
                  <c:pt idx="2">
                    <c:v>6.0561022990543445E-2</c:v>
                  </c:pt>
                  <c:pt idx="3">
                    <c:v>2.4620598192336744E-2</c:v>
                  </c:pt>
                </c:numCache>
              </c:numRef>
            </c:plus>
            <c:minus>
              <c:numRef>
                <c:f>'quadratic graphs2'!$O$26:$O$29</c:f>
                <c:numCache>
                  <c:formatCode>General</c:formatCode>
                  <c:ptCount val="4"/>
                  <c:pt idx="0">
                    <c:v>6.2392770159125026E-2</c:v>
                  </c:pt>
                  <c:pt idx="1">
                    <c:v>8.6396014128418464E-2</c:v>
                  </c:pt>
                  <c:pt idx="2">
                    <c:v>6.0561022990543445E-2</c:v>
                  </c:pt>
                  <c:pt idx="3">
                    <c:v>2.4620598192336744E-2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graphs2'!$J$26:$J$29</c:f>
              <c:strCache>
                <c:ptCount val="4"/>
                <c:pt idx="0">
                  <c:v>Isoamyl acetate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graphs2'!$K$26:$K$29</c:f>
              <c:numCache>
                <c:formatCode>General</c:formatCode>
                <c:ptCount val="4"/>
                <c:pt idx="0">
                  <c:v>0.32601796609026862</c:v>
                </c:pt>
                <c:pt idx="1">
                  <c:v>0.307008839788317</c:v>
                </c:pt>
                <c:pt idx="2">
                  <c:v>0.31743414399838205</c:v>
                </c:pt>
                <c:pt idx="3">
                  <c:v>4.9539050123032322E-2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4-4B22-82E3-85A2926BFD01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graphs2'!$P$26:$P$29</c:f>
                <c:numCache>
                  <c:formatCode>General</c:formatCode>
                  <c:ptCount val="4"/>
                  <c:pt idx="0">
                    <c:v>2.5740824887337012E-2</c:v>
                  </c:pt>
                  <c:pt idx="1">
                    <c:v>4.825043031204336E-2</c:v>
                  </c:pt>
                  <c:pt idx="2">
                    <c:v>5.0451504908929461E-2</c:v>
                  </c:pt>
                  <c:pt idx="3">
                    <c:v>4.8382176401096093E-2</c:v>
                  </c:pt>
                </c:numCache>
              </c:numRef>
            </c:plus>
            <c:minus>
              <c:numRef>
                <c:f>'quadratic graphs2'!$P$26:$P$29</c:f>
                <c:numCache>
                  <c:formatCode>General</c:formatCode>
                  <c:ptCount val="4"/>
                  <c:pt idx="0">
                    <c:v>2.5740824887337012E-2</c:v>
                  </c:pt>
                  <c:pt idx="1">
                    <c:v>4.825043031204336E-2</c:v>
                  </c:pt>
                  <c:pt idx="2">
                    <c:v>5.0451504908929461E-2</c:v>
                  </c:pt>
                  <c:pt idx="3">
                    <c:v>4.8382176401096093E-2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graphs2'!$J$26:$J$29</c:f>
              <c:strCache>
                <c:ptCount val="4"/>
                <c:pt idx="0">
                  <c:v>Isoamyl acetate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graphs2'!$L$26:$L$29</c:f>
              <c:numCache>
                <c:formatCode>General</c:formatCode>
                <c:ptCount val="4"/>
                <c:pt idx="0">
                  <c:v>0.1816223419082437</c:v>
                </c:pt>
                <c:pt idx="1">
                  <c:v>0.30473459933206359</c:v>
                </c:pt>
                <c:pt idx="2">
                  <c:v>0.38048026994130119</c:v>
                </c:pt>
                <c:pt idx="3">
                  <c:v>0.1331627888183915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4-4B22-82E3-85A2926B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graphs2'!$O$31:$O$34</c:f>
                <c:numCache>
                  <c:formatCode>General</c:formatCode>
                  <c:ptCount val="4"/>
                  <c:pt idx="0">
                    <c:v>3.3016053146465371E-2</c:v>
                  </c:pt>
                  <c:pt idx="1">
                    <c:v>4.6238495188102802E-2</c:v>
                  </c:pt>
                  <c:pt idx="2">
                    <c:v>4.569818057911957E-2</c:v>
                  </c:pt>
                  <c:pt idx="3">
                    <c:v>1.804698539441231E-2</c:v>
                  </c:pt>
                </c:numCache>
              </c:numRef>
            </c:plus>
            <c:minus>
              <c:numRef>
                <c:f>'quadratic graphs2'!$O$31:$O$34</c:f>
                <c:numCache>
                  <c:formatCode>General</c:formatCode>
                  <c:ptCount val="4"/>
                  <c:pt idx="0">
                    <c:v>3.3016053146465371E-2</c:v>
                  </c:pt>
                  <c:pt idx="1">
                    <c:v>4.6238495188102802E-2</c:v>
                  </c:pt>
                  <c:pt idx="2">
                    <c:v>4.569818057911957E-2</c:v>
                  </c:pt>
                  <c:pt idx="3">
                    <c:v>1.804698539441231E-2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graphs2'!$J$31:$J$34</c:f>
              <c:strCache>
                <c:ptCount val="4"/>
                <c:pt idx="0">
                  <c:v>Isoamyl acetate</c:v>
                </c:pt>
                <c:pt idx="1">
                  <c:v>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graphs2'!$K$31:$K$34</c:f>
              <c:numCache>
                <c:formatCode>General</c:formatCode>
                <c:ptCount val="4"/>
                <c:pt idx="0">
                  <c:v>0.28034313186309556</c:v>
                </c:pt>
                <c:pt idx="1">
                  <c:v>0.40513202579332341</c:v>
                </c:pt>
                <c:pt idx="2">
                  <c:v>0.23966697373004087</c:v>
                </c:pt>
                <c:pt idx="3">
                  <c:v>7.4857868613540116E-2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5A5-BC40-807BCB5826F1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graphs2'!$P$31:$P$34</c:f>
                <c:numCache>
                  <c:formatCode>General</c:formatCode>
                  <c:ptCount val="4"/>
                  <c:pt idx="0">
                    <c:v>6.1835275273034583E-2</c:v>
                  </c:pt>
                  <c:pt idx="1">
                    <c:v>6.3247775044784058E-2</c:v>
                  </c:pt>
                  <c:pt idx="2">
                    <c:v>2.6714565611142174E-2</c:v>
                  </c:pt>
                  <c:pt idx="3">
                    <c:v>1.3338610330127287E-2</c:v>
                  </c:pt>
                </c:numCache>
              </c:numRef>
            </c:plus>
            <c:minus>
              <c:numRef>
                <c:f>'quadratic graphs2'!$P$31:$P$34</c:f>
                <c:numCache>
                  <c:formatCode>General</c:formatCode>
                  <c:ptCount val="4"/>
                  <c:pt idx="0">
                    <c:v>6.1835275273034583E-2</c:v>
                  </c:pt>
                  <c:pt idx="1">
                    <c:v>6.3247775044784058E-2</c:v>
                  </c:pt>
                  <c:pt idx="2">
                    <c:v>2.6714565611142174E-2</c:v>
                  </c:pt>
                  <c:pt idx="3">
                    <c:v>1.3338610330127287E-2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graphs2'!$J$31:$J$34</c:f>
              <c:strCache>
                <c:ptCount val="4"/>
                <c:pt idx="0">
                  <c:v>Isoamyl acetate</c:v>
                </c:pt>
                <c:pt idx="1">
                  <c:v>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graphs2'!$L$31:$L$34</c:f>
              <c:numCache>
                <c:formatCode>General</c:formatCode>
                <c:ptCount val="4"/>
                <c:pt idx="0">
                  <c:v>0.26392885020180162</c:v>
                </c:pt>
                <c:pt idx="1">
                  <c:v>0.48787436873217283</c:v>
                </c:pt>
                <c:pt idx="2">
                  <c:v>0.1891378908011396</c:v>
                </c:pt>
                <c:pt idx="3">
                  <c:v>5.9058890264885928E-2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5A5-BC40-807BCB58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405298438382155"/>
          <c:y val="0.2193651447008402"/>
          <c:w val="0.53009574904064682"/>
          <c:h val="0.55597516372675715"/>
        </c:manualLayout>
      </c:layout>
      <c:barChart>
        <c:barDir val="bar"/>
        <c:grouping val="clustered"/>
        <c:varyColors val="0"/>
        <c:ser>
          <c:idx val="8"/>
          <c:order val="0"/>
          <c:tx>
            <c:strRef>
              <c:f>'quadratic graphs2'!$K$5</c:f>
              <c:strCache>
                <c:ptCount val="1"/>
                <c:pt idx="0">
                  <c:v>D. melanogaster</c:v>
                </c:pt>
              </c:strCache>
            </c:strRef>
          </c:tx>
          <c:spPr>
            <a:solidFill>
              <a:schemeClr val="accent1">
                <a:shade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graphs2'!$O$36:$O$39</c:f>
                <c:numCache>
                  <c:formatCode>General</c:formatCode>
                  <c:ptCount val="4"/>
                  <c:pt idx="0">
                    <c:v>3.9586590062493023E-2</c:v>
                  </c:pt>
                  <c:pt idx="1">
                    <c:v>6.2981880387171812E-2</c:v>
                  </c:pt>
                  <c:pt idx="2">
                    <c:v>3.5211329549410385E-2</c:v>
                  </c:pt>
                  <c:pt idx="3">
                    <c:v>3.6118494631645674E-2</c:v>
                  </c:pt>
                </c:numCache>
              </c:numRef>
            </c:plus>
            <c:minus>
              <c:numRef>
                <c:f>'quadratic graphs2'!$O$36:$O$39</c:f>
                <c:numCache>
                  <c:formatCode>General</c:formatCode>
                  <c:ptCount val="4"/>
                  <c:pt idx="0">
                    <c:v>3.9586590062493023E-2</c:v>
                  </c:pt>
                  <c:pt idx="1">
                    <c:v>6.2981880387171812E-2</c:v>
                  </c:pt>
                  <c:pt idx="2">
                    <c:v>3.5211329549410385E-2</c:v>
                  </c:pt>
                  <c:pt idx="3">
                    <c:v>3.6118494631645674E-2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graphs2'!$J$36:$J$39</c:f>
              <c:strCache>
                <c:ptCount val="4"/>
                <c:pt idx="0">
                  <c:v>Isoamyl acetate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graphs2'!$K$36:$K$39</c:f>
              <c:numCache>
                <c:formatCode>General</c:formatCode>
                <c:ptCount val="4"/>
                <c:pt idx="0">
                  <c:v>0.2181511544011544</c:v>
                </c:pt>
                <c:pt idx="1">
                  <c:v>0.44292628667628664</c:v>
                </c:pt>
                <c:pt idx="2">
                  <c:v>0.19348905723905724</c:v>
                </c:pt>
                <c:pt idx="3">
                  <c:v>0.14543350168350169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9-49F9-A580-0337E19DA486}"/>
            </c:ext>
          </c:extLst>
        </c:ser>
        <c:ser>
          <c:idx val="9"/>
          <c:order val="1"/>
          <c:tx>
            <c:strRef>
              <c:f>'quadratic graphs2'!$L$5</c:f>
              <c:strCache>
                <c:ptCount val="1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'quadratic graphs2'!$P$36:$P$39</c:f>
                <c:numCache>
                  <c:formatCode>General</c:formatCode>
                  <c:ptCount val="4"/>
                  <c:pt idx="0">
                    <c:v>3.5061923528033431E-2</c:v>
                  </c:pt>
                  <c:pt idx="1">
                    <c:v>6.1229661666967569E-2</c:v>
                  </c:pt>
                  <c:pt idx="2">
                    <c:v>6.0832995829391862E-2</c:v>
                  </c:pt>
                  <c:pt idx="3">
                    <c:v>3.2883365243263872E-2</c:v>
                  </c:pt>
                </c:numCache>
              </c:numRef>
            </c:plus>
            <c:minus>
              <c:numRef>
                <c:f>'quadratic graphs2'!$P$36:$P$39</c:f>
                <c:numCache>
                  <c:formatCode>General</c:formatCode>
                  <c:ptCount val="4"/>
                  <c:pt idx="0">
                    <c:v>3.5061923528033431E-2</c:v>
                  </c:pt>
                  <c:pt idx="1">
                    <c:v>6.1229661666967569E-2</c:v>
                  </c:pt>
                  <c:pt idx="2">
                    <c:v>6.0832995829391862E-2</c:v>
                  </c:pt>
                  <c:pt idx="3">
                    <c:v>3.2883365243263872E-2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'quadratic graphs2'!$J$36:$J$39</c:f>
              <c:strCache>
                <c:ptCount val="4"/>
                <c:pt idx="0">
                  <c:v>Isoamyl acetate</c:v>
                </c:pt>
                <c:pt idx="1">
                  <c:v>Isoamyl acetate + Acetic acid</c:v>
                </c:pt>
                <c:pt idx="2">
                  <c:v>Paraffin oil</c:v>
                </c:pt>
                <c:pt idx="3">
                  <c:v>Empty</c:v>
                </c:pt>
              </c:strCache>
            </c:strRef>
          </c:cat>
          <c:val>
            <c:numRef>
              <c:f>'quadratic graphs2'!$L$36:$L$39</c:f>
              <c:numCache>
                <c:formatCode>General</c:formatCode>
                <c:ptCount val="4"/>
                <c:pt idx="0">
                  <c:v>0.21831912421395944</c:v>
                </c:pt>
                <c:pt idx="1">
                  <c:v>0.40871321578774211</c:v>
                </c:pt>
                <c:pt idx="2">
                  <c:v>0.2822533697485039</c:v>
                </c:pt>
                <c:pt idx="3">
                  <c:v>9.0714290249794591E-2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9-49F9-A580-0337E19D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45840"/>
        <c:axId val="334673984"/>
      </c:barChart>
      <c:catAx>
        <c:axId val="99145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60000000000000009"/>
          <c:min val="0"/>
        </c:scaling>
        <c:delete val="0"/>
        <c:axPos val="b"/>
        <c:numFmt formatCode="0%" sourceLinked="0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max"/>
        <c:crossBetween val="between"/>
        <c:majorUnit val="0.2"/>
        <c:minorUnit val="5.0000000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Bait 1: ethyl 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8244001676735961E-2"/>
          <c:y val="0.19189905585509884"/>
          <c:w val="0.70529133841677094"/>
          <c:h val="0.5697230551119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bait1-2'!$L$3:$L$4</c:f>
              <c:strCache>
                <c:ptCount val="2"/>
                <c:pt idx="0">
                  <c:v>D. melanogaster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bait1-2'!$P$8:$P$12</c:f>
                <c:numCache>
                  <c:formatCode>General</c:formatCode>
                  <c:ptCount val="5"/>
                  <c:pt idx="0">
                    <c:v>3.1126749544413999E-2</c:v>
                  </c:pt>
                  <c:pt idx="1">
                    <c:v>5.1144541802078412E-2</c:v>
                  </c:pt>
                  <c:pt idx="2">
                    <c:v>6.3081039489503818E-2</c:v>
                  </c:pt>
                  <c:pt idx="3">
                    <c:v>2.3988863850696387E-2</c:v>
                  </c:pt>
                  <c:pt idx="4">
                    <c:v>1.545534431335477E-2</c:v>
                  </c:pt>
                </c:numCache>
              </c:numRef>
            </c:plus>
            <c:minus>
              <c:numRef>
                <c:f>'graph bait1-2'!$P$8:$P$12</c:f>
                <c:numCache>
                  <c:formatCode>General</c:formatCode>
                  <c:ptCount val="5"/>
                  <c:pt idx="0">
                    <c:v>3.1126749544413999E-2</c:v>
                  </c:pt>
                  <c:pt idx="1">
                    <c:v>5.1144541802078412E-2</c:v>
                  </c:pt>
                  <c:pt idx="2">
                    <c:v>6.3081039489503818E-2</c:v>
                  </c:pt>
                  <c:pt idx="3">
                    <c:v>2.3988863850696387E-2</c:v>
                  </c:pt>
                  <c:pt idx="4">
                    <c:v>1.545534431335477E-2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bait1-2'!$K$8:$K$12</c:f>
              <c:strCache>
                <c:ptCount val="5"/>
                <c:pt idx="0">
                  <c:v>Acetic acid</c:v>
                </c:pt>
                <c:pt idx="1">
                  <c:v>Ethyl acetate</c:v>
                </c:pt>
                <c:pt idx="2">
                  <c:v>Ethyl acetate + Acetic acid</c:v>
                </c:pt>
                <c:pt idx="3">
                  <c:v>Paraffin oil</c:v>
                </c:pt>
                <c:pt idx="4">
                  <c:v>Empty</c:v>
                </c:pt>
              </c:strCache>
            </c:strRef>
          </c:cat>
          <c:val>
            <c:numRef>
              <c:f>'graph bait1-2'!$L$8:$L$12</c:f>
              <c:numCache>
                <c:formatCode>General</c:formatCode>
                <c:ptCount val="5"/>
                <c:pt idx="0">
                  <c:v>0.3823491248894475</c:v>
                </c:pt>
                <c:pt idx="1">
                  <c:v>0.39156727442013978</c:v>
                </c:pt>
                <c:pt idx="2">
                  <c:v>0.51218766613503464</c:v>
                </c:pt>
                <c:pt idx="3">
                  <c:v>0.12834919734414618</c:v>
                </c:pt>
                <c:pt idx="4">
                  <c:v>5.1382173087506845E-2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4-4745-BC07-7EAE3FBBFDB6}"/>
            </c:ext>
          </c:extLst>
        </c:ser>
        <c:ser>
          <c:idx val="1"/>
          <c:order val="1"/>
          <c:tx>
            <c:strRef>
              <c:f>'graph bait1-2'!$M$3:$M$4</c:f>
              <c:strCache>
                <c:ptCount val="2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bait1-2'!$Q$8:$Q$12</c:f>
                <c:numCache>
                  <c:formatCode>General</c:formatCode>
                  <c:ptCount val="5"/>
                  <c:pt idx="0">
                    <c:v>2.7876363807026683E-2</c:v>
                  </c:pt>
                  <c:pt idx="1">
                    <c:v>3.7678407714945489E-2</c:v>
                  </c:pt>
                  <c:pt idx="2">
                    <c:v>7.159103260258097E-2</c:v>
                  </c:pt>
                  <c:pt idx="3">
                    <c:v>3.8416775019131558E-2</c:v>
                  </c:pt>
                  <c:pt idx="4">
                    <c:v>2.6622990263266484E-2</c:v>
                  </c:pt>
                </c:numCache>
              </c:numRef>
            </c:plus>
            <c:minus>
              <c:numRef>
                <c:f>'graph bait1-2'!$Q$8:$Q$12</c:f>
                <c:numCache>
                  <c:formatCode>General</c:formatCode>
                  <c:ptCount val="5"/>
                  <c:pt idx="0">
                    <c:v>2.7876363807026683E-2</c:v>
                  </c:pt>
                  <c:pt idx="1">
                    <c:v>3.7678407714945489E-2</c:v>
                  </c:pt>
                  <c:pt idx="2">
                    <c:v>7.159103260258097E-2</c:v>
                  </c:pt>
                  <c:pt idx="3">
                    <c:v>3.8416775019131558E-2</c:v>
                  </c:pt>
                  <c:pt idx="4">
                    <c:v>2.6622990263266484E-2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bait1-2'!$K$8:$K$12</c:f>
              <c:strCache>
                <c:ptCount val="5"/>
                <c:pt idx="0">
                  <c:v>Acetic acid</c:v>
                </c:pt>
                <c:pt idx="1">
                  <c:v>Ethyl acetate</c:v>
                </c:pt>
                <c:pt idx="2">
                  <c:v>Ethyl acetate + Acetic acid</c:v>
                </c:pt>
                <c:pt idx="3">
                  <c:v>Paraffin oil</c:v>
                </c:pt>
                <c:pt idx="4">
                  <c:v>Empty</c:v>
                </c:pt>
              </c:strCache>
            </c:strRef>
          </c:cat>
          <c:val>
            <c:numRef>
              <c:f>'graph bait1-2'!$M$8:$M$12</c:f>
              <c:numCache>
                <c:formatCode>General</c:formatCode>
                <c:ptCount val="5"/>
                <c:pt idx="0">
                  <c:v>0.29573392044023428</c:v>
                </c:pt>
                <c:pt idx="1">
                  <c:v>0.33814352880179593</c:v>
                </c:pt>
                <c:pt idx="2">
                  <c:v>0.44251616439116437</c:v>
                </c:pt>
                <c:pt idx="3">
                  <c:v>0.2160135576921012</c:v>
                </c:pt>
                <c:pt idx="4">
                  <c:v>8.70450422950379E-2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4-4745-BC07-7EAE3FBB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3"/>
        <c:axId val="984346816"/>
        <c:axId val="984348256"/>
      </c:barChart>
      <c:catAx>
        <c:axId val="984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48256"/>
        <c:crosses val="autoZero"/>
        <c:auto val="1"/>
        <c:lblAlgn val="ctr"/>
        <c:lblOffset val="100"/>
        <c:noMultiLvlLbl val="0"/>
      </c:catAx>
      <c:valAx>
        <c:axId val="984348256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4681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Bait 1: isoamyl 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4551434439689364E-2"/>
          <c:y val="0.19189905585509884"/>
          <c:w val="0.70614560017583128"/>
          <c:h val="0.5697230551119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bait1-2'!$L$3:$L$4</c:f>
              <c:strCache>
                <c:ptCount val="2"/>
                <c:pt idx="0">
                  <c:v>D. melanogaster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bait1-2'!$P$13:$P$17</c:f>
                <c:numCache>
                  <c:formatCode>General</c:formatCode>
                  <c:ptCount val="5"/>
                  <c:pt idx="0">
                    <c:v>4.6238495188102677E-2</c:v>
                  </c:pt>
                  <c:pt idx="1">
                    <c:v>5.8126489576477341E-2</c:v>
                  </c:pt>
                  <c:pt idx="2">
                    <c:v>6.2981880387171771E-2</c:v>
                  </c:pt>
                  <c:pt idx="3">
                    <c:v>4.9702636775491291E-2</c:v>
                  </c:pt>
                  <c:pt idx="4">
                    <c:v>2.9923183154637337E-2</c:v>
                  </c:pt>
                </c:numCache>
              </c:numRef>
            </c:plus>
            <c:minus>
              <c:numRef>
                <c:f>'graph bait1-2'!$P$13:$P$17</c:f>
                <c:numCache>
                  <c:formatCode>General</c:formatCode>
                  <c:ptCount val="5"/>
                  <c:pt idx="0">
                    <c:v>4.6238495188102677E-2</c:v>
                  </c:pt>
                  <c:pt idx="1">
                    <c:v>5.8126489576477341E-2</c:v>
                  </c:pt>
                  <c:pt idx="2">
                    <c:v>6.2981880387171771E-2</c:v>
                  </c:pt>
                  <c:pt idx="3">
                    <c:v>4.9702636775491291E-2</c:v>
                  </c:pt>
                  <c:pt idx="4">
                    <c:v>2.9923183154637337E-2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bait1-2'!$K$13:$K$17</c:f>
              <c:strCache>
                <c:ptCount val="5"/>
                <c:pt idx="0">
                  <c:v>Acetic acid</c:v>
                </c:pt>
                <c:pt idx="1">
                  <c:v>Isoamyl acetate</c:v>
                </c:pt>
                <c:pt idx="2">
                  <c:v>Isoamyl acetate + Acetic acid</c:v>
                </c:pt>
                <c:pt idx="3">
                  <c:v>Paraffin oil</c:v>
                </c:pt>
                <c:pt idx="4">
                  <c:v>Empty</c:v>
                </c:pt>
              </c:strCache>
            </c:strRef>
          </c:cat>
          <c:val>
            <c:numRef>
              <c:f>'graph bait1-2'!$L$13:$L$17</c:f>
              <c:numCache>
                <c:formatCode>General</c:formatCode>
                <c:ptCount val="5"/>
                <c:pt idx="0">
                  <c:v>0.40513202579332347</c:v>
                </c:pt>
                <c:pt idx="1">
                  <c:v>0.2828802730357089</c:v>
                </c:pt>
                <c:pt idx="2">
                  <c:v>0.44292628667628664</c:v>
                </c:pt>
                <c:pt idx="3">
                  <c:v>0.25019672498916007</c:v>
                </c:pt>
                <c:pt idx="4">
                  <c:v>8.9943473473358057E-2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B-468B-94B5-58A07CA1993D}"/>
            </c:ext>
          </c:extLst>
        </c:ser>
        <c:ser>
          <c:idx val="1"/>
          <c:order val="1"/>
          <c:tx>
            <c:strRef>
              <c:f>'graph bait1-2'!$M$3:$M$4</c:f>
              <c:strCache>
                <c:ptCount val="2"/>
                <c:pt idx="0">
                  <c:v>D. suzukiii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bait1-2'!$Q$13:$Q$17</c:f>
                <c:numCache>
                  <c:formatCode>General</c:formatCode>
                  <c:ptCount val="5"/>
                  <c:pt idx="0">
                    <c:v>6.3247775044784113E-2</c:v>
                  </c:pt>
                  <c:pt idx="1">
                    <c:v>4.5765212631612338E-2</c:v>
                  </c:pt>
                  <c:pt idx="2">
                    <c:v>6.1229661666967569E-2</c:v>
                  </c:pt>
                  <c:pt idx="3">
                    <c:v>5.3983909712300084E-2</c:v>
                  </c:pt>
                  <c:pt idx="4">
                    <c:v>3.486969136983107E-2</c:v>
                  </c:pt>
                </c:numCache>
              </c:numRef>
            </c:plus>
            <c:minus>
              <c:numRef>
                <c:f>'graph bait1-2'!$Q$13:$Q$17</c:f>
                <c:numCache>
                  <c:formatCode>General</c:formatCode>
                  <c:ptCount val="5"/>
                  <c:pt idx="0">
                    <c:v>6.3247775044784113E-2</c:v>
                  </c:pt>
                  <c:pt idx="1">
                    <c:v>4.5765212631612338E-2</c:v>
                  </c:pt>
                  <c:pt idx="2">
                    <c:v>6.1229661666967569E-2</c:v>
                  </c:pt>
                  <c:pt idx="3">
                    <c:v>5.3983909712300084E-2</c:v>
                  </c:pt>
                  <c:pt idx="4">
                    <c:v>3.486969136983107E-2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bait1-2'!$K$13:$K$17</c:f>
              <c:strCache>
                <c:ptCount val="5"/>
                <c:pt idx="0">
                  <c:v>Acetic acid</c:v>
                </c:pt>
                <c:pt idx="1">
                  <c:v>Isoamyl acetate</c:v>
                </c:pt>
                <c:pt idx="2">
                  <c:v>Isoamyl acetate + Acetic acid</c:v>
                </c:pt>
                <c:pt idx="3">
                  <c:v>Paraffin oil</c:v>
                </c:pt>
                <c:pt idx="4">
                  <c:v>Empty</c:v>
                </c:pt>
              </c:strCache>
            </c:strRef>
          </c:cat>
          <c:val>
            <c:numRef>
              <c:f>'graph bait1-2'!$M$13:$M$17</c:f>
              <c:numCache>
                <c:formatCode>General</c:formatCode>
                <c:ptCount val="5"/>
                <c:pt idx="0">
                  <c:v>0.48787436873217277</c:v>
                </c:pt>
                <c:pt idx="1">
                  <c:v>0.24215122891401708</c:v>
                </c:pt>
                <c:pt idx="2">
                  <c:v>0.40871321578774211</c:v>
                </c:pt>
                <c:pt idx="3">
                  <c:v>0.28395717683031491</c:v>
                </c:pt>
                <c:pt idx="4">
                  <c:v>9.4311989777690661E-2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B-468B-94B5-58A07CA1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3"/>
        <c:axId val="984346816"/>
        <c:axId val="984348256"/>
      </c:barChart>
      <c:catAx>
        <c:axId val="9843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48256"/>
        <c:crosses val="autoZero"/>
        <c:auto val="1"/>
        <c:lblAlgn val="ctr"/>
        <c:lblOffset val="100"/>
        <c:noMultiLvlLbl val="0"/>
      </c:catAx>
      <c:valAx>
        <c:axId val="984348256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434681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graph'!$E$5:$H$5</c:f>
              <c:numCache>
                <c:formatCode>General</c:formatCode>
                <c:ptCount val="4"/>
                <c:pt idx="0">
                  <c:v>0.1</c:v>
                </c:pt>
                <c:pt idx="1">
                  <c:v>0.32500000000000001</c:v>
                </c:pt>
                <c:pt idx="2">
                  <c:v>0.17499999999999999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52-49AE-AA5F-5D894CD13B67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1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graph'!$E$6:$H$6</c:f>
              <c:numCache>
                <c:formatCode>General</c:formatCode>
                <c:ptCount val="4"/>
                <c:pt idx="0">
                  <c:v>8.1632653061224483E-2</c:v>
                </c:pt>
                <c:pt idx="1">
                  <c:v>0.36734693877551022</c:v>
                </c:pt>
                <c:pt idx="2">
                  <c:v>0.24489795918367346</c:v>
                </c:pt>
                <c:pt idx="3">
                  <c:v>0.30612244897959184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52-49AE-AA5F-5D894CD13B67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1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graph'!$E$7:$H$7</c:f>
              <c:numCache>
                <c:formatCode>General</c:formatCode>
                <c:ptCount val="4"/>
                <c:pt idx="0">
                  <c:v>0</c:v>
                </c:pt>
                <c:pt idx="1">
                  <c:v>0.32727272727272727</c:v>
                </c:pt>
                <c:pt idx="2">
                  <c:v>0.23636363636363636</c:v>
                </c:pt>
                <c:pt idx="3">
                  <c:v>0.43636363636363634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52-49AE-AA5F-5D894CD13B67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1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graph'!$E$8:$H$8</c:f>
              <c:numCache>
                <c:formatCode>General</c:formatCode>
                <c:ptCount val="4"/>
                <c:pt idx="0">
                  <c:v>2.1739130434782608E-2</c:v>
                </c:pt>
                <c:pt idx="1">
                  <c:v>0.36956521739130432</c:v>
                </c:pt>
                <c:pt idx="2">
                  <c:v>0.2608695652173913</c:v>
                </c:pt>
                <c:pt idx="3">
                  <c:v>0.34782608695652173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A52-49AE-AA5F-5D894CD13B67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1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graph'!$E$9:$H$9</c:f>
              <c:numCache>
                <c:formatCode>General</c:formatCode>
                <c:ptCount val="4"/>
                <c:pt idx="0">
                  <c:v>0.10714285714285714</c:v>
                </c:pt>
                <c:pt idx="1">
                  <c:v>0.375</c:v>
                </c:pt>
                <c:pt idx="2">
                  <c:v>8.9285714285714288E-2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A52-49AE-AA5F-5D894CD13B67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1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graph'!$E$10:$H$10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0.10714285714285714</c:v>
                </c:pt>
                <c:pt idx="2">
                  <c:v>0.17857142857142858</c:v>
                </c:pt>
                <c:pt idx="3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A52-49AE-AA5F-5D894CD13B67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1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graph'!$E$11:$H$11</c:f>
              <c:numCache>
                <c:formatCode>General</c:formatCode>
                <c:ptCount val="4"/>
                <c:pt idx="0">
                  <c:v>2.3255813953488372E-2</c:v>
                </c:pt>
                <c:pt idx="1">
                  <c:v>0.20930232558139536</c:v>
                </c:pt>
                <c:pt idx="2">
                  <c:v>0.18604651162790697</c:v>
                </c:pt>
                <c:pt idx="3">
                  <c:v>0.58139534883720934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A52-49AE-AA5F-5D894CD13B67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1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graph'!$E$4:$H$4</c:f>
              <c:strCache>
                <c:ptCount val="4"/>
                <c:pt idx="0">
                  <c:v>Empty</c:v>
                </c:pt>
                <c:pt idx="1">
                  <c:v>Ethyl acetate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graph'!$E$12:$H$12</c:f>
              <c:numCache>
                <c:formatCode>General</c:formatCode>
                <c:ptCount val="4"/>
                <c:pt idx="0">
                  <c:v>9.5238095238095233E-2</c:v>
                </c:pt>
                <c:pt idx="1">
                  <c:v>0.6428571428571429</c:v>
                </c:pt>
                <c:pt idx="2">
                  <c:v>7.1428571428571425E-2</c:v>
                </c:pt>
                <c:pt idx="3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A52-49AE-AA5F-5D894CD13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graph'!$E$14:$H$14</c:f>
              <c:numCache>
                <c:formatCode>General</c:formatCode>
                <c:ptCount val="4"/>
                <c:pt idx="0">
                  <c:v>2.4390243902439025E-2</c:v>
                </c:pt>
                <c:pt idx="1">
                  <c:v>0.17073170731707318</c:v>
                </c:pt>
                <c:pt idx="2">
                  <c:v>0.1951219512195122</c:v>
                </c:pt>
                <c:pt idx="3">
                  <c:v>0.6097560975609756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7-4BF8-8C54-B646ADFA47E6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1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graph'!$E$15:$H$15</c:f>
              <c:numCache>
                <c:formatCode>General</c:formatCode>
                <c:ptCount val="4"/>
                <c:pt idx="0">
                  <c:v>0.1276595744680851</c:v>
                </c:pt>
                <c:pt idx="1">
                  <c:v>0.19148936170212766</c:v>
                </c:pt>
                <c:pt idx="2">
                  <c:v>0.27659574468085107</c:v>
                </c:pt>
                <c:pt idx="3">
                  <c:v>0.40425531914893614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7-4BF8-8C54-B646ADFA47E6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1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graph'!$E$16:$H$16</c:f>
              <c:numCache>
                <c:formatCode>General</c:formatCode>
                <c:ptCount val="4"/>
                <c:pt idx="0">
                  <c:v>6.6666666666666666E-2</c:v>
                </c:pt>
                <c:pt idx="1">
                  <c:v>0.2</c:v>
                </c:pt>
                <c:pt idx="2">
                  <c:v>0.35</c:v>
                </c:pt>
                <c:pt idx="3">
                  <c:v>0.38333333333333336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7-4BF8-8C54-B646ADFA47E6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1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graph'!$E$17:$H$17</c:f>
              <c:numCache>
                <c:formatCode>General</c:formatCode>
                <c:ptCount val="4"/>
                <c:pt idx="0">
                  <c:v>4.7619047619047616E-2</c:v>
                </c:pt>
                <c:pt idx="1">
                  <c:v>0.38095238095238093</c:v>
                </c:pt>
                <c:pt idx="2">
                  <c:v>0.16666666666666666</c:v>
                </c:pt>
                <c:pt idx="3">
                  <c:v>0.40476190476190477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7-4BF8-8C54-B646ADFA47E6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1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graph'!$E$18:$H$18</c:f>
              <c:numCache>
                <c:formatCode>General</c:formatCode>
                <c:ptCount val="4"/>
                <c:pt idx="0">
                  <c:v>0</c:v>
                </c:pt>
                <c:pt idx="1">
                  <c:v>0.4375</c:v>
                </c:pt>
                <c:pt idx="2">
                  <c:v>0.375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7-4BF8-8C54-B646ADFA47E6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1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graph'!$E$19:$H$19</c:f>
              <c:numCache>
                <c:formatCode>General</c:formatCode>
                <c:ptCount val="4"/>
                <c:pt idx="0">
                  <c:v>0.04</c:v>
                </c:pt>
                <c:pt idx="1">
                  <c:v>0.52</c:v>
                </c:pt>
                <c:pt idx="2">
                  <c:v>0.12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37-4BF8-8C54-B646ADFA47E6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1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graph'!$E$20:$H$20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0.46666666666666667</c:v>
                </c:pt>
                <c:pt idx="2">
                  <c:v>0.13333333333333333</c:v>
                </c:pt>
                <c:pt idx="3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7-4BF8-8C54-B646ADFA47E6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1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graph'!$E$13:$H$13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Acetic acid</c:v>
                </c:pt>
              </c:strCache>
            </c:strRef>
          </c:cat>
          <c:val>
            <c:numRef>
              <c:f>'quadratic graph'!$E$21:$H$21</c:f>
              <c:numCache>
                <c:formatCode>General</c:formatCode>
                <c:ptCount val="4"/>
                <c:pt idx="0">
                  <c:v>0</c:v>
                </c:pt>
                <c:pt idx="1">
                  <c:v>0.41176470588235292</c:v>
                </c:pt>
                <c:pt idx="2">
                  <c:v>0.29411764705882354</c:v>
                </c:pt>
                <c:pt idx="3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37-4BF8-8C54-B646ADFA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8"/>
          <c:order val="0"/>
          <c:spPr>
            <a:ln w="19050" cap="rnd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graph'!$E$23:$H$23</c:f>
              <c:numCache>
                <c:formatCode>General</c:formatCode>
                <c:ptCount val="4"/>
                <c:pt idx="0">
                  <c:v>0</c:v>
                </c:pt>
                <c:pt idx="1">
                  <c:v>0.42857142857142855</c:v>
                </c:pt>
                <c:pt idx="2">
                  <c:v>0.14285714285714285</c:v>
                </c:pt>
                <c:pt idx="3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CCD-A34E-A98AEA13E8DA}"/>
            </c:ext>
          </c:extLst>
        </c:ser>
        <c:ser>
          <c:idx val="9"/>
          <c:order val="1"/>
          <c:spPr>
            <a:ln w="19050" cap="rnd" cmpd="sng" algn="ctr">
              <a:solidFill>
                <a:schemeClr val="accent1">
                  <a:shade val="8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graph'!$E$24:$H$24</c:f>
              <c:numCache>
                <c:formatCode>General</c:formatCode>
                <c:ptCount val="4"/>
                <c:pt idx="0">
                  <c:v>8.3333333333333329E-2</c:v>
                </c:pt>
                <c:pt idx="1">
                  <c:v>0.41666666666666669</c:v>
                </c:pt>
                <c:pt idx="2">
                  <c:v>0.16666666666666666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F-4CCD-A34E-A98AEA13E8DA}"/>
            </c:ext>
          </c:extLst>
        </c:ser>
        <c:ser>
          <c:idx val="10"/>
          <c:order val="2"/>
          <c:spPr>
            <a:ln w="19050" cap="rnd" cmpd="sng" algn="ctr">
              <a:solidFill>
                <a:schemeClr val="accent1">
                  <a:shade val="79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graph'!$E$25:$H$25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5.5555555555555552E-2</c:v>
                </c:pt>
                <c:pt idx="3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F-4CCD-A34E-A98AEA13E8DA}"/>
            </c:ext>
          </c:extLst>
        </c:ser>
        <c:ser>
          <c:idx val="11"/>
          <c:order val="3"/>
          <c:spPr>
            <a:ln w="19050" cap="rnd" cmpd="sng" algn="ctr">
              <a:solidFill>
                <a:schemeClr val="accent1">
                  <a:shade val="71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graph'!$E$26:$H$26</c:f>
              <c:numCache>
                <c:formatCode>General</c:formatCode>
                <c:ptCount val="4"/>
                <c:pt idx="0">
                  <c:v>4.5454545454545456E-2</c:v>
                </c:pt>
                <c:pt idx="1">
                  <c:v>0.54545454545454541</c:v>
                </c:pt>
                <c:pt idx="2">
                  <c:v>0.13636363636363635</c:v>
                </c:pt>
                <c:pt idx="3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F-4CCD-A34E-A98AEA13E8DA}"/>
            </c:ext>
          </c:extLst>
        </c:ser>
        <c:ser>
          <c:idx val="12"/>
          <c:order val="4"/>
          <c:spPr>
            <a:ln w="19050" cap="rnd" cmpd="sng" algn="ctr">
              <a:solidFill>
                <a:schemeClr val="accent1">
                  <a:shade val="62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graph'!$E$27:$H$27</c:f>
              <c:numCache>
                <c:formatCode>General</c:formatCode>
                <c:ptCount val="4"/>
                <c:pt idx="0">
                  <c:v>0</c:v>
                </c:pt>
                <c:pt idx="1">
                  <c:v>0.3888888888888889</c:v>
                </c:pt>
                <c:pt idx="2">
                  <c:v>8.3333333333333329E-2</c:v>
                </c:pt>
                <c:pt idx="3">
                  <c:v>0.52777777777777779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F-4CCD-A34E-A98AEA13E8DA}"/>
            </c:ext>
          </c:extLst>
        </c:ser>
        <c:ser>
          <c:idx val="13"/>
          <c:order val="5"/>
          <c:spPr>
            <a:ln w="19050" cap="rnd" cmpd="sng" algn="ctr">
              <a:solidFill>
                <a:schemeClr val="accent1">
                  <a:shade val="5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graph'!$E$28:$H$28</c:f>
              <c:numCache>
                <c:formatCode>General</c:formatCode>
                <c:ptCount val="4"/>
                <c:pt idx="0">
                  <c:v>3.3333333333333333E-2</c:v>
                </c:pt>
                <c:pt idx="1">
                  <c:v>0.26666666666666666</c:v>
                </c:pt>
                <c:pt idx="2">
                  <c:v>0.1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7F-4CCD-A34E-A98AEA13E8DA}"/>
            </c:ext>
          </c:extLst>
        </c:ser>
        <c:ser>
          <c:idx val="14"/>
          <c:order val="6"/>
          <c:spPr>
            <a:ln w="19050" cap="rnd" cmpd="sng" algn="ctr">
              <a:solidFill>
                <a:schemeClr val="accent1">
                  <a:shade val="46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graph'!$E$29:$H$29</c:f>
              <c:numCache>
                <c:formatCode>General</c:formatCode>
                <c:ptCount val="4"/>
                <c:pt idx="0">
                  <c:v>0.16129032258064516</c:v>
                </c:pt>
                <c:pt idx="1">
                  <c:v>0.29032258064516131</c:v>
                </c:pt>
                <c:pt idx="2">
                  <c:v>0.12903225806451613</c:v>
                </c:pt>
                <c:pt idx="3">
                  <c:v>0.41935483870967744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F-4CCD-A34E-A98AEA13E8DA}"/>
            </c:ext>
          </c:extLst>
        </c:ser>
        <c:ser>
          <c:idx val="15"/>
          <c:order val="7"/>
          <c:spPr>
            <a:ln w="19050" cap="rnd" cmpd="sng" algn="ctr">
              <a:solidFill>
                <a:schemeClr val="accent1">
                  <a:shade val="3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'quadratic graph'!$E$22:$H$22</c:f>
              <c:strCache>
                <c:ptCount val="4"/>
                <c:pt idx="0">
                  <c:v>Empty</c:v>
                </c:pt>
                <c:pt idx="1">
                  <c:v>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graph'!$E$30:$H$30</c:f>
              <c:numCache>
                <c:formatCode>General</c:formatCode>
                <c:ptCount val="4"/>
                <c:pt idx="0">
                  <c:v>5.5555555555555552E-2</c:v>
                </c:pt>
                <c:pt idx="1">
                  <c:v>0.3888888888888889</c:v>
                </c:pt>
                <c:pt idx="2">
                  <c:v>2.7777777777777776E-2</c:v>
                </c:pt>
                <c:pt idx="3">
                  <c:v>0.52777777777777779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7F-4CCD-A34E-A98AEA13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graph'!$E$32:$H$32</c:f>
              <c:numCache>
                <c:formatCode>General</c:formatCode>
                <c:ptCount val="4"/>
                <c:pt idx="0">
                  <c:v>5.5555555555555552E-2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7E-4AD1-80F7-E7E1B2559C7F}"/>
            </c:ext>
          </c:extLst>
        </c:ser>
        <c:ser>
          <c:idx val="1"/>
          <c:order val="1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graph'!$E$33:$H$33</c:f>
              <c:numCache>
                <c:formatCode>General</c:formatCode>
                <c:ptCount val="4"/>
                <c:pt idx="0">
                  <c:v>3.0303030303030304E-2</c:v>
                </c:pt>
                <c:pt idx="1">
                  <c:v>0.54545454545454541</c:v>
                </c:pt>
                <c:pt idx="2">
                  <c:v>9.0909090909090912E-2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7E-4AD1-80F7-E7E1B2559C7F}"/>
            </c:ext>
          </c:extLst>
        </c:ser>
        <c:ser>
          <c:idx val="2"/>
          <c:order val="2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graph'!$E$34:$H$34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0.12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C7E-4AD1-80F7-E7E1B2559C7F}"/>
            </c:ext>
          </c:extLst>
        </c:ser>
        <c:ser>
          <c:idx val="3"/>
          <c:order val="3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graph'!$E$35:$H$35</c:f>
              <c:numCache>
                <c:formatCode>General</c:formatCode>
                <c:ptCount val="4"/>
                <c:pt idx="0">
                  <c:v>5.2631578947368418E-2</c:v>
                </c:pt>
                <c:pt idx="1">
                  <c:v>0.26315789473684209</c:v>
                </c:pt>
                <c:pt idx="2">
                  <c:v>0.10526315789473684</c:v>
                </c:pt>
                <c:pt idx="3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7E-4AD1-80F7-E7E1B2559C7F}"/>
            </c:ext>
          </c:extLst>
        </c:ser>
        <c:ser>
          <c:idx val="4"/>
          <c:order val="4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graph'!$E$36:$H$36</c:f>
              <c:numCache>
                <c:formatCode>General</c:formatCode>
                <c:ptCount val="4"/>
                <c:pt idx="0">
                  <c:v>0.1111111111111111</c:v>
                </c:pt>
                <c:pt idx="1">
                  <c:v>0.55555555555555558</c:v>
                </c:pt>
                <c:pt idx="2">
                  <c:v>0.1111111111111111</c:v>
                </c:pt>
                <c:pt idx="3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C7E-4AD1-80F7-E7E1B2559C7F}"/>
            </c:ext>
          </c:extLst>
        </c:ser>
        <c:ser>
          <c:idx val="5"/>
          <c:order val="5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graph'!$E$37:$H$37</c:f>
              <c:numCache>
                <c:formatCode>General</c:formatCode>
                <c:ptCount val="4"/>
                <c:pt idx="0">
                  <c:v>4.1666666666666664E-2</c:v>
                </c:pt>
                <c:pt idx="1">
                  <c:v>0.5</c:v>
                </c:pt>
                <c:pt idx="2">
                  <c:v>0.16666666666666666</c:v>
                </c:pt>
                <c:pt idx="3">
                  <c:v>0.29166666666666669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7E-4AD1-80F7-E7E1B2559C7F}"/>
            </c:ext>
          </c:extLst>
        </c:ser>
        <c:ser>
          <c:idx val="6"/>
          <c:order val="6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graph'!$E$38:$H$38</c:f>
              <c:numCache>
                <c:formatCode>General</c:formatCode>
                <c:ptCount val="4"/>
                <c:pt idx="0">
                  <c:v>6.25E-2</c:v>
                </c:pt>
                <c:pt idx="1">
                  <c:v>0.75</c:v>
                </c:pt>
                <c:pt idx="2">
                  <c:v>0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C7E-4AD1-80F7-E7E1B2559C7F}"/>
            </c:ext>
          </c:extLst>
        </c:ser>
        <c:ser>
          <c:idx val="7"/>
          <c:order val="7"/>
          <c:marker>
            <c:symbol val="none"/>
          </c:marker>
          <c:cat>
            <c:strRef>
              <c:f>'quadratic graph'!$E$31:$H$31</c:f>
              <c:strCache>
                <c:ptCount val="4"/>
                <c:pt idx="0">
                  <c:v>Empty</c:v>
                </c:pt>
                <c:pt idx="1">
                  <c:v>Ethyl acetate + Acetic acid</c:v>
                </c:pt>
                <c:pt idx="2">
                  <c:v>Paraffin oil</c:v>
                </c:pt>
                <c:pt idx="3">
                  <c:v>Ethyl acetate</c:v>
                </c:pt>
              </c:strCache>
            </c:strRef>
          </c:cat>
          <c:val>
            <c:numRef>
              <c:f>'quadratic graph'!$E$39:$H$39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3.5714285714285712E-2</c:v>
                </c:pt>
                <c:pt idx="3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C7E-4AD1-80F7-E7E1B255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</c:plotArea>
    <c:plotVisOnly val="1"/>
    <c:dispBlanksAs val="gap"/>
    <c:showDLblsOverMax val="0"/>
    <c:extLst/>
  </c:chart>
  <c:spPr>
    <a:noFill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79037735504099"/>
          <c:y val="0.14152611111111113"/>
          <c:w val="0.65020470916786266"/>
          <c:h val="0.71984709237362621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graph'!$E$41:$H$41</c:f>
              <c:numCache>
                <c:formatCode>General</c:formatCode>
                <c:ptCount val="4"/>
                <c:pt idx="0">
                  <c:v>3.2258064516129031E-2</c:v>
                </c:pt>
                <c:pt idx="1">
                  <c:v>0.32258064516129031</c:v>
                </c:pt>
                <c:pt idx="2">
                  <c:v>0.19354838709677419</c:v>
                </c:pt>
                <c:pt idx="3">
                  <c:v>0.45161290322580644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E-47E7-A61B-2603E3D6B30D}"/>
            </c:ext>
          </c:extLst>
        </c:ser>
        <c:ser>
          <c:idx val="1"/>
          <c:order val="1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graph'!$E$42:$H$42</c:f>
              <c:numCache>
                <c:formatCode>General</c:formatCode>
                <c:ptCount val="4"/>
                <c:pt idx="0">
                  <c:v>0.2</c:v>
                </c:pt>
                <c:pt idx="1">
                  <c:v>0</c:v>
                </c:pt>
                <c:pt idx="2">
                  <c:v>0.45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E-47E7-A61B-2603E3D6B30D}"/>
            </c:ext>
          </c:extLst>
        </c:ser>
        <c:ser>
          <c:idx val="2"/>
          <c:order val="2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graph'!$E$43:$H$43</c:f>
              <c:numCache>
                <c:formatCode>General</c:formatCode>
                <c:ptCount val="4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E-47E7-A61B-2603E3D6B30D}"/>
            </c:ext>
          </c:extLst>
        </c:ser>
        <c:ser>
          <c:idx val="3"/>
          <c:order val="3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graph'!$E$44:$H$44</c:f>
              <c:numCache>
                <c:formatCode>General</c:formatCode>
                <c:ptCount val="4"/>
                <c:pt idx="0">
                  <c:v>0</c:v>
                </c:pt>
                <c:pt idx="1">
                  <c:v>0.45454545454545453</c:v>
                </c:pt>
                <c:pt idx="2">
                  <c:v>0.45454545454545453</c:v>
                </c:pt>
                <c:pt idx="3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E-47E7-A61B-2603E3D6B30D}"/>
            </c:ext>
          </c:extLst>
        </c:ser>
        <c:ser>
          <c:idx val="4"/>
          <c:order val="4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graph'!$E$45:$H$45</c:f>
              <c:numCache>
                <c:formatCode>General</c:formatCode>
                <c:ptCount val="4"/>
                <c:pt idx="0">
                  <c:v>3.0303030303030304E-2</c:v>
                </c:pt>
                <c:pt idx="1">
                  <c:v>9.0909090909090912E-2</c:v>
                </c:pt>
                <c:pt idx="2">
                  <c:v>0.33333333333333331</c:v>
                </c:pt>
                <c:pt idx="3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E-47E7-A61B-2603E3D6B30D}"/>
            </c:ext>
          </c:extLst>
        </c:ser>
        <c:ser>
          <c:idx val="5"/>
          <c:order val="5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graph'!$E$46:$H$46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0.53333333333333333</c:v>
                </c:pt>
                <c:pt idx="3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E-47E7-A61B-2603E3D6B30D}"/>
            </c:ext>
          </c:extLst>
        </c:ser>
        <c:ser>
          <c:idx val="6"/>
          <c:order val="6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graph'!$E$47:$H$47</c:f>
              <c:numCache>
                <c:formatCode>General</c:formatCode>
                <c:ptCount val="4"/>
                <c:pt idx="0">
                  <c:v>3.0303030303030304E-2</c:v>
                </c:pt>
                <c:pt idx="1">
                  <c:v>9.0909090909090912E-2</c:v>
                </c:pt>
                <c:pt idx="2">
                  <c:v>0.33333333333333331</c:v>
                </c:pt>
                <c:pt idx="3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E-47E7-A61B-2603E3D6B30D}"/>
            </c:ext>
          </c:extLst>
        </c:ser>
        <c:ser>
          <c:idx val="7"/>
          <c:order val="7"/>
          <c:marker>
            <c:symbol val="none"/>
          </c:marker>
          <c:cat>
            <c:strRef>
              <c:f>'quadratic graph'!$E$40:$H$40</c:f>
              <c:strCache>
                <c:ptCount val="4"/>
                <c:pt idx="0">
                  <c:v>Empty</c:v>
                </c:pt>
                <c:pt idx="1">
                  <c:v>Isoamyl acetate</c:v>
                </c:pt>
                <c:pt idx="2">
                  <c:v>Paraffin oil</c:v>
                </c:pt>
                <c:pt idx="3">
                  <c:v>Isoamyl acetate</c:v>
                </c:pt>
              </c:strCache>
            </c:strRef>
          </c:cat>
          <c:val>
            <c:numRef>
              <c:f>'quadratic graph'!$E$48:$H$48</c:f>
              <c:numCache>
                <c:formatCode>General</c:formatCode>
                <c:ptCount val="4"/>
                <c:pt idx="0">
                  <c:v>0.10344827586206896</c:v>
                </c:pt>
                <c:pt idx="1">
                  <c:v>0.41379310344827586</c:v>
                </c:pt>
                <c:pt idx="2">
                  <c:v>0.2413793103448276</c:v>
                </c:pt>
                <c:pt idx="3">
                  <c:v>0.2413793103448276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E-47E7-A61B-2603E3D6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5840"/>
        <c:axId val="334673984"/>
      </c:radarChart>
      <c:catAx>
        <c:axId val="991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334673984"/>
        <c:crosses val="autoZero"/>
        <c:auto val="1"/>
        <c:lblAlgn val="ctr"/>
        <c:lblOffset val="100"/>
        <c:noMultiLvlLbl val="0"/>
      </c:catAx>
      <c:valAx>
        <c:axId val="334673984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6350" cap="flat" cmpd="sng" algn="ctr">
            <a:solidFill>
              <a:schemeClr val="bg2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99145840"/>
        <c:crosses val="autoZero"/>
        <c:crossBetween val="between"/>
        <c:majorUnit val="0.25"/>
      </c:valAx>
    </c:plotArea>
    <c:plotVisOnly val="1"/>
    <c:dispBlanksAs val="gap"/>
    <c:showDLblsOverMax val="0"/>
    <c:extLst/>
  </c:chart>
  <c:spPr>
    <a:noFill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287310</xdr:colOff>
      <xdr:row>2</xdr:row>
      <xdr:rowOff>12491</xdr:rowOff>
    </xdr:from>
    <xdr:to>
      <xdr:col>26</xdr:col>
      <xdr:colOff>487179</xdr:colOff>
      <xdr:row>14</xdr:row>
      <xdr:rowOff>81194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C2F7-8C9D-15D5-4F56-0C97C555B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237344</xdr:colOff>
      <xdr:row>18</xdr:row>
      <xdr:rowOff>14990</xdr:rowOff>
    </xdr:from>
    <xdr:to>
      <xdr:col>22</xdr:col>
      <xdr:colOff>1330376</xdr:colOff>
      <xdr:row>33</xdr:row>
      <xdr:rowOff>41222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D48E1-505A-CABF-287E-880CF6D4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199870</xdr:colOff>
      <xdr:row>33</xdr:row>
      <xdr:rowOff>99932</xdr:rowOff>
    </xdr:from>
    <xdr:to>
      <xdr:col>25</xdr:col>
      <xdr:colOff>649573</xdr:colOff>
      <xdr:row>48</xdr:row>
      <xdr:rowOff>124917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C1B5F-8C59-4071-AFD6-2E8293E80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193622</xdr:colOff>
      <xdr:row>49</xdr:row>
      <xdr:rowOff>37476</xdr:rowOff>
    </xdr:from>
    <xdr:to>
      <xdr:col>25</xdr:col>
      <xdr:colOff>630834</xdr:colOff>
      <xdr:row>64</xdr:row>
      <xdr:rowOff>62461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B7F3E-1D63-4D72-BE9D-AFC8E0341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277091</xdr:colOff>
      <xdr:row>23</xdr:row>
      <xdr:rowOff>40715</xdr:rowOff>
    </xdr:from>
    <xdr:to>
      <xdr:col>25</xdr:col>
      <xdr:colOff>108821</xdr:colOff>
      <xdr:row>40</xdr:row>
      <xdr:rowOff>92697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6F147-748B-F2D9-8B30-F8CDF0840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126375</xdr:colOff>
      <xdr:row>5</xdr:row>
      <xdr:rowOff>152401</xdr:rowOff>
    </xdr:from>
    <xdr:to>
      <xdr:col>30</xdr:col>
      <xdr:colOff>564241</xdr:colOff>
      <xdr:row>23</xdr:row>
      <xdr:rowOff>33178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2BBA19-23A3-4F6E-97BC-A38D85939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277091</xdr:colOff>
      <xdr:row>40</xdr:row>
      <xdr:rowOff>110871</xdr:rowOff>
    </xdr:from>
    <xdr:to>
      <xdr:col>25</xdr:col>
      <xdr:colOff>108821</xdr:colOff>
      <xdr:row>57</xdr:row>
      <xdr:rowOff>173488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46BCF9C-0A1A-460F-922C-9CB05FE7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277091</xdr:colOff>
      <xdr:row>57</xdr:row>
      <xdr:rowOff>181027</xdr:rowOff>
    </xdr:from>
    <xdr:to>
      <xdr:col>25</xdr:col>
      <xdr:colOff>108821</xdr:colOff>
      <xdr:row>75</xdr:row>
      <xdr:rowOff>61805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5DA350-BEB1-4284-BEDC-05D0F8D4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126375</xdr:colOff>
      <xdr:row>23</xdr:row>
      <xdr:rowOff>40717</xdr:rowOff>
    </xdr:from>
    <xdr:to>
      <xdr:col>30</xdr:col>
      <xdr:colOff>564241</xdr:colOff>
      <xdr:row>40</xdr:row>
      <xdr:rowOff>103334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D73885-AD8F-4C34-81FB-87431A78D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126375</xdr:colOff>
      <xdr:row>40</xdr:row>
      <xdr:rowOff>110871</xdr:rowOff>
    </xdr:from>
    <xdr:to>
      <xdr:col>30</xdr:col>
      <xdr:colOff>564241</xdr:colOff>
      <xdr:row>57</xdr:row>
      <xdr:rowOff>173489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43DB912-E15F-4A6C-88A7-DD952ECF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128966</xdr:colOff>
      <xdr:row>57</xdr:row>
      <xdr:rowOff>176722</xdr:rowOff>
    </xdr:from>
    <xdr:to>
      <xdr:col>30</xdr:col>
      <xdr:colOff>564241</xdr:colOff>
      <xdr:row>75</xdr:row>
      <xdr:rowOff>55227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8909C7E-18DC-45BC-A952-D79D407EC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296230</xdr:colOff>
      <xdr:row>23</xdr:row>
      <xdr:rowOff>40851</xdr:rowOff>
    </xdr:from>
    <xdr:to>
      <xdr:col>37</xdr:col>
      <xdr:colOff>127951</xdr:colOff>
      <xdr:row>40</xdr:row>
      <xdr:rowOff>89480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CAB8C-8F51-4AB3-A32C-C0FBEDBD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140240</xdr:colOff>
      <xdr:row>5</xdr:row>
      <xdr:rowOff>138547</xdr:rowOff>
    </xdr:from>
    <xdr:to>
      <xdr:col>42</xdr:col>
      <xdr:colOff>578097</xdr:colOff>
      <xdr:row>23</xdr:row>
      <xdr:rowOff>19324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75B644-73A2-4360-8F2B-79289977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294527</xdr:colOff>
      <xdr:row>40</xdr:row>
      <xdr:rowOff>94976</xdr:rowOff>
    </xdr:from>
    <xdr:to>
      <xdr:col>37</xdr:col>
      <xdr:colOff>127951</xdr:colOff>
      <xdr:row>57</xdr:row>
      <xdr:rowOff>157594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113BFB-98A2-4143-B7AF-36E8D208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296230</xdr:colOff>
      <xdr:row>57</xdr:row>
      <xdr:rowOff>167173</xdr:rowOff>
    </xdr:from>
    <xdr:to>
      <xdr:col>37</xdr:col>
      <xdr:colOff>127951</xdr:colOff>
      <xdr:row>75</xdr:row>
      <xdr:rowOff>47952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93BCC00-2825-4B46-819A-307D21BD9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140240</xdr:colOff>
      <xdr:row>23</xdr:row>
      <xdr:rowOff>26862</xdr:rowOff>
    </xdr:from>
    <xdr:to>
      <xdr:col>42</xdr:col>
      <xdr:colOff>578097</xdr:colOff>
      <xdr:row>40</xdr:row>
      <xdr:rowOff>89480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038E173-1ACF-4E96-9B78-56C7A17CF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140240</xdr:colOff>
      <xdr:row>40</xdr:row>
      <xdr:rowOff>97018</xdr:rowOff>
    </xdr:from>
    <xdr:to>
      <xdr:col>42</xdr:col>
      <xdr:colOff>578097</xdr:colOff>
      <xdr:row>57</xdr:row>
      <xdr:rowOff>159637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BD7D2AF-45FF-4475-8299-38711BFB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140240</xdr:colOff>
      <xdr:row>57</xdr:row>
      <xdr:rowOff>167173</xdr:rowOff>
    </xdr:from>
    <xdr:to>
      <xdr:col>42</xdr:col>
      <xdr:colOff>578097</xdr:colOff>
      <xdr:row>75</xdr:row>
      <xdr:rowOff>47951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CB653C9-2EEF-4E8E-9DC5-14AAC007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574237</xdr:colOff>
      <xdr:row>18</xdr:row>
      <xdr:rowOff>28331</xdr:rowOff>
    </xdr:from>
    <xdr:to>
      <xdr:col>22</xdr:col>
      <xdr:colOff>409874</xdr:colOff>
      <xdr:row>29</xdr:row>
      <xdr:rowOff>6849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9D319-9816-4F84-BAA7-8D293EA91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217149</xdr:colOff>
      <xdr:row>5</xdr:row>
      <xdr:rowOff>271313</xdr:rowOff>
    </xdr:from>
    <xdr:to>
      <xdr:col>34</xdr:col>
      <xdr:colOff>50808</xdr:colOff>
      <xdr:row>17</xdr:row>
      <xdr:rowOff>95873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5F904-ABD3-4B78-9CDB-3B0DC1543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404620</xdr:colOff>
      <xdr:row>18</xdr:row>
      <xdr:rowOff>28814</xdr:rowOff>
    </xdr:from>
    <xdr:to>
      <xdr:col>28</xdr:col>
      <xdr:colOff>238280</xdr:colOff>
      <xdr:row>29</xdr:row>
      <xdr:rowOff>7332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624FC-4E4D-4971-ADBA-D730AC4F1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235244</xdr:colOff>
      <xdr:row>18</xdr:row>
      <xdr:rowOff>35951</xdr:rowOff>
    </xdr:from>
    <xdr:to>
      <xdr:col>34</xdr:col>
      <xdr:colOff>66974</xdr:colOff>
      <xdr:row>29</xdr:row>
      <xdr:rowOff>14469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F4EA3-0E83-4CB2-8C69-293BEED46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595923</xdr:colOff>
      <xdr:row>29</xdr:row>
      <xdr:rowOff>175846</xdr:rowOff>
    </xdr:from>
    <xdr:to>
      <xdr:col>22</xdr:col>
      <xdr:colOff>427653</xdr:colOff>
      <xdr:row>40</xdr:row>
      <xdr:rowOff>154363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0FBED5-8636-4060-AF61-893F35561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28</xdr:col>
      <xdr:colOff>437422</xdr:colOff>
      <xdr:row>40</xdr:row>
      <xdr:rowOff>164133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4705E0-9374-451B-8BDB-985EE394C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34</xdr:col>
      <xdr:colOff>437422</xdr:colOff>
      <xdr:row>40</xdr:row>
      <xdr:rowOff>164133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6DB29-3759-4E2E-81B8-9175B766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2</xdr:row>
      <xdr:rowOff>0</xdr:rowOff>
    </xdr:from>
    <xdr:to>
      <xdr:col>41</xdr:col>
      <xdr:colOff>525780</xdr:colOff>
      <xdr:row>86</xdr:row>
      <xdr:rowOff>91440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CAE560-3B2D-CC3A-05BA-6E8FE1C13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0060" y="449580"/>
          <a:ext cx="10888980" cy="1691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X telina" refreshedDate="45329.787135648148" createdVersion="8" refreshedVersion="8" minRefreshableVersion="3" recordCount="449" xr:uid="{B51DFBFA-1167-4C33-AC3D-5E25DCACB9BB}">
  <cacheSource type="worksheet">
    <worksheetSource ref="A1:S1048576" sheet="dataset bait1-2"/>
  </cacheSource>
  <cacheFields count="19">
    <cacheField name="ID" numFmtId="0">
      <sharedItems containsBlank="1"/>
    </cacheField>
    <cacheField name="Date" numFmtId="0">
      <sharedItems containsBlank="1"/>
    </cacheField>
    <cacheField name="time start" numFmtId="0">
      <sharedItems containsNonDate="0" containsDate="1" containsString="0" containsBlank="1" minDate="1899-12-30T10:00:00" maxDate="1899-12-30T19:00:00"/>
    </cacheField>
    <cacheField name="duration" numFmtId="0">
      <sharedItems containsBlank="1"/>
    </cacheField>
    <cacheField name="temperature" numFmtId="0">
      <sharedItems containsString="0" containsBlank="1" containsNumber="1" containsInteger="1" minValue="21" maxValue="27"/>
    </cacheField>
    <cacheField name="humidity" numFmtId="0">
      <sharedItems containsString="0" containsBlank="1" containsNumber="1" containsInteger="1" minValue="30" maxValue="62"/>
    </cacheField>
    <cacheField name="species" numFmtId="0">
      <sharedItems containsBlank="1" count="3">
        <s v="D. suzukiii"/>
        <s v="D. melanogaster"/>
        <m/>
      </sharedItems>
    </cacheField>
    <cacheField name="age " numFmtId="0">
      <sharedItems containsString="0" containsBlank="1" containsNumber="1" containsInteger="1" minValue="5" maxValue="8"/>
    </cacheField>
    <cacheField name="experiment name" numFmtId="0">
      <sharedItems containsBlank="1"/>
    </cacheField>
    <cacheField name="position bait" numFmtId="0">
      <sharedItems containsBlank="1"/>
    </cacheField>
    <cacheField name="cage ID" numFmtId="0">
      <sharedItems containsBlank="1"/>
    </cacheField>
    <cacheField name="bait1" numFmtId="0">
      <sharedItems containsBlank="1" count="4">
        <s v="Acetic acid"/>
        <s v="Isoamyl acetate"/>
        <s v="Ethyl acetate"/>
        <m/>
      </sharedItems>
    </cacheField>
    <cacheField name="bait2" numFmtId="0">
      <sharedItems containsBlank="1" count="8">
        <s v="Acetic acid"/>
        <s v="Empty"/>
        <s v="Paraffin oil"/>
        <s v="Isoamyl acetate"/>
        <s v="Isoamyl acetate + Acetic acid"/>
        <s v="Ethyl acetate"/>
        <s v="Ethyl acetate + Acetic acid"/>
        <m/>
      </sharedItems>
    </cacheField>
    <cacheField name="Nfliesbait1" numFmtId="0">
      <sharedItems containsString="0" containsBlank="1" containsNumber="1" containsInteger="1" minValue="0" maxValue="47"/>
    </cacheField>
    <cacheField name="Nfliesbait2" numFmtId="0">
      <sharedItems containsString="0" containsBlank="1" containsNumber="1" containsInteger="1" minValue="0" maxValue="47"/>
    </cacheField>
    <cacheField name="Nochoice" numFmtId="0">
      <sharedItems containsString="0" containsBlank="1" containsNumber="1" containsInteger="1" minValue="0" maxValue="32"/>
    </cacheField>
    <cacheField name="total baits" numFmtId="0">
      <sharedItems containsString="0" containsBlank="1" containsNumber="1" containsInteger="1" minValue="4" maxValue="68"/>
    </cacheField>
    <cacheField name="total cage" numFmtId="0">
      <sharedItems containsString="0" containsBlank="1" containsNumber="1" containsInteger="1" minValue="9" maxValue="73"/>
    </cacheField>
    <cacheField name="proportion" numFmtId="0">
      <sharedItems containsString="0" containsBlank="1" containsNumber="1" minValue="0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X telina" refreshedDate="45332.434805324076" createdVersion="8" refreshedVersion="8" minRefreshableVersion="3" recordCount="561" xr:uid="{922BFF51-7A6C-42AC-891D-672A90E634C7}">
  <cacheSource type="worksheet">
    <worksheetSource ref="A1:R1048576" sheet="dataset original"/>
  </cacheSource>
  <cacheFields count="18">
    <cacheField name="Date" numFmtId="0">
      <sharedItems containsBlank="1"/>
    </cacheField>
    <cacheField name="time start" numFmtId="0">
      <sharedItems containsNonDate="0" containsDate="1" containsString="0" containsBlank="1" minDate="1899-12-30T10:00:00" maxDate="1899-12-30T19:00:00"/>
    </cacheField>
    <cacheField name="duration" numFmtId="0">
      <sharedItems containsBlank="1"/>
    </cacheField>
    <cacheField name="temperature" numFmtId="0">
      <sharedItems containsString="0" containsBlank="1" containsNumber="1" containsInteger="1" minValue="21" maxValue="27"/>
    </cacheField>
    <cacheField name="humidity" numFmtId="0">
      <sharedItems containsString="0" containsBlank="1" containsNumber="1" containsInteger="1" minValue="30" maxValue="62"/>
    </cacheField>
    <cacheField name="species" numFmtId="0">
      <sharedItems containsBlank="1" count="3">
        <s v="D. suzukiii"/>
        <s v="D. melanogaster"/>
        <m/>
      </sharedItems>
    </cacheField>
    <cacheField name="age average" numFmtId="0">
      <sharedItems containsString="0" containsBlank="1" containsNumber="1" containsInteger="1" minValue="5" maxValue="8"/>
    </cacheField>
    <cacheField name="experiment name" numFmtId="0">
      <sharedItems containsBlank="1" count="8">
        <s v="Condition 1"/>
        <s v="Condition 2"/>
        <s v="Condition 3"/>
        <s v="Condition 4"/>
        <s v="Condition 5"/>
        <s v="Condition 6"/>
        <s v="Condition 7"/>
        <m/>
      </sharedItems>
    </cacheField>
    <cacheField name="cage ID" numFmtId="0">
      <sharedItems containsBlank="1"/>
    </cacheField>
    <cacheField name="Trap" numFmtId="0">
      <sharedItems containsBlank="1" count="6">
        <s v="Bait1"/>
        <s v="Bait2"/>
        <s v="Paraffin oil"/>
        <s v="Empty"/>
        <s v="nochoice"/>
        <m/>
      </sharedItems>
    </cacheField>
    <cacheField name="Bait 1" numFmtId="0">
      <sharedItems containsBlank="1" count="4">
        <s v="Ethyl acetate"/>
        <s v="Acetic acid"/>
        <s v="Isoamyl acetate"/>
        <m/>
      </sharedItems>
    </cacheField>
    <cacheField name="Bait 2" numFmtId="0">
      <sharedItems containsBlank="1" count="6">
        <s v="Ethyl acetate"/>
        <s v="Acetic acid"/>
        <s v="Ethyl acetate + Acetic acid"/>
        <s v="Isoamyl acetate"/>
        <s v="Isoamyl acetate + Acetic acid"/>
        <m/>
      </sharedItems>
    </cacheField>
    <cacheField name="position bait" numFmtId="0">
      <sharedItems containsBlank="1"/>
    </cacheField>
    <cacheField name="N flies bait" numFmtId="0">
      <sharedItems containsString="0" containsBlank="1" containsNumber="1" containsInteger="1" minValue="0" maxValue="47"/>
    </cacheField>
    <cacheField name="Ntot baits" numFmtId="0">
      <sharedItems containsString="0" containsBlank="1" containsNumber="1" containsInteger="1" minValue="4" maxValue="68"/>
    </cacheField>
    <cacheField name="Ntot cage" numFmtId="0">
      <sharedItems containsString="0" containsBlank="1" containsNumber="1" containsInteger="1" minValue="9" maxValue="73"/>
    </cacheField>
    <cacheField name="proportion" numFmtId="0">
      <sharedItems containsString="0" containsBlank="1" containsNumber="1" minValue="0" maxValue="0.88888888888888884"/>
    </cacheField>
    <cacheField name="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">
  <r>
    <s v="A02.11.2023"/>
    <s v="02.11.2023"/>
    <d v="1899-12-30T17:00:00"/>
    <s v="24 hours"/>
    <n v="22"/>
    <n v="51"/>
    <x v="0"/>
    <n v="8"/>
    <s v="Condition 2"/>
    <s v="left top"/>
    <s v="A"/>
    <x v="0"/>
    <x v="0"/>
    <n v="7"/>
    <n v="10"/>
    <n v="15"/>
    <n v="21"/>
    <n v="36"/>
    <n v="0.47619047619047616"/>
  </r>
  <r>
    <s v="A02.11.2023"/>
    <s v="02.11.2023"/>
    <d v="1899-12-30T17:00:00"/>
    <s v="24 hours"/>
    <n v="22"/>
    <n v="51"/>
    <x v="0"/>
    <n v="8"/>
    <s v="Condition 2"/>
    <s v="right bottom"/>
    <s v="A"/>
    <x v="0"/>
    <x v="0"/>
    <n v="7"/>
    <n v="7"/>
    <n v="15"/>
    <n v="21"/>
    <n v="36"/>
    <n v="0.33333333333333331"/>
  </r>
  <r>
    <s v="A02.11.2023"/>
    <s v="02.11.2023"/>
    <d v="1899-12-30T17:00:00"/>
    <s v="24 hours"/>
    <n v="22"/>
    <n v="51"/>
    <x v="0"/>
    <n v="8"/>
    <s v="Condition 2"/>
    <s v="left bottom"/>
    <s v="A"/>
    <x v="0"/>
    <x v="1"/>
    <n v="7"/>
    <n v="3"/>
    <n v="15"/>
    <n v="21"/>
    <n v="36"/>
    <n v="0.14285714285714285"/>
  </r>
  <r>
    <s v="A02.11.2023"/>
    <s v="02.11.2023"/>
    <d v="1899-12-30T17:00:00"/>
    <s v="24 hours"/>
    <n v="22"/>
    <n v="51"/>
    <x v="0"/>
    <n v="8"/>
    <s v="Condition 2"/>
    <s v="right top"/>
    <s v="A"/>
    <x v="0"/>
    <x v="2"/>
    <n v="7"/>
    <n v="1"/>
    <n v="15"/>
    <n v="21"/>
    <n v="36"/>
    <n v="4.7619047619047616E-2"/>
  </r>
  <r>
    <s v="B02.11.2023"/>
    <s v="02.11.2023"/>
    <d v="1899-12-30T17:00:00"/>
    <s v="24 hours"/>
    <n v="22"/>
    <n v="51"/>
    <x v="0"/>
    <n v="8"/>
    <s v="Condition 2"/>
    <s v="right top"/>
    <s v="B"/>
    <x v="0"/>
    <x v="0"/>
    <n v="11"/>
    <n v="12"/>
    <n v="4"/>
    <n v="37"/>
    <n v="41"/>
    <n v="0.32432432432432434"/>
  </r>
  <r>
    <s v="B02.11.2023"/>
    <s v="02.11.2023"/>
    <d v="1899-12-30T17:00:00"/>
    <s v="24 hours"/>
    <n v="22"/>
    <n v="51"/>
    <x v="0"/>
    <n v="8"/>
    <s v="Condition 2"/>
    <s v="left bottom"/>
    <s v="B"/>
    <x v="0"/>
    <x v="0"/>
    <n v="11"/>
    <n v="11"/>
    <n v="4"/>
    <n v="37"/>
    <n v="41"/>
    <n v="0.29729729729729731"/>
  </r>
  <r>
    <s v="B02.11.2023"/>
    <s v="02.11.2023"/>
    <d v="1899-12-30T17:00:00"/>
    <s v="24 hours"/>
    <n v="22"/>
    <n v="51"/>
    <x v="0"/>
    <n v="8"/>
    <s v="Condition 2"/>
    <s v="left top"/>
    <s v="B"/>
    <x v="0"/>
    <x v="1"/>
    <n v="11"/>
    <n v="7"/>
    <n v="4"/>
    <n v="37"/>
    <n v="41"/>
    <n v="0.1891891891891892"/>
  </r>
  <r>
    <s v="B02.11.2023"/>
    <s v="02.11.2023"/>
    <d v="1899-12-30T17:00:00"/>
    <s v="24 hours"/>
    <n v="22"/>
    <n v="51"/>
    <x v="0"/>
    <n v="8"/>
    <s v="Condition 2"/>
    <s v="right bottom"/>
    <s v="B"/>
    <x v="0"/>
    <x v="2"/>
    <n v="11"/>
    <n v="7"/>
    <n v="4"/>
    <n v="37"/>
    <n v="41"/>
    <n v="0.1891891891891892"/>
  </r>
  <r>
    <s v="A03.10.2023"/>
    <s v="03.10.2023"/>
    <d v="1899-12-30T14:50:00"/>
    <s v="22 hours"/>
    <n v="24"/>
    <n v="55"/>
    <x v="0"/>
    <n v="7"/>
    <s v="Condition 6"/>
    <s v="left top"/>
    <s v="A"/>
    <x v="1"/>
    <x v="0"/>
    <n v="31"/>
    <n v="31"/>
    <n v="2"/>
    <n v="65"/>
    <n v="67"/>
    <n v="0.47692307692307695"/>
  </r>
  <r>
    <s v="A03.10.2023"/>
    <s v="03.10.2023"/>
    <d v="1899-12-30T14:50:00"/>
    <s v="22 hours"/>
    <n v="24"/>
    <n v="55"/>
    <x v="0"/>
    <n v="7"/>
    <s v="Condition 6"/>
    <s v="right top"/>
    <s v="A"/>
    <x v="1"/>
    <x v="1"/>
    <n v="31"/>
    <n v="1"/>
    <n v="2"/>
    <n v="65"/>
    <n v="67"/>
    <n v="1.5384615384615385E-2"/>
  </r>
  <r>
    <s v="A03.10.2023"/>
    <s v="03.10.2023"/>
    <d v="1899-12-30T14:50:00"/>
    <s v="22 hours"/>
    <n v="24"/>
    <n v="55"/>
    <x v="0"/>
    <n v="7"/>
    <s v="Condition 6"/>
    <s v="right bottom"/>
    <s v="A"/>
    <x v="1"/>
    <x v="3"/>
    <n v="31"/>
    <n v="19"/>
    <n v="2"/>
    <n v="65"/>
    <n v="67"/>
    <n v="0.29230769230769232"/>
  </r>
  <r>
    <s v="A03.10.2023"/>
    <s v="03.10.2023"/>
    <d v="1899-12-30T14:50:00"/>
    <s v="22 hours"/>
    <n v="24"/>
    <n v="55"/>
    <x v="0"/>
    <n v="7"/>
    <s v="Condition 6"/>
    <s v="left bottom"/>
    <s v="A"/>
    <x v="1"/>
    <x v="2"/>
    <n v="31"/>
    <n v="14"/>
    <n v="2"/>
    <n v="65"/>
    <n v="67"/>
    <n v="0.2153846153846154"/>
  </r>
  <r>
    <s v="B03.10.2023"/>
    <s v="03.10.2023"/>
    <d v="1899-12-30T14:50:00"/>
    <s v="22 hours"/>
    <n v="24"/>
    <n v="55"/>
    <x v="0"/>
    <n v="7"/>
    <s v="Condition 6"/>
    <s v="right bottom"/>
    <s v="B"/>
    <x v="1"/>
    <x v="0"/>
    <n v="47"/>
    <n v="47"/>
    <n v="4"/>
    <n v="63"/>
    <n v="67"/>
    <n v="0.74603174603174605"/>
  </r>
  <r>
    <s v="B03.10.2023"/>
    <s v="03.10.2023"/>
    <d v="1899-12-30T14:50:00"/>
    <s v="22 hours"/>
    <n v="24"/>
    <n v="55"/>
    <x v="0"/>
    <n v="7"/>
    <s v="Condition 6"/>
    <s v="left top"/>
    <s v="B"/>
    <x v="1"/>
    <x v="1"/>
    <n v="47"/>
    <n v="4"/>
    <n v="4"/>
    <n v="63"/>
    <n v="67"/>
    <n v="6.3492063492063489E-2"/>
  </r>
  <r>
    <s v="B03.10.2023"/>
    <s v="03.10.2023"/>
    <d v="1899-12-30T14:50:00"/>
    <s v="22 hours"/>
    <n v="24"/>
    <n v="55"/>
    <x v="0"/>
    <n v="7"/>
    <s v="Condition 6"/>
    <s v="left top"/>
    <s v="B"/>
    <x v="1"/>
    <x v="3"/>
    <n v="47"/>
    <n v="8"/>
    <n v="4"/>
    <n v="63"/>
    <n v="67"/>
    <n v="0.12698412698412698"/>
  </r>
  <r>
    <s v="B03.10.2023"/>
    <s v="03.10.2023"/>
    <d v="1899-12-30T14:50:00"/>
    <s v="22 hours"/>
    <n v="24"/>
    <n v="55"/>
    <x v="0"/>
    <n v="7"/>
    <s v="Condition 6"/>
    <s v="right bottom"/>
    <s v="B"/>
    <x v="1"/>
    <x v="2"/>
    <n v="47"/>
    <n v="4"/>
    <n v="4"/>
    <n v="63"/>
    <n v="67"/>
    <n v="6.3492063492063489E-2"/>
  </r>
  <r>
    <s v="C03.10.2023"/>
    <s v="03.10.2023"/>
    <d v="1899-12-30T14:50:00"/>
    <s v="22 hours"/>
    <n v="24"/>
    <n v="55"/>
    <x v="0"/>
    <n v="7"/>
    <s v="Condition 6"/>
    <s v="right top"/>
    <s v="C"/>
    <x v="1"/>
    <x v="0"/>
    <n v="21"/>
    <n v="21"/>
    <n v="1"/>
    <n v="61"/>
    <n v="62"/>
    <n v="0.34426229508196721"/>
  </r>
  <r>
    <s v="C03.10.2023"/>
    <s v="03.10.2023"/>
    <d v="1899-12-30T14:50:00"/>
    <s v="22 hours"/>
    <n v="24"/>
    <n v="55"/>
    <x v="0"/>
    <n v="7"/>
    <s v="Condition 6"/>
    <s v="right bottom"/>
    <s v="C"/>
    <x v="1"/>
    <x v="1"/>
    <n v="21"/>
    <n v="4"/>
    <n v="1"/>
    <n v="61"/>
    <n v="62"/>
    <n v="6.5573770491803282E-2"/>
  </r>
  <r>
    <s v="C03.10.2023"/>
    <s v="03.10.2023"/>
    <d v="1899-12-30T14:50:00"/>
    <s v="22 hours"/>
    <n v="24"/>
    <n v="55"/>
    <x v="0"/>
    <n v="7"/>
    <s v="Condition 6"/>
    <s v="left bottom"/>
    <s v="C"/>
    <x v="1"/>
    <x v="3"/>
    <n v="21"/>
    <n v="19"/>
    <n v="1"/>
    <n v="61"/>
    <n v="62"/>
    <n v="0.31147540983606559"/>
  </r>
  <r>
    <s v="C03.10.2023"/>
    <s v="03.10.2023"/>
    <d v="1899-12-30T14:50:00"/>
    <s v="22 hours"/>
    <n v="24"/>
    <n v="55"/>
    <x v="0"/>
    <n v="7"/>
    <s v="Condition 6"/>
    <s v="left top"/>
    <s v="C"/>
    <x v="1"/>
    <x v="2"/>
    <n v="21"/>
    <n v="17"/>
    <n v="1"/>
    <n v="61"/>
    <n v="62"/>
    <n v="0.27868852459016391"/>
  </r>
  <r>
    <s v="D03.10.2023"/>
    <s v="03.10.2023"/>
    <d v="1899-12-30T14:50:00"/>
    <s v="22 hours"/>
    <n v="24"/>
    <n v="55"/>
    <x v="0"/>
    <n v="7"/>
    <s v="Condition 6"/>
    <s v="left top"/>
    <s v="D"/>
    <x v="1"/>
    <x v="0"/>
    <n v="17"/>
    <n v="17"/>
    <n v="3"/>
    <n v="42"/>
    <n v="45"/>
    <n v="0.40476190476190477"/>
  </r>
  <r>
    <s v="D03.10.2023"/>
    <s v="03.10.2023"/>
    <d v="1899-12-30T14:50:00"/>
    <s v="22 hours"/>
    <n v="24"/>
    <n v="55"/>
    <x v="0"/>
    <n v="7"/>
    <s v="Condition 6"/>
    <s v="left bottom"/>
    <s v="D"/>
    <x v="1"/>
    <x v="1"/>
    <n v="17"/>
    <n v="1"/>
    <n v="3"/>
    <n v="42"/>
    <n v="45"/>
    <n v="2.3809523809523808E-2"/>
  </r>
  <r>
    <s v="D03.10.2023"/>
    <s v="03.10.2023"/>
    <d v="1899-12-30T14:50:00"/>
    <s v="22 hours"/>
    <n v="24"/>
    <n v="55"/>
    <x v="0"/>
    <n v="7"/>
    <s v="Condition 6"/>
    <s v="right bottom"/>
    <s v="D"/>
    <x v="1"/>
    <x v="3"/>
    <n v="17"/>
    <n v="17"/>
    <n v="3"/>
    <n v="42"/>
    <n v="45"/>
    <n v="0.40476190476190477"/>
  </r>
  <r>
    <s v="D03.10.2023"/>
    <s v="03.10.2023"/>
    <d v="1899-12-30T14:50:00"/>
    <s v="22 hours"/>
    <n v="24"/>
    <n v="55"/>
    <x v="0"/>
    <n v="7"/>
    <s v="Condition 6"/>
    <s v="right top"/>
    <s v="D"/>
    <x v="1"/>
    <x v="2"/>
    <n v="17"/>
    <n v="7"/>
    <n v="3"/>
    <n v="42"/>
    <n v="45"/>
    <n v="0.16666666666666666"/>
  </r>
  <r>
    <s v="F03.10.2023"/>
    <s v="03.10.2023"/>
    <d v="1899-12-30T14:50:00"/>
    <s v="22 hours"/>
    <n v="24"/>
    <n v="55"/>
    <x v="0"/>
    <n v="7"/>
    <s v="Condition 6"/>
    <s v="right top"/>
    <s v="F"/>
    <x v="1"/>
    <x v="0"/>
    <n v="7"/>
    <n v="7"/>
    <n v="9"/>
    <n v="40"/>
    <n v="49"/>
    <n v="0.17499999999999999"/>
  </r>
  <r>
    <s v="F03.10.2023"/>
    <s v="03.10.2023"/>
    <d v="1899-12-30T14:50:00"/>
    <s v="22 hours"/>
    <n v="24"/>
    <n v="55"/>
    <x v="0"/>
    <n v="7"/>
    <s v="Condition 6"/>
    <s v="left bottom"/>
    <s v="F"/>
    <x v="1"/>
    <x v="1"/>
    <n v="7"/>
    <n v="3"/>
    <n v="9"/>
    <n v="40"/>
    <n v="49"/>
    <n v="7.4999999999999997E-2"/>
  </r>
  <r>
    <s v="F03.10.2023"/>
    <s v="03.10.2023"/>
    <d v="1899-12-30T14:50:00"/>
    <s v="22 hours"/>
    <n v="24"/>
    <n v="55"/>
    <x v="0"/>
    <n v="7"/>
    <s v="Condition 6"/>
    <s v="right bottom"/>
    <s v="F"/>
    <x v="1"/>
    <x v="3"/>
    <n v="7"/>
    <n v="24"/>
    <n v="9"/>
    <n v="40"/>
    <n v="49"/>
    <n v="0.6"/>
  </r>
  <r>
    <s v="F03.10.2023"/>
    <s v="03.10.2023"/>
    <d v="1899-12-30T14:50:00"/>
    <s v="22 hours"/>
    <n v="24"/>
    <n v="55"/>
    <x v="0"/>
    <n v="7"/>
    <s v="Condition 6"/>
    <s v="left top"/>
    <s v="F"/>
    <x v="1"/>
    <x v="2"/>
    <n v="7"/>
    <n v="6"/>
    <n v="9"/>
    <n v="40"/>
    <n v="49"/>
    <n v="0.15"/>
  </r>
  <r>
    <s v="E03.10.2023"/>
    <s v="03.10.2023"/>
    <d v="1899-12-30T14:50:00"/>
    <s v="22 hours"/>
    <n v="24"/>
    <n v="55"/>
    <x v="0"/>
    <n v="7"/>
    <s v="Condition 7"/>
    <s v="right bottom"/>
    <s v="E"/>
    <x v="1"/>
    <x v="1"/>
    <n v="14"/>
    <n v="4"/>
    <n v="7"/>
    <n v="35"/>
    <n v="42"/>
    <n v="0.11428571428571428"/>
  </r>
  <r>
    <s v="E03.10.2023"/>
    <s v="03.10.2023"/>
    <d v="1899-12-30T14:50:00"/>
    <s v="22 hours"/>
    <n v="24"/>
    <n v="55"/>
    <x v="0"/>
    <n v="7"/>
    <s v="Condition 7"/>
    <s v="left top"/>
    <s v="E"/>
    <x v="1"/>
    <x v="3"/>
    <n v="14"/>
    <n v="14"/>
    <n v="7"/>
    <n v="35"/>
    <n v="42"/>
    <n v="0.4"/>
  </r>
  <r>
    <s v="E03.10.2023"/>
    <s v="03.10.2023"/>
    <d v="1899-12-30T14:50:00"/>
    <s v="22 hours"/>
    <n v="24"/>
    <n v="55"/>
    <x v="0"/>
    <n v="7"/>
    <s v="Condition 7"/>
    <s v="left bottom"/>
    <s v="E"/>
    <x v="1"/>
    <x v="4"/>
    <n v="14"/>
    <n v="14"/>
    <n v="7"/>
    <n v="35"/>
    <n v="42"/>
    <n v="0.4"/>
  </r>
  <r>
    <s v="E03.10.2023"/>
    <s v="03.10.2023"/>
    <d v="1899-12-30T14:50:00"/>
    <s v="22 hours"/>
    <n v="24"/>
    <n v="55"/>
    <x v="0"/>
    <n v="7"/>
    <s v="Condition 7"/>
    <s v="right top"/>
    <s v="E"/>
    <x v="1"/>
    <x v="2"/>
    <n v="14"/>
    <n v="3"/>
    <n v="7"/>
    <n v="35"/>
    <n v="42"/>
    <n v="8.5714285714285715E-2"/>
  </r>
  <r>
    <s v="A04.10.2023"/>
    <s v="04.10.2023"/>
    <d v="1899-12-30T16:00:00"/>
    <s v="20 hours"/>
    <n v="24"/>
    <n v="52"/>
    <x v="1"/>
    <n v="7"/>
    <s v="Condition 1"/>
    <s v="right top"/>
    <s v="A"/>
    <x v="2"/>
    <x v="1"/>
    <n v="16"/>
    <n v="4"/>
    <n v="12"/>
    <n v="40"/>
    <n v="52"/>
    <n v="0.1"/>
  </r>
  <r>
    <s v="A04.10.2023"/>
    <s v="04.10.2023"/>
    <d v="1899-12-30T16:00:00"/>
    <s v="20 hours"/>
    <n v="24"/>
    <n v="52"/>
    <x v="1"/>
    <n v="7"/>
    <s v="Condition 1"/>
    <s v="right bottom"/>
    <s v="A"/>
    <x v="2"/>
    <x v="5"/>
    <n v="16"/>
    <n v="13"/>
    <n v="12"/>
    <n v="40"/>
    <n v="52"/>
    <n v="0.32500000000000001"/>
  </r>
  <r>
    <s v="A04.10.2023"/>
    <s v="04.10.2023"/>
    <d v="1899-12-30T16:00:00"/>
    <s v="20 hours"/>
    <n v="24"/>
    <n v="52"/>
    <x v="1"/>
    <n v="7"/>
    <s v="Condition 1"/>
    <s v="left top"/>
    <s v="A"/>
    <x v="2"/>
    <x v="5"/>
    <n v="16"/>
    <n v="16"/>
    <n v="12"/>
    <n v="40"/>
    <n v="52"/>
    <n v="0.4"/>
  </r>
  <r>
    <s v="A04.10.2023"/>
    <s v="04.10.2023"/>
    <d v="1899-12-30T16:00:00"/>
    <s v="20 hours"/>
    <n v="24"/>
    <n v="52"/>
    <x v="1"/>
    <n v="7"/>
    <s v="Condition 1"/>
    <s v="left bottom"/>
    <s v="A"/>
    <x v="2"/>
    <x v="2"/>
    <n v="16"/>
    <n v="7"/>
    <n v="12"/>
    <n v="40"/>
    <n v="52"/>
    <n v="0.17499999999999999"/>
  </r>
  <r>
    <s v="B04.10.2023"/>
    <s v="04.10.2023"/>
    <d v="1899-12-30T16:00:00"/>
    <s v="20 hours"/>
    <n v="24"/>
    <n v="52"/>
    <x v="1"/>
    <n v="7"/>
    <s v="Condition 1"/>
    <s v="left top"/>
    <s v="B"/>
    <x v="2"/>
    <x v="1"/>
    <n v="24"/>
    <n v="0"/>
    <n v="4"/>
    <n v="55"/>
    <n v="59"/>
    <n v="0"/>
  </r>
  <r>
    <s v="B04.10.2023"/>
    <s v="04.10.2023"/>
    <d v="1899-12-30T16:00:00"/>
    <s v="20 hours"/>
    <n v="24"/>
    <n v="52"/>
    <x v="1"/>
    <n v="7"/>
    <s v="Condition 1"/>
    <s v="right top"/>
    <s v="B"/>
    <x v="2"/>
    <x v="5"/>
    <n v="24"/>
    <n v="18"/>
    <n v="4"/>
    <n v="55"/>
    <n v="59"/>
    <n v="0.32727272727272727"/>
  </r>
  <r>
    <s v="B04.10.2023"/>
    <s v="04.10.2023"/>
    <d v="1899-12-30T16:00:00"/>
    <s v="20 hours"/>
    <n v="24"/>
    <n v="52"/>
    <x v="1"/>
    <n v="7"/>
    <s v="Condition 1"/>
    <s v="left bottom"/>
    <s v="B"/>
    <x v="2"/>
    <x v="5"/>
    <n v="24"/>
    <n v="24"/>
    <n v="4"/>
    <n v="55"/>
    <n v="59"/>
    <n v="0.43636363636363634"/>
  </r>
  <r>
    <s v="B04.10.2023"/>
    <s v="04.10.2023"/>
    <d v="1899-12-30T16:00:00"/>
    <s v="20 hours"/>
    <n v="24"/>
    <n v="52"/>
    <x v="1"/>
    <n v="7"/>
    <s v="Condition 1"/>
    <s v="right bottom"/>
    <s v="B"/>
    <x v="2"/>
    <x v="2"/>
    <n v="24"/>
    <n v="13"/>
    <n v="4"/>
    <n v="55"/>
    <n v="59"/>
    <n v="0.23636363636363636"/>
  </r>
  <r>
    <s v="C04.10.2023"/>
    <s v="04.10.2023"/>
    <d v="1899-12-30T16:00:00"/>
    <s v="20 hours"/>
    <n v="24"/>
    <n v="52"/>
    <x v="1"/>
    <n v="7"/>
    <s v="Condition 1"/>
    <s v="left bottom"/>
    <s v="C"/>
    <x v="2"/>
    <x v="1"/>
    <n v="24"/>
    <n v="6"/>
    <n v="3"/>
    <n v="56"/>
    <n v="59"/>
    <n v="0.10714285714285714"/>
  </r>
  <r>
    <s v="C04.10.2023"/>
    <s v="04.10.2023"/>
    <d v="1899-12-30T16:00:00"/>
    <s v="20 hours"/>
    <n v="24"/>
    <n v="52"/>
    <x v="1"/>
    <n v="7"/>
    <s v="Condition 1"/>
    <s v="right bottom"/>
    <s v="C"/>
    <x v="2"/>
    <x v="5"/>
    <n v="24"/>
    <n v="21"/>
    <n v="3"/>
    <n v="56"/>
    <n v="59"/>
    <n v="0.375"/>
  </r>
  <r>
    <s v="C04.10.2023"/>
    <s v="04.10.2023"/>
    <d v="1899-12-30T16:00:00"/>
    <s v="20 hours"/>
    <n v="24"/>
    <n v="52"/>
    <x v="1"/>
    <n v="7"/>
    <s v="Condition 1"/>
    <s v="left top"/>
    <s v="C"/>
    <x v="2"/>
    <x v="5"/>
    <n v="24"/>
    <n v="24"/>
    <n v="3"/>
    <n v="56"/>
    <n v="59"/>
    <n v="0.42857142857142855"/>
  </r>
  <r>
    <s v="C04.10.2023"/>
    <s v="04.10.2023"/>
    <d v="1899-12-30T16:00:00"/>
    <s v="20 hours"/>
    <n v="24"/>
    <n v="52"/>
    <x v="1"/>
    <n v="7"/>
    <s v="Condition 1"/>
    <s v="right top"/>
    <s v="C"/>
    <x v="2"/>
    <x v="2"/>
    <n v="24"/>
    <n v="5"/>
    <n v="3"/>
    <n v="56"/>
    <n v="59"/>
    <n v="8.9285714285714288E-2"/>
  </r>
  <r>
    <s v="D04.10.2023"/>
    <s v="04.10.2023"/>
    <d v="1899-12-30T16:00:00"/>
    <s v="20 hours"/>
    <n v="24"/>
    <n v="52"/>
    <x v="1"/>
    <n v="7"/>
    <s v="Condition 1"/>
    <s v="left top"/>
    <s v="D"/>
    <x v="2"/>
    <x v="1"/>
    <n v="18"/>
    <n v="2"/>
    <n v="1"/>
    <n v="28"/>
    <n v="29"/>
    <n v="7.1428571428571425E-2"/>
  </r>
  <r>
    <s v="D04.10.2023"/>
    <s v="04.10.2023"/>
    <d v="1899-12-30T16:00:00"/>
    <s v="20 hours"/>
    <n v="24"/>
    <n v="52"/>
    <x v="1"/>
    <n v="7"/>
    <s v="Condition 1"/>
    <s v="right top"/>
    <s v="D"/>
    <x v="2"/>
    <x v="5"/>
    <n v="18"/>
    <n v="3"/>
    <n v="1"/>
    <n v="28"/>
    <n v="29"/>
    <n v="0.10714285714285714"/>
  </r>
  <r>
    <s v="D04.10.2023"/>
    <s v="04.10.2023"/>
    <d v="1899-12-30T16:00:00"/>
    <s v="20 hours"/>
    <n v="24"/>
    <n v="52"/>
    <x v="1"/>
    <n v="7"/>
    <s v="Condition 1"/>
    <s v="left bottom"/>
    <s v="D"/>
    <x v="2"/>
    <x v="5"/>
    <n v="18"/>
    <n v="18"/>
    <n v="1"/>
    <n v="28"/>
    <n v="29"/>
    <n v="0.6428571428571429"/>
  </r>
  <r>
    <s v="D04.10.2023"/>
    <s v="04.10.2023"/>
    <d v="1899-12-30T16:00:00"/>
    <s v="20 hours"/>
    <n v="24"/>
    <n v="52"/>
    <x v="1"/>
    <n v="7"/>
    <s v="Condition 1"/>
    <s v="right bottom"/>
    <s v="D"/>
    <x v="2"/>
    <x v="2"/>
    <n v="18"/>
    <n v="5"/>
    <n v="1"/>
    <n v="28"/>
    <n v="29"/>
    <n v="0.17857142857142858"/>
  </r>
  <r>
    <s v="G04.10.2023"/>
    <s v="04.10.2023"/>
    <d v="1899-12-30T16:00:00"/>
    <s v="20 hours"/>
    <n v="24"/>
    <n v="52"/>
    <x v="1"/>
    <n v="7"/>
    <s v="Condition 1"/>
    <s v="left bottom"/>
    <s v="G"/>
    <x v="2"/>
    <x v="1"/>
    <n v="25"/>
    <n v="1"/>
    <n v="5"/>
    <n v="43"/>
    <n v="48"/>
    <n v="2.3255813953488372E-2"/>
  </r>
  <r>
    <s v="G04.10.2023"/>
    <s v="04.10.2023"/>
    <d v="1899-12-30T16:00:00"/>
    <s v="20 hours"/>
    <n v="24"/>
    <n v="52"/>
    <x v="1"/>
    <n v="7"/>
    <s v="Condition 1"/>
    <s v="left top"/>
    <s v="G"/>
    <x v="2"/>
    <x v="5"/>
    <n v="25"/>
    <n v="9"/>
    <n v="5"/>
    <n v="43"/>
    <n v="48"/>
    <n v="0.20930232558139536"/>
  </r>
  <r>
    <s v="G04.10.2023"/>
    <s v="04.10.2023"/>
    <d v="1899-12-30T16:00:00"/>
    <s v="20 hours"/>
    <n v="24"/>
    <n v="52"/>
    <x v="1"/>
    <n v="7"/>
    <s v="Condition 1"/>
    <s v="right bottom"/>
    <s v="G"/>
    <x v="2"/>
    <x v="5"/>
    <n v="25"/>
    <n v="25"/>
    <n v="5"/>
    <n v="43"/>
    <n v="48"/>
    <n v="0.58139534883720934"/>
  </r>
  <r>
    <s v="G04.10.2023"/>
    <s v="04.10.2023"/>
    <d v="1899-12-30T16:00:00"/>
    <s v="20 hours"/>
    <n v="24"/>
    <n v="52"/>
    <x v="1"/>
    <n v="7"/>
    <s v="Condition 1"/>
    <s v="right top"/>
    <s v="G"/>
    <x v="2"/>
    <x v="2"/>
    <n v="25"/>
    <n v="8"/>
    <n v="5"/>
    <n v="43"/>
    <n v="48"/>
    <n v="0.18604651162790697"/>
  </r>
  <r>
    <s v="H04.10.2023"/>
    <s v="04.10.2023"/>
    <d v="1899-12-30T16:00:00"/>
    <s v="20 hours"/>
    <n v="24"/>
    <n v="52"/>
    <x v="1"/>
    <n v="7"/>
    <s v="Condition 1"/>
    <s v="right top"/>
    <s v="H"/>
    <x v="2"/>
    <x v="1"/>
    <n v="8"/>
    <n v="4"/>
    <n v="4"/>
    <n v="42"/>
    <n v="46"/>
    <n v="9.5238095238095233E-2"/>
  </r>
  <r>
    <s v="H04.10.2023"/>
    <s v="04.10.2023"/>
    <d v="1899-12-30T16:00:00"/>
    <s v="20 hours"/>
    <n v="24"/>
    <n v="52"/>
    <x v="1"/>
    <n v="7"/>
    <s v="Condition 1"/>
    <s v="left top"/>
    <s v="H"/>
    <x v="2"/>
    <x v="5"/>
    <n v="8"/>
    <n v="27"/>
    <n v="4"/>
    <n v="42"/>
    <n v="46"/>
    <n v="0.6428571428571429"/>
  </r>
  <r>
    <s v="H04.10.2023"/>
    <s v="04.10.2023"/>
    <d v="1899-12-30T16:00:00"/>
    <s v="20 hours"/>
    <n v="24"/>
    <n v="52"/>
    <x v="1"/>
    <n v="7"/>
    <s v="Condition 1"/>
    <s v="right bottom"/>
    <s v="H"/>
    <x v="2"/>
    <x v="5"/>
    <n v="8"/>
    <n v="8"/>
    <n v="4"/>
    <n v="42"/>
    <n v="46"/>
    <n v="0.19047619047619047"/>
  </r>
  <r>
    <s v="H04.10.2023"/>
    <s v="04.10.2023"/>
    <d v="1899-12-30T16:00:00"/>
    <s v="20 hours"/>
    <n v="24"/>
    <n v="52"/>
    <x v="1"/>
    <n v="7"/>
    <s v="Condition 1"/>
    <s v="left bottom"/>
    <s v="H"/>
    <x v="2"/>
    <x v="2"/>
    <n v="8"/>
    <n v="3"/>
    <n v="4"/>
    <n v="42"/>
    <n v="46"/>
    <n v="7.1428571428571425E-2"/>
  </r>
  <r>
    <s v="E04.10.2023"/>
    <s v="04.10.2023"/>
    <d v="1899-12-30T16:00:00"/>
    <s v="20 hours"/>
    <n v="24"/>
    <n v="52"/>
    <x v="1"/>
    <n v="7"/>
    <s v="Condition 2"/>
    <s v="right bottom"/>
    <s v="E"/>
    <x v="0"/>
    <x v="0"/>
    <n v="4"/>
    <n v="7"/>
    <n v="4"/>
    <n v="15"/>
    <n v="19"/>
    <n v="0.46666666666666667"/>
  </r>
  <r>
    <s v="E04.10.2023"/>
    <s v="04.10.2023"/>
    <d v="1899-12-30T16:00:00"/>
    <s v="20 hours"/>
    <n v="24"/>
    <n v="52"/>
    <x v="1"/>
    <n v="7"/>
    <s v="Condition 2"/>
    <s v="left bottom"/>
    <s v="E"/>
    <x v="0"/>
    <x v="0"/>
    <n v="4"/>
    <n v="4"/>
    <n v="4"/>
    <n v="15"/>
    <n v="19"/>
    <n v="0.26666666666666666"/>
  </r>
  <r>
    <s v="E04.10.2023"/>
    <s v="04.10.2023"/>
    <d v="1899-12-30T16:00:00"/>
    <s v="20 hours"/>
    <n v="24"/>
    <n v="52"/>
    <x v="1"/>
    <n v="7"/>
    <s v="Condition 2"/>
    <s v="left top"/>
    <s v="E"/>
    <x v="0"/>
    <x v="1"/>
    <n v="4"/>
    <n v="2"/>
    <n v="4"/>
    <n v="15"/>
    <n v="19"/>
    <n v="0.13333333333333333"/>
  </r>
  <r>
    <s v="E04.10.2023"/>
    <s v="04.10.2023"/>
    <d v="1899-12-30T16:00:00"/>
    <s v="20 hours"/>
    <n v="24"/>
    <n v="52"/>
    <x v="1"/>
    <n v="7"/>
    <s v="Condition 2"/>
    <s v="right top"/>
    <s v="E"/>
    <x v="0"/>
    <x v="2"/>
    <n v="4"/>
    <n v="2"/>
    <n v="4"/>
    <n v="15"/>
    <n v="19"/>
    <n v="0.13333333333333333"/>
  </r>
  <r>
    <s v="F04.10.2023"/>
    <s v="04.10.2023"/>
    <d v="1899-12-30T16:00:00"/>
    <s v="20 hours"/>
    <n v="24"/>
    <n v="52"/>
    <x v="1"/>
    <n v="7"/>
    <s v="Condition 2"/>
    <s v="right top"/>
    <s v="F"/>
    <x v="0"/>
    <x v="0"/>
    <n v="5"/>
    <n v="7"/>
    <n v="3"/>
    <n v="17"/>
    <n v="20"/>
    <n v="0.41176470588235292"/>
  </r>
  <r>
    <s v="F04.10.2023"/>
    <s v="04.10.2023"/>
    <d v="1899-12-30T16:00:00"/>
    <s v="20 hours"/>
    <n v="24"/>
    <n v="52"/>
    <x v="1"/>
    <n v="7"/>
    <s v="Condition 2"/>
    <s v="right bottom"/>
    <s v="F"/>
    <x v="0"/>
    <x v="0"/>
    <n v="5"/>
    <n v="5"/>
    <n v="3"/>
    <n v="17"/>
    <n v="20"/>
    <n v="0.29411764705882354"/>
  </r>
  <r>
    <s v="F04.10.2023"/>
    <s v="04.10.2023"/>
    <d v="1899-12-30T16:00:00"/>
    <s v="20 hours"/>
    <n v="24"/>
    <n v="52"/>
    <x v="1"/>
    <n v="7"/>
    <s v="Condition 2"/>
    <s v="left bottom"/>
    <s v="F"/>
    <x v="0"/>
    <x v="1"/>
    <n v="5"/>
    <n v="0"/>
    <n v="3"/>
    <n v="17"/>
    <n v="20"/>
    <n v="0"/>
  </r>
  <r>
    <s v="F04.10.2023"/>
    <s v="04.10.2023"/>
    <d v="1899-12-30T16:00:00"/>
    <s v="20 hours"/>
    <n v="24"/>
    <n v="52"/>
    <x v="1"/>
    <n v="7"/>
    <s v="Condition 2"/>
    <s v="left top"/>
    <s v="F"/>
    <x v="0"/>
    <x v="2"/>
    <n v="5"/>
    <n v="5"/>
    <n v="3"/>
    <n v="17"/>
    <n v="20"/>
    <n v="0.29411764705882354"/>
  </r>
  <r>
    <s v="A05.10.2023"/>
    <s v="05.10.2023"/>
    <d v="1899-12-30T14:00:00"/>
    <s v="24 hours"/>
    <n v="23"/>
    <n v="54"/>
    <x v="1"/>
    <n v="7"/>
    <s v="Condition 2"/>
    <s v="right top"/>
    <s v="A"/>
    <x v="0"/>
    <x v="0"/>
    <n v="25"/>
    <n v="7"/>
    <n v="4"/>
    <n v="41"/>
    <n v="45"/>
    <n v="0.17073170731707318"/>
  </r>
  <r>
    <s v="A05.10.2023"/>
    <s v="05.10.2023"/>
    <d v="1899-12-30T14:00:00"/>
    <s v="24 hours"/>
    <n v="23"/>
    <n v="54"/>
    <x v="1"/>
    <n v="7"/>
    <s v="Condition 2"/>
    <s v="left bottom"/>
    <s v="A"/>
    <x v="0"/>
    <x v="0"/>
    <n v="25"/>
    <n v="25"/>
    <n v="4"/>
    <n v="41"/>
    <n v="45"/>
    <n v="0.6097560975609756"/>
  </r>
  <r>
    <s v="A05.10.2023"/>
    <s v="05.10.2023"/>
    <d v="1899-12-30T14:00:00"/>
    <s v="24 hours"/>
    <n v="23"/>
    <n v="54"/>
    <x v="1"/>
    <n v="7"/>
    <s v="Condition 2"/>
    <s v="left top"/>
    <s v="A"/>
    <x v="0"/>
    <x v="1"/>
    <n v="25"/>
    <n v="1"/>
    <n v="4"/>
    <n v="41"/>
    <n v="45"/>
    <n v="2.4390243902439025E-2"/>
  </r>
  <r>
    <s v="A05.10.2023"/>
    <s v="05.10.2023"/>
    <d v="1899-12-30T14:00:00"/>
    <s v="24 hours"/>
    <n v="23"/>
    <n v="54"/>
    <x v="1"/>
    <n v="7"/>
    <s v="Condition 2"/>
    <s v="right bottom"/>
    <s v="A"/>
    <x v="0"/>
    <x v="2"/>
    <n v="25"/>
    <n v="8"/>
    <n v="4"/>
    <n v="41"/>
    <n v="45"/>
    <n v="0.1951219512195122"/>
  </r>
  <r>
    <s v="B05.10.2023"/>
    <s v="05.10.2023"/>
    <d v="1899-12-30T14:00:00"/>
    <s v="24 hours"/>
    <n v="23"/>
    <n v="54"/>
    <x v="1"/>
    <n v="7"/>
    <s v="Condition 2"/>
    <s v="right bottom"/>
    <s v="B"/>
    <x v="0"/>
    <x v="0"/>
    <n v="19"/>
    <n v="9"/>
    <n v="7"/>
    <n v="47"/>
    <n v="54"/>
    <n v="0.19148936170212766"/>
  </r>
  <r>
    <s v="B05.10.2023"/>
    <s v="05.10.2023"/>
    <d v="1899-12-30T14:00:00"/>
    <s v="24 hours"/>
    <n v="23"/>
    <n v="54"/>
    <x v="1"/>
    <n v="7"/>
    <s v="Condition 2"/>
    <s v="left top"/>
    <s v="B"/>
    <x v="0"/>
    <x v="0"/>
    <n v="19"/>
    <n v="19"/>
    <n v="7"/>
    <n v="47"/>
    <n v="54"/>
    <n v="0.40425531914893614"/>
  </r>
  <r>
    <s v="B05.10.2023"/>
    <s v="05.10.2023"/>
    <d v="1899-12-30T14:00:00"/>
    <s v="24 hours"/>
    <n v="23"/>
    <n v="54"/>
    <x v="1"/>
    <n v="7"/>
    <s v="Condition 2"/>
    <s v="right top"/>
    <s v="B"/>
    <x v="0"/>
    <x v="1"/>
    <n v="19"/>
    <n v="6"/>
    <n v="7"/>
    <n v="47"/>
    <n v="54"/>
    <n v="0.1276595744680851"/>
  </r>
  <r>
    <s v="B05.10.2023"/>
    <s v="05.10.2023"/>
    <d v="1899-12-30T14:00:00"/>
    <s v="24 hours"/>
    <n v="23"/>
    <n v="54"/>
    <x v="1"/>
    <n v="7"/>
    <s v="Condition 2"/>
    <s v="left bottom"/>
    <s v="B"/>
    <x v="0"/>
    <x v="2"/>
    <n v="19"/>
    <n v="13"/>
    <n v="7"/>
    <n v="47"/>
    <n v="54"/>
    <n v="0.27659574468085107"/>
  </r>
  <r>
    <s v="C05.10.2023"/>
    <s v="05.10.2023"/>
    <d v="1899-12-30T14:00:00"/>
    <s v="24 hours"/>
    <n v="23"/>
    <n v="54"/>
    <x v="1"/>
    <n v="7"/>
    <s v="Condition 2"/>
    <s v="right bottom"/>
    <s v="C"/>
    <x v="0"/>
    <x v="0"/>
    <n v="17"/>
    <n v="16"/>
    <n v="2"/>
    <n v="42"/>
    <n v="44"/>
    <n v="0.38095238095238093"/>
  </r>
  <r>
    <s v="C05.10.2023"/>
    <s v="05.10.2023"/>
    <d v="1899-12-30T14:00:00"/>
    <s v="24 hours"/>
    <n v="23"/>
    <n v="54"/>
    <x v="1"/>
    <n v="7"/>
    <s v="Condition 2"/>
    <s v="left top"/>
    <s v="C"/>
    <x v="0"/>
    <x v="0"/>
    <n v="17"/>
    <n v="17"/>
    <n v="2"/>
    <n v="42"/>
    <n v="44"/>
    <n v="0.40476190476190477"/>
  </r>
  <r>
    <s v="C05.10.2023"/>
    <s v="05.10.2023"/>
    <d v="1899-12-30T14:00:00"/>
    <s v="24 hours"/>
    <n v="23"/>
    <n v="54"/>
    <x v="1"/>
    <n v="7"/>
    <s v="Condition 2"/>
    <s v="left bottom"/>
    <s v="C"/>
    <x v="0"/>
    <x v="1"/>
    <n v="17"/>
    <n v="2"/>
    <n v="2"/>
    <n v="42"/>
    <n v="44"/>
    <n v="4.7619047619047616E-2"/>
  </r>
  <r>
    <s v="C05.10.2023"/>
    <s v="05.10.2023"/>
    <d v="1899-12-30T14:00:00"/>
    <s v="24 hours"/>
    <n v="23"/>
    <n v="54"/>
    <x v="1"/>
    <n v="7"/>
    <s v="Condition 2"/>
    <s v="right top"/>
    <s v="C"/>
    <x v="0"/>
    <x v="2"/>
    <n v="17"/>
    <n v="7"/>
    <n v="2"/>
    <n v="42"/>
    <n v="44"/>
    <n v="0.16666666666666666"/>
  </r>
  <r>
    <s v="D05.10.2023"/>
    <s v="05.10.2023"/>
    <d v="1899-12-30T14:00:00"/>
    <s v="24 hours"/>
    <n v="23"/>
    <n v="54"/>
    <x v="1"/>
    <n v="7"/>
    <s v="Condition 2"/>
    <s v="left top"/>
    <s v="D"/>
    <x v="0"/>
    <x v="0"/>
    <n v="8"/>
    <n v="13"/>
    <n v="4"/>
    <n v="25"/>
    <n v="29"/>
    <n v="0.52"/>
  </r>
  <r>
    <s v="D05.10.2023"/>
    <s v="05.10.2023"/>
    <d v="1899-12-30T14:00:00"/>
    <s v="24 hours"/>
    <n v="23"/>
    <n v="54"/>
    <x v="1"/>
    <n v="7"/>
    <s v="Condition 2"/>
    <s v="right bottom"/>
    <s v="D"/>
    <x v="0"/>
    <x v="0"/>
    <n v="8"/>
    <n v="8"/>
    <n v="4"/>
    <n v="25"/>
    <n v="29"/>
    <n v="0.32"/>
  </r>
  <r>
    <s v="D05.10.2023"/>
    <s v="05.10.2023"/>
    <d v="1899-12-30T14:00:00"/>
    <s v="24 hours"/>
    <n v="23"/>
    <n v="54"/>
    <x v="1"/>
    <n v="7"/>
    <s v="Condition 2"/>
    <s v="left bottom"/>
    <s v="D"/>
    <x v="0"/>
    <x v="1"/>
    <n v="8"/>
    <n v="1"/>
    <n v="4"/>
    <n v="25"/>
    <n v="29"/>
    <n v="0.04"/>
  </r>
  <r>
    <s v="D05.10.2023"/>
    <s v="05.10.2023"/>
    <d v="1899-12-30T14:00:00"/>
    <s v="24 hours"/>
    <n v="23"/>
    <n v="54"/>
    <x v="1"/>
    <n v="7"/>
    <s v="Condition 2"/>
    <s v="right top"/>
    <s v="D"/>
    <x v="0"/>
    <x v="2"/>
    <n v="8"/>
    <n v="3"/>
    <n v="4"/>
    <n v="25"/>
    <n v="29"/>
    <n v="0.12"/>
  </r>
  <r>
    <s v="E05.10.2023"/>
    <s v="05.10.2023"/>
    <d v="1899-12-30T14:00:00"/>
    <s v="24 hours"/>
    <n v="23"/>
    <n v="54"/>
    <x v="0"/>
    <n v="7"/>
    <s v="Condition 2"/>
    <s v="right top"/>
    <s v="E"/>
    <x v="0"/>
    <x v="0"/>
    <n v="16"/>
    <n v="15"/>
    <n v="4"/>
    <n v="49"/>
    <n v="53"/>
    <n v="0.30612244897959184"/>
  </r>
  <r>
    <s v="E05.10.2023"/>
    <s v="05.10.2023"/>
    <d v="1899-12-30T14:00:00"/>
    <s v="24 hours"/>
    <n v="23"/>
    <n v="54"/>
    <x v="0"/>
    <n v="7"/>
    <s v="Condition 2"/>
    <s v="left bottom"/>
    <s v="E"/>
    <x v="0"/>
    <x v="0"/>
    <n v="16"/>
    <n v="16"/>
    <n v="4"/>
    <n v="49"/>
    <n v="53"/>
    <n v="0.32653061224489793"/>
  </r>
  <r>
    <s v="E05.10.2023"/>
    <s v="05.10.2023"/>
    <d v="1899-12-30T14:00:00"/>
    <s v="24 hours"/>
    <n v="23"/>
    <n v="54"/>
    <x v="0"/>
    <n v="7"/>
    <s v="Condition 2"/>
    <s v="left top"/>
    <s v="E"/>
    <x v="0"/>
    <x v="1"/>
    <n v="16"/>
    <n v="3"/>
    <n v="4"/>
    <n v="49"/>
    <n v="53"/>
    <n v="6.1224489795918366E-2"/>
  </r>
  <r>
    <s v="E05.10.2023"/>
    <s v="05.10.2023"/>
    <d v="1899-12-30T14:00:00"/>
    <s v="24 hours"/>
    <n v="23"/>
    <n v="54"/>
    <x v="0"/>
    <n v="7"/>
    <s v="Condition 2"/>
    <s v="right bottom"/>
    <s v="E"/>
    <x v="0"/>
    <x v="2"/>
    <n v="16"/>
    <n v="15"/>
    <n v="4"/>
    <n v="49"/>
    <n v="53"/>
    <n v="0.30612244897959184"/>
  </r>
  <r>
    <s v="F05.10.2023"/>
    <s v="05.10.2023"/>
    <d v="1899-12-30T14:00:00"/>
    <s v="24 hours"/>
    <n v="23"/>
    <n v="54"/>
    <x v="0"/>
    <n v="7"/>
    <s v="Condition 2"/>
    <s v="right top"/>
    <s v="F"/>
    <x v="0"/>
    <x v="0"/>
    <n v="7"/>
    <n v="15"/>
    <n v="5"/>
    <n v="38"/>
    <n v="43"/>
    <n v="0.39473684210526316"/>
  </r>
  <r>
    <s v="F05.10.2023"/>
    <s v="05.10.2023"/>
    <d v="1899-12-30T14:00:00"/>
    <s v="24 hours"/>
    <n v="23"/>
    <n v="54"/>
    <x v="0"/>
    <n v="7"/>
    <s v="Condition 2"/>
    <s v="left bottom"/>
    <s v="F"/>
    <x v="0"/>
    <x v="0"/>
    <n v="7"/>
    <n v="7"/>
    <n v="5"/>
    <n v="38"/>
    <n v="43"/>
    <n v="0.18421052631578946"/>
  </r>
  <r>
    <s v="F05.10.2023"/>
    <s v="05.10.2023"/>
    <d v="1899-12-30T14:00:00"/>
    <s v="24 hours"/>
    <n v="23"/>
    <n v="54"/>
    <x v="0"/>
    <n v="7"/>
    <s v="Condition 2"/>
    <s v="right bottom"/>
    <s v="F"/>
    <x v="0"/>
    <x v="1"/>
    <n v="7"/>
    <n v="3"/>
    <n v="5"/>
    <n v="38"/>
    <n v="43"/>
    <n v="7.8947368421052627E-2"/>
  </r>
  <r>
    <s v="F05.10.2023"/>
    <s v="05.10.2023"/>
    <d v="1899-12-30T14:00:00"/>
    <s v="24 hours"/>
    <n v="23"/>
    <n v="54"/>
    <x v="0"/>
    <n v="7"/>
    <s v="Condition 2"/>
    <s v="left top"/>
    <s v="F"/>
    <x v="0"/>
    <x v="2"/>
    <n v="7"/>
    <n v="13"/>
    <n v="5"/>
    <n v="38"/>
    <n v="43"/>
    <n v="0.34210526315789475"/>
  </r>
  <r>
    <s v="G05.10.2023"/>
    <s v="05.10.2023"/>
    <d v="1899-12-30T14:00:00"/>
    <s v="24 hours"/>
    <n v="23"/>
    <n v="54"/>
    <x v="0"/>
    <n v="7"/>
    <s v="Condition 2"/>
    <s v="left bottom"/>
    <s v="G"/>
    <x v="0"/>
    <x v="0"/>
    <n v="9"/>
    <n v="18"/>
    <n v="13"/>
    <n v="37"/>
    <n v="50"/>
    <n v="0.48648648648648651"/>
  </r>
  <r>
    <s v="G05.10.2023"/>
    <s v="05.10.2023"/>
    <d v="1899-12-30T14:00:00"/>
    <s v="24 hours"/>
    <n v="23"/>
    <n v="54"/>
    <x v="0"/>
    <n v="7"/>
    <s v="Condition 2"/>
    <s v="right top"/>
    <s v="G"/>
    <x v="0"/>
    <x v="0"/>
    <n v="9"/>
    <n v="9"/>
    <n v="13"/>
    <n v="37"/>
    <n v="50"/>
    <n v="0.24324324324324326"/>
  </r>
  <r>
    <s v="G05.10.2023"/>
    <s v="05.10.2023"/>
    <d v="1899-12-30T14:00:00"/>
    <s v="24 hours"/>
    <n v="23"/>
    <n v="54"/>
    <x v="0"/>
    <n v="7"/>
    <s v="Condition 2"/>
    <s v="right bottom"/>
    <s v="G"/>
    <x v="0"/>
    <x v="1"/>
    <n v="9"/>
    <n v="2"/>
    <n v="13"/>
    <n v="37"/>
    <n v="50"/>
    <n v="5.4054054054054057E-2"/>
  </r>
  <r>
    <s v="G05.10.2023"/>
    <s v="05.10.2023"/>
    <d v="1899-12-30T14:00:00"/>
    <s v="24 hours"/>
    <n v="23"/>
    <n v="54"/>
    <x v="0"/>
    <n v="7"/>
    <s v="Condition 2"/>
    <s v="left top"/>
    <s v="G"/>
    <x v="0"/>
    <x v="2"/>
    <n v="9"/>
    <n v="8"/>
    <n v="13"/>
    <n v="37"/>
    <n v="50"/>
    <n v="0.21621621621621623"/>
  </r>
  <r>
    <s v="H05.10.2023"/>
    <s v="05.10.2023"/>
    <d v="1899-12-30T14:00:00"/>
    <s v="24 hours"/>
    <n v="23"/>
    <n v="54"/>
    <x v="0"/>
    <n v="7"/>
    <s v="Condition 2"/>
    <s v="left bottom"/>
    <s v="H"/>
    <x v="0"/>
    <x v="0"/>
    <n v="25"/>
    <n v="4"/>
    <n v="10"/>
    <n v="40"/>
    <n v="50"/>
    <n v="0.1"/>
  </r>
  <r>
    <s v="H05.10.2023"/>
    <s v="05.10.2023"/>
    <d v="1899-12-30T14:00:00"/>
    <s v="24 hours"/>
    <n v="23"/>
    <n v="54"/>
    <x v="0"/>
    <n v="7"/>
    <s v="Condition 2"/>
    <s v="right top"/>
    <s v="H"/>
    <x v="0"/>
    <x v="0"/>
    <n v="25"/>
    <n v="25"/>
    <n v="10"/>
    <n v="40"/>
    <n v="50"/>
    <n v="0.625"/>
  </r>
  <r>
    <s v="H05.10.2023"/>
    <s v="05.10.2023"/>
    <d v="1899-12-30T14:00:00"/>
    <s v="24 hours"/>
    <n v="23"/>
    <n v="54"/>
    <x v="0"/>
    <n v="7"/>
    <s v="Condition 2"/>
    <s v="right bottom"/>
    <s v="H"/>
    <x v="0"/>
    <x v="1"/>
    <n v="25"/>
    <n v="4"/>
    <n v="10"/>
    <n v="40"/>
    <n v="50"/>
    <n v="0.1"/>
  </r>
  <r>
    <s v="H05.10.2023"/>
    <s v="05.10.2023"/>
    <d v="1899-12-30T14:00:00"/>
    <s v="24 hours"/>
    <n v="23"/>
    <n v="54"/>
    <x v="0"/>
    <n v="7"/>
    <s v="Condition 2"/>
    <s v="left top"/>
    <s v="H"/>
    <x v="0"/>
    <x v="2"/>
    <n v="25"/>
    <n v="7"/>
    <n v="10"/>
    <n v="40"/>
    <n v="50"/>
    <n v="0.17499999999999999"/>
  </r>
  <r>
    <s v="A07.11.2023"/>
    <s v="07.11.2023"/>
    <d v="1899-12-30T16:00:00"/>
    <s v="24 hours"/>
    <n v="22"/>
    <n v="45"/>
    <x v="0"/>
    <n v="8"/>
    <s v="Condition 5"/>
    <s v="left top"/>
    <s v="A"/>
    <x v="1"/>
    <x v="1"/>
    <n v="5"/>
    <n v="7"/>
    <n v="17"/>
    <n v="26"/>
    <n v="43"/>
    <n v="0.26923076923076922"/>
  </r>
  <r>
    <s v="A07.11.2023"/>
    <s v="07.11.2023"/>
    <d v="1899-12-30T16:00:00"/>
    <s v="24 hours"/>
    <n v="22"/>
    <n v="45"/>
    <x v="0"/>
    <n v="8"/>
    <s v="Condition 5"/>
    <s v="right top"/>
    <s v="A"/>
    <x v="1"/>
    <x v="3"/>
    <n v="5"/>
    <n v="9"/>
    <n v="17"/>
    <n v="26"/>
    <n v="43"/>
    <n v="0.34615384615384615"/>
  </r>
  <r>
    <s v="A07.11.2023"/>
    <s v="07.11.2023"/>
    <d v="1899-12-30T16:00:00"/>
    <s v="24 hours"/>
    <n v="22"/>
    <n v="45"/>
    <x v="0"/>
    <n v="8"/>
    <s v="Condition 5"/>
    <s v="left bottom"/>
    <s v="A"/>
    <x v="1"/>
    <x v="3"/>
    <n v="5"/>
    <n v="5"/>
    <n v="17"/>
    <n v="26"/>
    <n v="43"/>
    <n v="0.19230769230769232"/>
  </r>
  <r>
    <s v="A07.11.2023"/>
    <s v="07.11.2023"/>
    <d v="1899-12-30T16:00:00"/>
    <s v="24 hours"/>
    <n v="22"/>
    <n v="45"/>
    <x v="0"/>
    <n v="8"/>
    <s v="Condition 5"/>
    <s v="right bottom"/>
    <s v="A"/>
    <x v="1"/>
    <x v="2"/>
    <n v="5"/>
    <n v="5"/>
    <n v="17"/>
    <n v="26"/>
    <n v="43"/>
    <n v="0.19230769230769232"/>
  </r>
  <r>
    <s v="B07.11.2023"/>
    <s v="07.11.2023"/>
    <d v="1899-12-30T16:00:00"/>
    <s v="24 hours"/>
    <n v="22"/>
    <n v="45"/>
    <x v="0"/>
    <n v="8"/>
    <s v="Condition 5"/>
    <s v="left top"/>
    <s v="B"/>
    <x v="1"/>
    <x v="1"/>
    <n v="2"/>
    <n v="5"/>
    <n v="19"/>
    <n v="23"/>
    <n v="42"/>
    <n v="0.21739130434782608"/>
  </r>
  <r>
    <s v="B07.11.2023"/>
    <s v="07.11.2023"/>
    <d v="1899-12-30T16:00:00"/>
    <s v="24 hours"/>
    <n v="22"/>
    <n v="45"/>
    <x v="0"/>
    <n v="8"/>
    <s v="Condition 5"/>
    <s v="left bottom"/>
    <s v="B"/>
    <x v="1"/>
    <x v="3"/>
    <n v="2"/>
    <n v="8"/>
    <n v="19"/>
    <n v="23"/>
    <n v="42"/>
    <n v="0.34782608695652173"/>
  </r>
  <r>
    <s v="B07.11.2023"/>
    <s v="07.11.2023"/>
    <d v="1899-12-30T16:00:00"/>
    <s v="24 hours"/>
    <n v="22"/>
    <n v="45"/>
    <x v="0"/>
    <n v="8"/>
    <s v="Condition 5"/>
    <s v="right top"/>
    <s v="B"/>
    <x v="1"/>
    <x v="3"/>
    <n v="2"/>
    <n v="2"/>
    <n v="19"/>
    <n v="23"/>
    <n v="42"/>
    <n v="8.6956521739130432E-2"/>
  </r>
  <r>
    <s v="B07.11.2023"/>
    <s v="07.11.2023"/>
    <d v="1899-12-30T16:00:00"/>
    <s v="24 hours"/>
    <n v="22"/>
    <n v="45"/>
    <x v="0"/>
    <n v="8"/>
    <s v="Condition 5"/>
    <s v="right bottom"/>
    <s v="B"/>
    <x v="1"/>
    <x v="2"/>
    <n v="2"/>
    <n v="8"/>
    <n v="19"/>
    <n v="23"/>
    <n v="42"/>
    <n v="0.34782608695652173"/>
  </r>
  <r>
    <s v="C07.11.2023"/>
    <s v="07.11.2023"/>
    <d v="1899-12-30T16:00:00"/>
    <s v="24 hours"/>
    <n v="22"/>
    <n v="45"/>
    <x v="0"/>
    <n v="8"/>
    <s v="Condition 5"/>
    <s v="right bottom"/>
    <s v="C"/>
    <x v="1"/>
    <x v="1"/>
    <n v="6"/>
    <n v="0"/>
    <n v="26"/>
    <n v="22"/>
    <n v="48"/>
    <n v="0"/>
  </r>
  <r>
    <s v="C07.11.2023"/>
    <s v="07.11.2023"/>
    <d v="1899-12-30T16:00:00"/>
    <s v="24 hours"/>
    <n v="22"/>
    <n v="45"/>
    <x v="0"/>
    <n v="8"/>
    <s v="Condition 5"/>
    <s v="left bottom"/>
    <s v="C"/>
    <x v="1"/>
    <x v="3"/>
    <n v="6"/>
    <n v="10"/>
    <n v="26"/>
    <n v="22"/>
    <n v="48"/>
    <n v="0.45454545454545453"/>
  </r>
  <r>
    <s v="C07.11.2023"/>
    <s v="07.11.2023"/>
    <d v="1899-12-30T16:00:00"/>
    <s v="24 hours"/>
    <n v="22"/>
    <n v="45"/>
    <x v="0"/>
    <n v="8"/>
    <s v="Condition 5"/>
    <s v="right top"/>
    <s v="C"/>
    <x v="1"/>
    <x v="3"/>
    <n v="6"/>
    <n v="6"/>
    <n v="26"/>
    <n v="22"/>
    <n v="48"/>
    <n v="0.27272727272727271"/>
  </r>
  <r>
    <s v="C07.11.2023"/>
    <s v="07.11.2023"/>
    <d v="1899-12-30T16:00:00"/>
    <s v="24 hours"/>
    <n v="22"/>
    <n v="45"/>
    <x v="0"/>
    <n v="8"/>
    <s v="Condition 5"/>
    <s v="left top"/>
    <s v="C"/>
    <x v="1"/>
    <x v="2"/>
    <n v="6"/>
    <n v="6"/>
    <n v="26"/>
    <n v="22"/>
    <n v="48"/>
    <n v="0.27272727272727271"/>
  </r>
  <r>
    <s v="A09.11.2023"/>
    <s v="09.11.2023"/>
    <d v="1899-12-30T14:00:00"/>
    <s v="24 hours"/>
    <n v="25"/>
    <n v="30"/>
    <x v="0"/>
    <n v="8"/>
    <s v="Condition 7"/>
    <s v="right top"/>
    <s v="A"/>
    <x v="1"/>
    <x v="1"/>
    <n v="4"/>
    <n v="3"/>
    <n v="10"/>
    <n v="35"/>
    <n v="45"/>
    <n v="8.5714285714285715E-2"/>
  </r>
  <r>
    <s v="A09.11.2023"/>
    <s v="09.11.2023"/>
    <d v="1899-12-30T14:00:00"/>
    <s v="24 hours"/>
    <n v="25"/>
    <n v="30"/>
    <x v="0"/>
    <n v="8"/>
    <s v="Condition 7"/>
    <s v="right bottom"/>
    <s v="A"/>
    <x v="1"/>
    <x v="3"/>
    <n v="4"/>
    <n v="4"/>
    <n v="10"/>
    <n v="35"/>
    <n v="45"/>
    <n v="0.11428571428571428"/>
  </r>
  <r>
    <s v="A09.11.2023"/>
    <s v="09.11.2023"/>
    <d v="1899-12-30T14:00:00"/>
    <s v="24 hours"/>
    <n v="25"/>
    <n v="30"/>
    <x v="0"/>
    <n v="8"/>
    <s v="Condition 7"/>
    <s v="left top"/>
    <s v="A"/>
    <x v="1"/>
    <x v="4"/>
    <n v="4"/>
    <n v="10"/>
    <n v="10"/>
    <n v="35"/>
    <n v="45"/>
    <n v="0.2857142857142857"/>
  </r>
  <r>
    <s v="A09.11.2023"/>
    <s v="09.11.2023"/>
    <d v="1899-12-30T14:00:00"/>
    <s v="24 hours"/>
    <n v="25"/>
    <n v="30"/>
    <x v="0"/>
    <n v="8"/>
    <s v="Condition 7"/>
    <s v="left bottom"/>
    <s v="A"/>
    <x v="1"/>
    <x v="2"/>
    <n v="4"/>
    <n v="18"/>
    <n v="10"/>
    <n v="35"/>
    <n v="45"/>
    <n v="0.51428571428571423"/>
  </r>
  <r>
    <s v="B09.11.2023"/>
    <s v="09.11.2023"/>
    <d v="1899-12-30T14:00:00"/>
    <s v="24 hours"/>
    <n v="25"/>
    <n v="30"/>
    <x v="0"/>
    <n v="8"/>
    <s v="Condition 7"/>
    <s v="left top"/>
    <s v="B"/>
    <x v="1"/>
    <x v="1"/>
    <n v="11"/>
    <n v="6"/>
    <n v="6"/>
    <n v="44"/>
    <n v="50"/>
    <n v="0.13636363636363635"/>
  </r>
  <r>
    <s v="B09.11.2023"/>
    <s v="09.11.2023"/>
    <d v="1899-12-30T14:00:00"/>
    <s v="24 hours"/>
    <n v="25"/>
    <n v="30"/>
    <x v="0"/>
    <n v="8"/>
    <s v="Condition 7"/>
    <s v="left bottom"/>
    <s v="B"/>
    <x v="1"/>
    <x v="3"/>
    <n v="11"/>
    <n v="11"/>
    <n v="6"/>
    <n v="44"/>
    <n v="50"/>
    <n v="0.25"/>
  </r>
  <r>
    <s v="B09.11.2023"/>
    <s v="09.11.2023"/>
    <d v="1899-12-30T14:00:00"/>
    <s v="24 hours"/>
    <n v="25"/>
    <n v="30"/>
    <x v="0"/>
    <n v="8"/>
    <s v="Condition 7"/>
    <s v="right bottom"/>
    <s v="B"/>
    <x v="1"/>
    <x v="4"/>
    <n v="11"/>
    <n v="8"/>
    <n v="6"/>
    <n v="44"/>
    <n v="50"/>
    <n v="0.18181818181818182"/>
  </r>
  <r>
    <s v="B09.11.2023"/>
    <s v="09.11.2023"/>
    <d v="1899-12-30T14:00:00"/>
    <s v="24 hours"/>
    <n v="25"/>
    <n v="30"/>
    <x v="0"/>
    <n v="8"/>
    <s v="Condition 7"/>
    <s v="right top"/>
    <s v="B"/>
    <x v="1"/>
    <x v="2"/>
    <n v="11"/>
    <n v="19"/>
    <n v="6"/>
    <n v="44"/>
    <n v="50"/>
    <n v="0.43181818181818182"/>
  </r>
  <r>
    <s v="C09.11.2023"/>
    <s v="09.11.2023"/>
    <d v="1899-12-30T14:00:00"/>
    <s v="24 hours"/>
    <n v="25"/>
    <n v="30"/>
    <x v="0"/>
    <n v="8"/>
    <s v="Condition 7"/>
    <s v="left bottom"/>
    <s v="C"/>
    <x v="1"/>
    <x v="1"/>
    <n v="4"/>
    <n v="11"/>
    <n v="4"/>
    <n v="38"/>
    <n v="42"/>
    <n v="0.28947368421052633"/>
  </r>
  <r>
    <s v="C09.11.2023"/>
    <s v="09.11.2023"/>
    <d v="1899-12-30T14:00:00"/>
    <s v="24 hours"/>
    <n v="25"/>
    <n v="30"/>
    <x v="0"/>
    <n v="8"/>
    <s v="Condition 7"/>
    <s v="right bottom"/>
    <s v="C"/>
    <x v="1"/>
    <x v="3"/>
    <n v="4"/>
    <n v="4"/>
    <n v="4"/>
    <n v="38"/>
    <n v="42"/>
    <n v="0.10526315789473684"/>
  </r>
  <r>
    <s v="C09.11.2023"/>
    <s v="09.11.2023"/>
    <d v="1899-12-30T14:00:00"/>
    <s v="24 hours"/>
    <n v="25"/>
    <n v="30"/>
    <x v="0"/>
    <n v="8"/>
    <s v="Condition 7"/>
    <s v="right top"/>
    <s v="C"/>
    <x v="1"/>
    <x v="4"/>
    <n v="4"/>
    <n v="10"/>
    <n v="4"/>
    <n v="38"/>
    <n v="42"/>
    <n v="0.26315789473684209"/>
  </r>
  <r>
    <s v="C09.11.2023"/>
    <s v="09.11.2023"/>
    <d v="1899-12-30T14:00:00"/>
    <s v="24 hours"/>
    <n v="25"/>
    <n v="30"/>
    <x v="0"/>
    <n v="8"/>
    <s v="Condition 7"/>
    <s v="left top"/>
    <s v="C"/>
    <x v="1"/>
    <x v="2"/>
    <n v="4"/>
    <n v="13"/>
    <n v="4"/>
    <n v="38"/>
    <n v="42"/>
    <n v="0.34210526315789475"/>
  </r>
  <r>
    <s v="A10.10.2023"/>
    <s v="10.10.2023"/>
    <d v="1899-12-30T16:00:00"/>
    <s v="24 hours"/>
    <n v="25"/>
    <n v="44"/>
    <x v="0"/>
    <n v="6"/>
    <s v="Condition 1"/>
    <s v="right top"/>
    <s v="A"/>
    <x v="2"/>
    <x v="1"/>
    <n v="12"/>
    <n v="0"/>
    <n v="13"/>
    <n v="43"/>
    <n v="56"/>
    <n v="0"/>
  </r>
  <r>
    <s v="A10.10.2023"/>
    <s v="10.10.2023"/>
    <d v="1899-12-30T16:00:00"/>
    <s v="24 hours"/>
    <n v="25"/>
    <n v="44"/>
    <x v="0"/>
    <n v="6"/>
    <s v="Condition 1"/>
    <s v="left bottom"/>
    <s v="A"/>
    <x v="2"/>
    <x v="5"/>
    <n v="12"/>
    <n v="15"/>
    <n v="13"/>
    <n v="43"/>
    <n v="56"/>
    <n v="0.34883720930232559"/>
  </r>
  <r>
    <s v="A10.10.2023"/>
    <s v="10.10.2023"/>
    <d v="1899-12-30T16:00:00"/>
    <s v="24 hours"/>
    <n v="25"/>
    <n v="44"/>
    <x v="0"/>
    <n v="6"/>
    <s v="Condition 1"/>
    <s v="left top"/>
    <s v="A"/>
    <x v="2"/>
    <x v="5"/>
    <n v="12"/>
    <n v="12"/>
    <n v="13"/>
    <n v="43"/>
    <n v="56"/>
    <n v="0.27906976744186046"/>
  </r>
  <r>
    <s v="A10.10.2023"/>
    <s v="10.10.2023"/>
    <d v="1899-12-30T16:00:00"/>
    <s v="24 hours"/>
    <n v="25"/>
    <n v="44"/>
    <x v="0"/>
    <n v="6"/>
    <s v="Condition 1"/>
    <s v="right top"/>
    <s v="A"/>
    <x v="2"/>
    <x v="2"/>
    <n v="12"/>
    <n v="16"/>
    <n v="13"/>
    <n v="43"/>
    <n v="56"/>
    <n v="0.37209302325581395"/>
  </r>
  <r>
    <s v="B10.10.2023"/>
    <s v="10.10.2023"/>
    <d v="1899-12-30T16:00:00"/>
    <s v="24 hours"/>
    <n v="25"/>
    <n v="44"/>
    <x v="0"/>
    <n v="6"/>
    <s v="Condition 1"/>
    <s v="right bottom"/>
    <s v="B"/>
    <x v="2"/>
    <x v="1"/>
    <n v="13"/>
    <n v="2"/>
    <n v="12"/>
    <n v="36"/>
    <n v="48"/>
    <n v="5.5555555555555552E-2"/>
  </r>
  <r>
    <s v="B10.10.2023"/>
    <s v="10.10.2023"/>
    <d v="1899-12-30T16:00:00"/>
    <s v="24 hours"/>
    <n v="25"/>
    <n v="44"/>
    <x v="0"/>
    <n v="6"/>
    <s v="Condition 1"/>
    <s v="left top"/>
    <s v="B"/>
    <x v="2"/>
    <x v="5"/>
    <n v="13"/>
    <n v="8"/>
    <n v="12"/>
    <n v="36"/>
    <n v="48"/>
    <n v="0.22222222222222221"/>
  </r>
  <r>
    <s v="B10.10.2023"/>
    <s v="10.10.2023"/>
    <d v="1899-12-30T16:00:00"/>
    <s v="24 hours"/>
    <n v="25"/>
    <n v="44"/>
    <x v="0"/>
    <n v="6"/>
    <s v="Condition 1"/>
    <s v="left bottom"/>
    <s v="B"/>
    <x v="2"/>
    <x v="5"/>
    <n v="13"/>
    <n v="13"/>
    <n v="12"/>
    <n v="36"/>
    <n v="48"/>
    <n v="0.3611111111111111"/>
  </r>
  <r>
    <s v="B10.10.2023"/>
    <s v="10.10.2023"/>
    <d v="1899-12-30T16:00:00"/>
    <s v="24 hours"/>
    <n v="25"/>
    <n v="44"/>
    <x v="0"/>
    <n v="6"/>
    <s v="Condition 1"/>
    <s v="right top"/>
    <s v="B"/>
    <x v="2"/>
    <x v="2"/>
    <n v="13"/>
    <n v="13"/>
    <n v="12"/>
    <n v="36"/>
    <n v="48"/>
    <n v="0.3611111111111111"/>
  </r>
  <r>
    <s v="C10.10.2023"/>
    <s v="10.10.2023"/>
    <d v="1899-12-30T16:00:00"/>
    <s v="24 hours"/>
    <n v="25"/>
    <n v="44"/>
    <x v="1"/>
    <n v="6"/>
    <s v="Condition 3"/>
    <s v="right top"/>
    <s v="C"/>
    <x v="2"/>
    <x v="0"/>
    <n v="18"/>
    <n v="18"/>
    <n v="2"/>
    <n v="42"/>
    <n v="44"/>
    <n v="0.42857142857142855"/>
  </r>
  <r>
    <s v="C10.10.2023"/>
    <s v="10.10.2023"/>
    <d v="1899-12-30T16:00:00"/>
    <s v="24 hours"/>
    <n v="25"/>
    <n v="44"/>
    <x v="1"/>
    <n v="6"/>
    <s v="Condition 3"/>
    <s v="left top"/>
    <s v="C"/>
    <x v="2"/>
    <x v="1"/>
    <n v="18"/>
    <n v="0"/>
    <n v="2"/>
    <n v="42"/>
    <n v="44"/>
    <n v="0"/>
  </r>
  <r>
    <s v="C10.10.2023"/>
    <s v="10.10.2023"/>
    <d v="1899-12-30T16:00:00"/>
    <s v="24 hours"/>
    <n v="25"/>
    <n v="44"/>
    <x v="1"/>
    <n v="6"/>
    <s v="Condition 3"/>
    <s v="left bottom"/>
    <s v="C"/>
    <x v="2"/>
    <x v="5"/>
    <n v="18"/>
    <n v="18"/>
    <n v="2"/>
    <n v="42"/>
    <n v="44"/>
    <n v="0.42857142857142855"/>
  </r>
  <r>
    <s v="C10.10.2023"/>
    <s v="10.10.2023"/>
    <d v="1899-12-30T16:00:00"/>
    <s v="24 hours"/>
    <n v="25"/>
    <n v="44"/>
    <x v="1"/>
    <n v="6"/>
    <s v="Condition 3"/>
    <s v="right bottom"/>
    <s v="C"/>
    <x v="2"/>
    <x v="2"/>
    <n v="18"/>
    <n v="6"/>
    <n v="2"/>
    <n v="42"/>
    <n v="44"/>
    <n v="0.14285714285714285"/>
  </r>
  <r>
    <s v="D10.10.2023"/>
    <s v="10.10.2023"/>
    <d v="1899-12-30T16:00:00"/>
    <s v="24 hours"/>
    <n v="25"/>
    <n v="44"/>
    <x v="1"/>
    <n v="6"/>
    <s v="Condition 3"/>
    <s v="left bottom"/>
    <s v="D"/>
    <x v="2"/>
    <x v="0"/>
    <n v="8"/>
    <n v="10"/>
    <n v="2"/>
    <n v="24"/>
    <n v="26"/>
    <n v="0.41666666666666669"/>
  </r>
  <r>
    <s v="D10.10.2023"/>
    <s v="10.10.2023"/>
    <d v="1899-12-30T16:00:00"/>
    <s v="24 hours"/>
    <n v="25"/>
    <n v="44"/>
    <x v="1"/>
    <n v="6"/>
    <s v="Condition 3"/>
    <s v="left top"/>
    <s v="D"/>
    <x v="2"/>
    <x v="1"/>
    <n v="8"/>
    <n v="2"/>
    <n v="2"/>
    <n v="24"/>
    <n v="26"/>
    <n v="8.3333333333333329E-2"/>
  </r>
  <r>
    <s v="D10.10.2023"/>
    <s v="10.10.2023"/>
    <d v="1899-12-30T16:00:00"/>
    <s v="24 hours"/>
    <n v="25"/>
    <n v="44"/>
    <x v="1"/>
    <n v="6"/>
    <s v="Condition 3"/>
    <s v="right top"/>
    <s v="D"/>
    <x v="2"/>
    <x v="5"/>
    <n v="8"/>
    <n v="8"/>
    <n v="2"/>
    <n v="24"/>
    <n v="26"/>
    <n v="0.33333333333333331"/>
  </r>
  <r>
    <s v="D10.10.2023"/>
    <s v="10.10.2023"/>
    <d v="1899-12-30T16:00:00"/>
    <s v="24 hours"/>
    <n v="25"/>
    <n v="44"/>
    <x v="1"/>
    <n v="6"/>
    <s v="Condition 3"/>
    <s v="right bottom"/>
    <s v="D"/>
    <x v="2"/>
    <x v="2"/>
    <n v="8"/>
    <n v="4"/>
    <n v="2"/>
    <n v="24"/>
    <n v="26"/>
    <n v="0.16666666666666666"/>
  </r>
  <r>
    <s v="F12.10.2023"/>
    <s v="12.10.2023"/>
    <d v="1899-12-30T16:00:00"/>
    <s v="24 hours"/>
    <n v="25"/>
    <n v="50"/>
    <x v="0"/>
    <n v="7"/>
    <s v="Condition 1"/>
    <s v="left bottom"/>
    <s v="F"/>
    <x v="2"/>
    <x v="1"/>
    <n v="15"/>
    <n v="0"/>
    <n v="13"/>
    <n v="38"/>
    <n v="51"/>
    <n v="0"/>
  </r>
  <r>
    <s v="F12.10.2023"/>
    <s v="12.10.2023"/>
    <d v="1899-12-30T16:00:00"/>
    <s v="24 hours"/>
    <n v="25"/>
    <n v="50"/>
    <x v="0"/>
    <n v="7"/>
    <s v="Condition 1"/>
    <s v="left top"/>
    <s v="F"/>
    <x v="2"/>
    <x v="5"/>
    <n v="15"/>
    <n v="11"/>
    <n v="13"/>
    <n v="38"/>
    <n v="51"/>
    <n v="0.28947368421052633"/>
  </r>
  <r>
    <s v="F12.10.2023"/>
    <s v="12.10.2023"/>
    <d v="1899-12-30T16:00:00"/>
    <s v="24 hours"/>
    <n v="25"/>
    <n v="50"/>
    <x v="0"/>
    <n v="7"/>
    <s v="Condition 1"/>
    <s v="right bottom"/>
    <s v="F"/>
    <x v="2"/>
    <x v="5"/>
    <n v="15"/>
    <n v="15"/>
    <n v="13"/>
    <n v="38"/>
    <n v="51"/>
    <n v="0.39473684210526316"/>
  </r>
  <r>
    <s v="F12.10.2023"/>
    <s v="12.10.2023"/>
    <d v="1899-12-30T16:00:00"/>
    <s v="24 hours"/>
    <n v="25"/>
    <n v="50"/>
    <x v="0"/>
    <n v="7"/>
    <s v="Condition 1"/>
    <s v="right top"/>
    <s v="F"/>
    <x v="2"/>
    <x v="2"/>
    <n v="15"/>
    <n v="12"/>
    <n v="13"/>
    <n v="38"/>
    <n v="51"/>
    <n v="0.31578947368421051"/>
  </r>
  <r>
    <s v="G12.10.2023"/>
    <s v="12.10.2023"/>
    <d v="1899-12-30T16:00:00"/>
    <s v="24 hours"/>
    <n v="25"/>
    <n v="50"/>
    <x v="0"/>
    <n v="7"/>
    <s v="Condition 1"/>
    <s v="right top"/>
    <s v="G"/>
    <x v="2"/>
    <x v="1"/>
    <n v="21"/>
    <n v="0"/>
    <n v="10"/>
    <n v="52"/>
    <n v="62"/>
    <n v="0"/>
  </r>
  <r>
    <s v="G12.10.2023"/>
    <s v="12.10.2023"/>
    <d v="1899-12-30T16:00:00"/>
    <s v="24 hours"/>
    <n v="25"/>
    <n v="50"/>
    <x v="0"/>
    <n v="7"/>
    <s v="Condition 1"/>
    <s v="right bottom"/>
    <s v="G"/>
    <x v="2"/>
    <x v="5"/>
    <n v="21"/>
    <n v="26"/>
    <n v="10"/>
    <n v="52"/>
    <n v="62"/>
    <n v="0.5"/>
  </r>
  <r>
    <s v="G12.10.2023"/>
    <s v="12.10.2023"/>
    <d v="1899-12-30T16:00:00"/>
    <s v="24 hours"/>
    <n v="25"/>
    <n v="50"/>
    <x v="0"/>
    <n v="7"/>
    <s v="Condition 1"/>
    <s v="left top"/>
    <s v="G"/>
    <x v="2"/>
    <x v="5"/>
    <n v="21"/>
    <n v="21"/>
    <n v="10"/>
    <n v="52"/>
    <n v="62"/>
    <n v="0.40384615384615385"/>
  </r>
  <r>
    <s v="G12.10.2023"/>
    <s v="12.10.2023"/>
    <d v="1899-12-30T16:00:00"/>
    <s v="24 hours"/>
    <n v="25"/>
    <n v="50"/>
    <x v="0"/>
    <n v="7"/>
    <s v="Condition 1"/>
    <s v="left bottom"/>
    <s v="G"/>
    <x v="2"/>
    <x v="2"/>
    <n v="21"/>
    <n v="5"/>
    <n v="10"/>
    <n v="52"/>
    <n v="62"/>
    <n v="9.6153846153846159E-2"/>
  </r>
  <r>
    <s v="E12.10.2023"/>
    <s v="12.10.2023"/>
    <d v="1899-12-30T16:00:00"/>
    <s v="24 hours"/>
    <n v="25"/>
    <n v="50"/>
    <x v="0"/>
    <n v="7"/>
    <s v="Condition 2"/>
    <s v="right bottom"/>
    <s v="E"/>
    <x v="0"/>
    <x v="0"/>
    <n v="10"/>
    <n v="10"/>
    <n v="4"/>
    <n v="25"/>
    <n v="29"/>
    <n v="0.4"/>
  </r>
  <r>
    <s v="E12.10.2023"/>
    <s v="12.10.2023"/>
    <d v="1899-12-30T16:00:00"/>
    <s v="24 hours"/>
    <n v="25"/>
    <n v="50"/>
    <x v="0"/>
    <n v="7"/>
    <s v="Condition 2"/>
    <s v="left top"/>
    <s v="E"/>
    <x v="0"/>
    <x v="0"/>
    <n v="10"/>
    <n v="10"/>
    <n v="4"/>
    <n v="25"/>
    <n v="29"/>
    <n v="0.4"/>
  </r>
  <r>
    <s v="E12.10.2023"/>
    <s v="12.10.2023"/>
    <d v="1899-12-30T16:00:00"/>
    <s v="24 hours"/>
    <n v="25"/>
    <n v="50"/>
    <x v="0"/>
    <n v="7"/>
    <s v="Condition 2"/>
    <s v="right top"/>
    <s v="E"/>
    <x v="0"/>
    <x v="1"/>
    <n v="10"/>
    <n v="2"/>
    <n v="4"/>
    <n v="25"/>
    <n v="29"/>
    <n v="0.08"/>
  </r>
  <r>
    <s v="E12.10.2023"/>
    <s v="12.10.2023"/>
    <d v="1899-12-30T16:00:00"/>
    <s v="24 hours"/>
    <n v="25"/>
    <n v="50"/>
    <x v="0"/>
    <n v="7"/>
    <s v="Condition 2"/>
    <s v="left bottom"/>
    <s v="E"/>
    <x v="0"/>
    <x v="2"/>
    <n v="10"/>
    <n v="3"/>
    <n v="4"/>
    <n v="25"/>
    <n v="29"/>
    <n v="0.12"/>
  </r>
  <r>
    <s v="A13.11.2023"/>
    <s v="13.11.2023"/>
    <d v="1899-12-30T19:00:00"/>
    <s v="24 hours"/>
    <n v="21"/>
    <n v="37"/>
    <x v="0"/>
    <n v="6"/>
    <s v="Condition 5"/>
    <s v="right top"/>
    <s v="A"/>
    <x v="1"/>
    <x v="1"/>
    <n v="6"/>
    <n v="4"/>
    <n v="8"/>
    <n v="47"/>
    <n v="55"/>
    <n v="8.5106382978723402E-2"/>
  </r>
  <r>
    <s v="A13.11.2023"/>
    <s v="13.11.2023"/>
    <d v="1899-12-30T19:00:00"/>
    <s v="24 hours"/>
    <n v="21"/>
    <n v="37"/>
    <x v="0"/>
    <n v="6"/>
    <s v="Condition 5"/>
    <s v="left top"/>
    <s v="A"/>
    <x v="1"/>
    <x v="3"/>
    <n v="6"/>
    <n v="12"/>
    <n v="8"/>
    <n v="47"/>
    <n v="55"/>
    <n v="0.25531914893617019"/>
  </r>
  <r>
    <s v="A13.11.2023"/>
    <s v="13.11.2023"/>
    <d v="1899-12-30T19:00:00"/>
    <s v="24 hours"/>
    <n v="21"/>
    <n v="37"/>
    <x v="0"/>
    <n v="6"/>
    <s v="Condition 5"/>
    <s v="right bottom"/>
    <s v="A"/>
    <x v="1"/>
    <x v="3"/>
    <n v="6"/>
    <n v="6"/>
    <n v="8"/>
    <n v="47"/>
    <n v="55"/>
    <n v="0.1276595744680851"/>
  </r>
  <r>
    <s v="A13.11.2023"/>
    <s v="13.11.2023"/>
    <d v="1899-12-30T19:00:00"/>
    <s v="24 hours"/>
    <n v="21"/>
    <n v="37"/>
    <x v="0"/>
    <n v="6"/>
    <s v="Condition 5"/>
    <s v="left bottom"/>
    <s v="A"/>
    <x v="1"/>
    <x v="2"/>
    <n v="6"/>
    <n v="25"/>
    <n v="8"/>
    <n v="47"/>
    <n v="55"/>
    <n v="0.53191489361702127"/>
  </r>
  <r>
    <s v="B13.11.2023"/>
    <s v="13.11.2023"/>
    <d v="1899-12-30T19:00:00"/>
    <s v="24 hours"/>
    <n v="21"/>
    <n v="37"/>
    <x v="0"/>
    <n v="6"/>
    <s v="Condition 5"/>
    <s v="right top"/>
    <s v="B"/>
    <x v="1"/>
    <x v="1"/>
    <n v="8"/>
    <n v="3"/>
    <n v="4"/>
    <n v="50"/>
    <n v="54"/>
    <n v="0.06"/>
  </r>
  <r>
    <s v="B13.11.2023"/>
    <s v="13.11.2023"/>
    <d v="1899-12-30T19:00:00"/>
    <s v="24 hours"/>
    <n v="21"/>
    <n v="37"/>
    <x v="0"/>
    <n v="6"/>
    <s v="Condition 5"/>
    <s v="left top"/>
    <s v="B"/>
    <x v="1"/>
    <x v="3"/>
    <n v="8"/>
    <n v="14"/>
    <n v="4"/>
    <n v="50"/>
    <n v="54"/>
    <n v="0.28000000000000003"/>
  </r>
  <r>
    <s v="B13.11.2023"/>
    <s v="13.11.2023"/>
    <d v="1899-12-30T19:00:00"/>
    <s v="24 hours"/>
    <n v="21"/>
    <n v="37"/>
    <x v="0"/>
    <n v="6"/>
    <s v="Condition 5"/>
    <s v="right bottom"/>
    <s v="B"/>
    <x v="1"/>
    <x v="3"/>
    <n v="8"/>
    <n v="8"/>
    <n v="4"/>
    <n v="50"/>
    <n v="54"/>
    <n v="0.16"/>
  </r>
  <r>
    <s v="B13.11.2023"/>
    <s v="13.11.2023"/>
    <d v="1899-12-30T19:00:00"/>
    <s v="24 hours"/>
    <n v="21"/>
    <n v="37"/>
    <x v="0"/>
    <n v="6"/>
    <s v="Condition 5"/>
    <s v="left bottom"/>
    <s v="B"/>
    <x v="1"/>
    <x v="2"/>
    <n v="8"/>
    <n v="25"/>
    <n v="4"/>
    <n v="50"/>
    <n v="54"/>
    <n v="0.5"/>
  </r>
  <r>
    <s v="C13.11.2023"/>
    <s v="13.11.2023"/>
    <d v="1899-12-30T19:00:00"/>
    <s v="24 hours"/>
    <n v="21"/>
    <n v="37"/>
    <x v="0"/>
    <n v="6"/>
    <s v="Condition 6"/>
    <s v="left bottom"/>
    <s v="C"/>
    <x v="1"/>
    <x v="0"/>
    <n v="26"/>
    <n v="26"/>
    <n v="4"/>
    <n v="43"/>
    <n v="47"/>
    <n v="0.60465116279069764"/>
  </r>
  <r>
    <s v="C13.11.2023"/>
    <s v="13.11.2023"/>
    <d v="1899-12-30T19:00:00"/>
    <s v="24 hours"/>
    <n v="21"/>
    <n v="37"/>
    <x v="0"/>
    <n v="6"/>
    <s v="Condition 6"/>
    <s v="right bottom"/>
    <s v="C"/>
    <x v="1"/>
    <x v="1"/>
    <n v="26"/>
    <n v="1"/>
    <n v="4"/>
    <n v="43"/>
    <n v="47"/>
    <n v="2.3255813953488372E-2"/>
  </r>
  <r>
    <s v="C13.11.2023"/>
    <s v="13.11.2023"/>
    <d v="1899-12-30T19:00:00"/>
    <s v="24 hours"/>
    <n v="21"/>
    <n v="37"/>
    <x v="0"/>
    <n v="6"/>
    <s v="Condition 6"/>
    <s v="right top"/>
    <s v="C"/>
    <x v="1"/>
    <x v="3"/>
    <n v="26"/>
    <n v="4"/>
    <n v="4"/>
    <n v="43"/>
    <n v="47"/>
    <n v="9.3023255813953487E-2"/>
  </r>
  <r>
    <s v="C13.11.2023"/>
    <s v="13.11.2023"/>
    <d v="1899-12-30T19:00:00"/>
    <s v="24 hours"/>
    <n v="21"/>
    <n v="37"/>
    <x v="0"/>
    <n v="6"/>
    <s v="Condition 6"/>
    <s v="left top"/>
    <s v="C"/>
    <x v="1"/>
    <x v="2"/>
    <n v="26"/>
    <n v="12"/>
    <n v="4"/>
    <n v="43"/>
    <n v="47"/>
    <n v="0.27906976744186046"/>
  </r>
  <r>
    <s v="D13.11.2023"/>
    <s v="13.11.2023"/>
    <d v="1899-12-30T19:00:00"/>
    <s v="24 hours"/>
    <n v="21"/>
    <n v="37"/>
    <x v="0"/>
    <n v="6"/>
    <s v="Condition 6"/>
    <s v="left bottom"/>
    <s v="D"/>
    <x v="1"/>
    <x v="0"/>
    <n v="21"/>
    <n v="21"/>
    <n v="7"/>
    <n v="39"/>
    <n v="46"/>
    <n v="0.53846153846153844"/>
  </r>
  <r>
    <s v="D13.11.2023"/>
    <s v="13.11.2023"/>
    <d v="1899-12-30T19:00:00"/>
    <s v="24 hours"/>
    <n v="21"/>
    <n v="37"/>
    <x v="0"/>
    <n v="6"/>
    <s v="Condition 6"/>
    <s v="right bottom"/>
    <s v="D"/>
    <x v="1"/>
    <x v="1"/>
    <n v="21"/>
    <n v="3"/>
    <n v="7"/>
    <n v="39"/>
    <n v="46"/>
    <n v="7.6923076923076927E-2"/>
  </r>
  <r>
    <s v="D13.11.2023"/>
    <s v="13.11.2023"/>
    <d v="1899-12-30T19:00:00"/>
    <s v="24 hours"/>
    <n v="21"/>
    <n v="37"/>
    <x v="0"/>
    <n v="6"/>
    <s v="Condition 6"/>
    <s v="right top"/>
    <s v="D"/>
    <x v="1"/>
    <x v="3"/>
    <n v="21"/>
    <n v="6"/>
    <n v="7"/>
    <n v="39"/>
    <n v="46"/>
    <n v="0.15384615384615385"/>
  </r>
  <r>
    <s v="D13.11.2023"/>
    <s v="13.11.2023"/>
    <d v="1899-12-30T19:00:00"/>
    <s v="24 hours"/>
    <n v="21"/>
    <n v="37"/>
    <x v="0"/>
    <n v="6"/>
    <s v="Condition 6"/>
    <s v="left top"/>
    <s v="D"/>
    <x v="1"/>
    <x v="2"/>
    <n v="21"/>
    <n v="9"/>
    <n v="7"/>
    <n v="39"/>
    <n v="46"/>
    <n v="0.23076923076923078"/>
  </r>
  <r>
    <s v="A14.09.2023"/>
    <s v="14.09.2023"/>
    <d v="1899-12-30T11:30:00"/>
    <s v="22 hours"/>
    <n v="27"/>
    <n v="50"/>
    <x v="1"/>
    <n v="7"/>
    <s v="Condition 4"/>
    <s v="right bottom"/>
    <s v="A"/>
    <x v="2"/>
    <x v="1"/>
    <n v="8"/>
    <n v="1"/>
    <n v="9"/>
    <n v="18"/>
    <n v="27"/>
    <n v="5.5555555555555552E-2"/>
  </r>
  <r>
    <s v="A14.09.2023"/>
    <s v="14.09.2023"/>
    <d v="1899-12-30T11:30:00"/>
    <s v="22 hours"/>
    <n v="27"/>
    <n v="50"/>
    <x v="1"/>
    <n v="7"/>
    <s v="Condition 4"/>
    <s v="right top"/>
    <s v="A"/>
    <x v="2"/>
    <x v="5"/>
    <n v="8"/>
    <n v="8"/>
    <n v="9"/>
    <n v="18"/>
    <n v="27"/>
    <n v="0.44444444444444442"/>
  </r>
  <r>
    <s v="A14.09.2023"/>
    <s v="14.09.2023"/>
    <d v="1899-12-30T11:30:00"/>
    <s v="22 hours"/>
    <n v="27"/>
    <n v="50"/>
    <x v="1"/>
    <n v="7"/>
    <s v="Condition 4"/>
    <s v="left bottom"/>
    <s v="A"/>
    <x v="2"/>
    <x v="6"/>
    <n v="8"/>
    <n v="6"/>
    <n v="9"/>
    <n v="18"/>
    <n v="27"/>
    <n v="0.33333333333333331"/>
  </r>
  <r>
    <s v="A14.09.2023"/>
    <s v="14.09.2023"/>
    <d v="1899-12-30T11:30:00"/>
    <s v="22 hours"/>
    <n v="27"/>
    <n v="50"/>
    <x v="1"/>
    <n v="7"/>
    <s v="Condition 4"/>
    <s v="left top"/>
    <s v="A"/>
    <x v="2"/>
    <x v="2"/>
    <n v="8"/>
    <n v="3"/>
    <n v="9"/>
    <n v="18"/>
    <n v="27"/>
    <n v="0.16666666666666666"/>
  </r>
  <r>
    <s v="B14.09.2023"/>
    <s v="14.09.2023"/>
    <d v="1899-12-30T11:30:00"/>
    <s v="22 hours"/>
    <n v="27"/>
    <n v="50"/>
    <x v="1"/>
    <n v="7"/>
    <s v="Condition 4"/>
    <s v="right top"/>
    <s v="B"/>
    <x v="2"/>
    <x v="1"/>
    <n v="22"/>
    <n v="2"/>
    <n v="13"/>
    <n v="38"/>
    <n v="51"/>
    <n v="5.2631578947368418E-2"/>
  </r>
  <r>
    <s v="B14.09.2023"/>
    <s v="14.09.2023"/>
    <d v="1899-12-30T11:30:00"/>
    <s v="22 hours"/>
    <n v="27"/>
    <n v="50"/>
    <x v="1"/>
    <n v="7"/>
    <s v="Condition 4"/>
    <s v="right bottom"/>
    <s v="B"/>
    <x v="2"/>
    <x v="5"/>
    <n v="22"/>
    <n v="22"/>
    <n v="13"/>
    <n v="38"/>
    <n v="51"/>
    <n v="0.57894736842105265"/>
  </r>
  <r>
    <s v="B14.09.2023"/>
    <s v="14.09.2023"/>
    <d v="1899-12-30T11:30:00"/>
    <s v="22 hours"/>
    <n v="27"/>
    <n v="50"/>
    <x v="1"/>
    <n v="7"/>
    <s v="Condition 4"/>
    <s v="left top"/>
    <s v="B"/>
    <x v="2"/>
    <x v="6"/>
    <n v="22"/>
    <n v="10"/>
    <n v="13"/>
    <n v="38"/>
    <n v="51"/>
    <n v="0.26315789473684209"/>
  </r>
  <r>
    <s v="B14.09.2023"/>
    <s v="14.09.2023"/>
    <d v="1899-12-30T11:30:00"/>
    <s v="22 hours"/>
    <n v="27"/>
    <n v="50"/>
    <x v="1"/>
    <n v="7"/>
    <s v="Condition 4"/>
    <s v="left bottom"/>
    <s v="B"/>
    <x v="2"/>
    <x v="2"/>
    <n v="22"/>
    <n v="4"/>
    <n v="13"/>
    <n v="38"/>
    <n v="51"/>
    <n v="0.10526315789473684"/>
  </r>
  <r>
    <s v="A17.10.2023"/>
    <s v="17.10.2023"/>
    <d v="1899-12-30T17:00:00"/>
    <s v="24 hours"/>
    <n v="25"/>
    <n v="30"/>
    <x v="0"/>
    <n v="7"/>
    <s v="Condition 2"/>
    <s v="right bottom"/>
    <s v="A"/>
    <x v="0"/>
    <x v="0"/>
    <n v="8"/>
    <n v="10"/>
    <n v="13"/>
    <n v="28"/>
    <n v="41"/>
    <n v="0.35714285714285715"/>
  </r>
  <r>
    <s v="A17.10.2023"/>
    <s v="17.10.2023"/>
    <d v="1899-12-30T17:00:00"/>
    <s v="24 hours"/>
    <n v="25"/>
    <n v="30"/>
    <x v="0"/>
    <n v="7"/>
    <s v="Condition 2"/>
    <s v="left top"/>
    <s v="A"/>
    <x v="0"/>
    <x v="0"/>
    <n v="8"/>
    <n v="8"/>
    <n v="13"/>
    <n v="28"/>
    <n v="41"/>
    <n v="0.2857142857142857"/>
  </r>
  <r>
    <s v="A17.10.2023"/>
    <s v="17.10.2023"/>
    <d v="1899-12-30T17:00:00"/>
    <s v="24 hours"/>
    <n v="25"/>
    <n v="30"/>
    <x v="0"/>
    <n v="7"/>
    <s v="Condition 2"/>
    <s v="right top"/>
    <s v="A"/>
    <x v="0"/>
    <x v="1"/>
    <n v="8"/>
    <n v="0"/>
    <n v="13"/>
    <n v="28"/>
    <n v="41"/>
    <n v="0"/>
  </r>
  <r>
    <s v="A17.10.2023"/>
    <s v="17.10.2023"/>
    <d v="1899-12-30T17:00:00"/>
    <s v="24 hours"/>
    <n v="25"/>
    <n v="30"/>
    <x v="0"/>
    <n v="7"/>
    <s v="Condition 2"/>
    <s v="left bottom"/>
    <s v="A"/>
    <x v="0"/>
    <x v="2"/>
    <n v="8"/>
    <n v="10"/>
    <n v="13"/>
    <n v="28"/>
    <n v="41"/>
    <n v="0.35714285714285715"/>
  </r>
  <r>
    <s v="B17.10.2023"/>
    <s v="17.10.2023"/>
    <d v="1899-12-30T17:00:00"/>
    <s v="24 hours"/>
    <n v="25"/>
    <n v="30"/>
    <x v="1"/>
    <n v="7"/>
    <s v="Condition 2"/>
    <s v="left top"/>
    <s v="B"/>
    <x v="0"/>
    <x v="0"/>
    <n v="23"/>
    <n v="12"/>
    <n v="0"/>
    <n v="60"/>
    <n v="60"/>
    <n v="0.2"/>
  </r>
  <r>
    <s v="B17.10.2023"/>
    <s v="17.10.2023"/>
    <d v="1899-12-30T17:00:00"/>
    <s v="24 hours"/>
    <n v="25"/>
    <n v="30"/>
    <x v="1"/>
    <n v="7"/>
    <s v="Condition 2"/>
    <s v="right top"/>
    <s v="B"/>
    <x v="0"/>
    <x v="0"/>
    <n v="23"/>
    <n v="23"/>
    <n v="0"/>
    <n v="60"/>
    <n v="60"/>
    <n v="0.38333333333333336"/>
  </r>
  <r>
    <s v="B17.10.2023"/>
    <s v="17.10.2023"/>
    <d v="1899-12-30T17:00:00"/>
    <s v="24 hours"/>
    <n v="25"/>
    <n v="30"/>
    <x v="1"/>
    <n v="7"/>
    <s v="Condition 2"/>
    <s v="left bottom"/>
    <s v="B"/>
    <x v="0"/>
    <x v="1"/>
    <n v="23"/>
    <n v="4"/>
    <n v="0"/>
    <n v="60"/>
    <n v="60"/>
    <n v="6.6666666666666666E-2"/>
  </r>
  <r>
    <s v="B17.10.2023"/>
    <s v="17.10.2023"/>
    <d v="1899-12-30T17:00:00"/>
    <s v="24 hours"/>
    <n v="25"/>
    <n v="30"/>
    <x v="1"/>
    <n v="7"/>
    <s v="Condition 2"/>
    <s v="right bottom"/>
    <s v="B"/>
    <x v="0"/>
    <x v="2"/>
    <n v="23"/>
    <n v="21"/>
    <n v="0"/>
    <n v="60"/>
    <n v="60"/>
    <n v="0.35"/>
  </r>
  <r>
    <s v="C17.10.2023"/>
    <s v="17.10.2023"/>
    <d v="1899-12-30T17:00:00"/>
    <s v="24 hours"/>
    <n v="25"/>
    <n v="30"/>
    <x v="1"/>
    <n v="7"/>
    <s v="Condition 2"/>
    <s v="left top"/>
    <s v="C"/>
    <x v="0"/>
    <x v="0"/>
    <n v="6"/>
    <n v="14"/>
    <n v="0"/>
    <n v="32"/>
    <n v="32"/>
    <n v="0.4375"/>
  </r>
  <r>
    <s v="C17.10.2023"/>
    <s v="17.10.2023"/>
    <d v="1899-12-30T17:00:00"/>
    <s v="24 hours"/>
    <n v="25"/>
    <n v="30"/>
    <x v="1"/>
    <n v="7"/>
    <s v="Condition 2"/>
    <s v="right top"/>
    <s v="C"/>
    <x v="0"/>
    <x v="0"/>
    <n v="6"/>
    <n v="6"/>
    <n v="0"/>
    <n v="32"/>
    <n v="32"/>
    <n v="0.1875"/>
  </r>
  <r>
    <s v="C17.10.2023"/>
    <s v="17.10.2023"/>
    <d v="1899-12-30T17:00:00"/>
    <s v="24 hours"/>
    <n v="25"/>
    <n v="30"/>
    <x v="1"/>
    <n v="7"/>
    <s v="Condition 2"/>
    <s v="right bottom"/>
    <s v="C"/>
    <x v="0"/>
    <x v="1"/>
    <n v="6"/>
    <n v="0"/>
    <n v="0"/>
    <n v="32"/>
    <n v="32"/>
    <n v="0"/>
  </r>
  <r>
    <s v="C17.10.2023"/>
    <s v="17.10.2023"/>
    <d v="1899-12-30T17:00:00"/>
    <s v="24 hours"/>
    <n v="25"/>
    <n v="30"/>
    <x v="1"/>
    <n v="7"/>
    <s v="Condition 2"/>
    <s v="left bottom"/>
    <s v="C"/>
    <x v="0"/>
    <x v="2"/>
    <n v="6"/>
    <n v="12"/>
    <n v="0"/>
    <n v="32"/>
    <n v="32"/>
    <n v="0.375"/>
  </r>
  <r>
    <s v="E17.10.2023"/>
    <s v="17.10.2023"/>
    <d v="1899-12-30T17:00:00"/>
    <s v="24 hours"/>
    <n v="25"/>
    <n v="30"/>
    <x v="0"/>
    <n v="7"/>
    <s v="Condition 4"/>
    <s v="left top"/>
    <s v="E"/>
    <x v="2"/>
    <x v="1"/>
    <n v="0"/>
    <n v="6"/>
    <n v="7"/>
    <n v="25"/>
    <n v="32"/>
    <n v="0.24"/>
  </r>
  <r>
    <s v="E17.10.2023"/>
    <s v="17.10.2023"/>
    <d v="1899-12-30T17:00:00"/>
    <s v="24 hours"/>
    <n v="25"/>
    <n v="30"/>
    <x v="0"/>
    <n v="7"/>
    <s v="Condition 4"/>
    <s v="right top"/>
    <s v="E"/>
    <x v="2"/>
    <x v="5"/>
    <n v="0"/>
    <n v="9"/>
    <n v="7"/>
    <n v="25"/>
    <n v="32"/>
    <n v="0.36"/>
  </r>
  <r>
    <s v="E17.10.2023"/>
    <s v="17.10.2023"/>
    <d v="1899-12-30T17:00:00"/>
    <s v="24 hours"/>
    <n v="25"/>
    <n v="30"/>
    <x v="0"/>
    <n v="7"/>
    <s v="Condition 4"/>
    <s v="left bottom"/>
    <s v="E"/>
    <x v="2"/>
    <x v="6"/>
    <n v="0"/>
    <n v="0"/>
    <n v="7"/>
    <n v="25"/>
    <n v="32"/>
    <n v="0"/>
  </r>
  <r>
    <s v="E17.10.2023"/>
    <s v="17.10.2023"/>
    <d v="1899-12-30T17:00:00"/>
    <s v="24 hours"/>
    <n v="25"/>
    <n v="30"/>
    <x v="0"/>
    <n v="7"/>
    <s v="Condition 4"/>
    <s v="right bottom"/>
    <s v="E"/>
    <x v="2"/>
    <x v="2"/>
    <n v="0"/>
    <n v="10"/>
    <n v="7"/>
    <n v="25"/>
    <n v="32"/>
    <n v="0.4"/>
  </r>
  <r>
    <s v="F17.10.2023"/>
    <s v="17.10.2023"/>
    <d v="1899-12-30T17:00:00"/>
    <s v="24 hours"/>
    <n v="25"/>
    <n v="30"/>
    <x v="0"/>
    <n v="7"/>
    <s v="Condition 4"/>
    <s v="right top"/>
    <s v="F"/>
    <x v="2"/>
    <x v="1"/>
    <n v="17"/>
    <n v="4"/>
    <n v="10"/>
    <n v="33"/>
    <n v="43"/>
    <n v="0.12121212121212122"/>
  </r>
  <r>
    <s v="F17.10.2023"/>
    <s v="17.10.2023"/>
    <d v="1899-12-30T17:00:00"/>
    <s v="24 hours"/>
    <n v="25"/>
    <n v="30"/>
    <x v="0"/>
    <n v="7"/>
    <s v="Condition 4"/>
    <s v="left top"/>
    <s v="F"/>
    <x v="2"/>
    <x v="5"/>
    <n v="17"/>
    <n v="9"/>
    <n v="10"/>
    <n v="33"/>
    <n v="43"/>
    <n v="0.27272727272727271"/>
  </r>
  <r>
    <s v="F17.10.2023"/>
    <s v="17.10.2023"/>
    <d v="1899-12-30T17:00:00"/>
    <s v="24 hours"/>
    <n v="25"/>
    <n v="30"/>
    <x v="0"/>
    <n v="7"/>
    <s v="Condition 4"/>
    <s v="right bottom"/>
    <s v="F"/>
    <x v="2"/>
    <x v="6"/>
    <n v="17"/>
    <n v="17"/>
    <n v="10"/>
    <n v="33"/>
    <n v="43"/>
    <n v="0.51515151515151514"/>
  </r>
  <r>
    <s v="F17.10.2023"/>
    <s v="17.10.2023"/>
    <d v="1899-12-30T17:00:00"/>
    <s v="24 hours"/>
    <n v="25"/>
    <n v="30"/>
    <x v="0"/>
    <n v="7"/>
    <s v="Condition 4"/>
    <s v="left bottom"/>
    <s v="F"/>
    <x v="2"/>
    <x v="2"/>
    <n v="17"/>
    <n v="3"/>
    <n v="10"/>
    <n v="33"/>
    <n v="43"/>
    <n v="9.0909090909090912E-2"/>
  </r>
  <r>
    <s v="G17.10.2023"/>
    <s v="17.10.2023"/>
    <d v="1899-12-30T17:00:00"/>
    <s v="24 hours"/>
    <n v="25"/>
    <n v="30"/>
    <x v="0"/>
    <n v="7"/>
    <s v="Condition 4"/>
    <s v="left bottom"/>
    <s v="G"/>
    <x v="2"/>
    <x v="1"/>
    <n v="13"/>
    <n v="5"/>
    <n v="15"/>
    <n v="30"/>
    <n v="45"/>
    <n v="0.16666666666666666"/>
  </r>
  <r>
    <s v="G17.10.2023"/>
    <s v="17.10.2023"/>
    <d v="1899-12-30T17:00:00"/>
    <s v="24 hours"/>
    <n v="25"/>
    <n v="30"/>
    <x v="0"/>
    <n v="7"/>
    <s v="Condition 4"/>
    <s v="left top"/>
    <s v="G"/>
    <x v="2"/>
    <x v="5"/>
    <n v="13"/>
    <n v="8"/>
    <n v="15"/>
    <n v="30"/>
    <n v="45"/>
    <n v="0.26666666666666666"/>
  </r>
  <r>
    <s v="G17.10.2023"/>
    <s v="17.10.2023"/>
    <d v="1899-12-30T17:00:00"/>
    <s v="24 hours"/>
    <n v="25"/>
    <n v="30"/>
    <x v="0"/>
    <n v="7"/>
    <s v="Condition 4"/>
    <s v="right bottom"/>
    <s v="G"/>
    <x v="2"/>
    <x v="6"/>
    <n v="13"/>
    <n v="13"/>
    <n v="15"/>
    <n v="30"/>
    <n v="45"/>
    <n v="0.43333333333333335"/>
  </r>
  <r>
    <s v="G17.10.2023"/>
    <s v="17.10.2023"/>
    <d v="1899-12-30T17:00:00"/>
    <s v="24 hours"/>
    <n v="25"/>
    <n v="30"/>
    <x v="0"/>
    <n v="7"/>
    <s v="Condition 4"/>
    <s v="right top"/>
    <s v="G"/>
    <x v="2"/>
    <x v="2"/>
    <n v="13"/>
    <n v="4"/>
    <n v="15"/>
    <n v="30"/>
    <n v="45"/>
    <n v="0.13333333333333333"/>
  </r>
  <r>
    <s v="H17.10.2023"/>
    <s v="17.10.2023"/>
    <d v="1899-12-30T17:00:00"/>
    <s v="24 hours"/>
    <n v="25"/>
    <n v="30"/>
    <x v="0"/>
    <n v="7"/>
    <s v="Condition 4"/>
    <s v="right bottom"/>
    <s v="H"/>
    <x v="2"/>
    <x v="1"/>
    <n v="23"/>
    <n v="2"/>
    <n v="15"/>
    <n v="36"/>
    <n v="51"/>
    <n v="5.5555555555555552E-2"/>
  </r>
  <r>
    <s v="H17.10.2023"/>
    <s v="17.10.2023"/>
    <d v="1899-12-30T17:00:00"/>
    <s v="24 hours"/>
    <n v="25"/>
    <n v="30"/>
    <x v="0"/>
    <n v="7"/>
    <s v="Condition 4"/>
    <s v="right bottom"/>
    <s v="H"/>
    <x v="2"/>
    <x v="5"/>
    <n v="23"/>
    <n v="7"/>
    <n v="15"/>
    <n v="36"/>
    <n v="51"/>
    <n v="0.19444444444444445"/>
  </r>
  <r>
    <s v="H17.10.2023"/>
    <s v="17.10.2023"/>
    <d v="1899-12-30T17:00:00"/>
    <s v="24 hours"/>
    <n v="25"/>
    <n v="30"/>
    <x v="0"/>
    <n v="7"/>
    <s v="Condition 4"/>
    <s v="left bottom"/>
    <s v="H"/>
    <x v="2"/>
    <x v="6"/>
    <n v="23"/>
    <n v="23"/>
    <n v="15"/>
    <n v="36"/>
    <n v="51"/>
    <n v="0.63888888888888884"/>
  </r>
  <r>
    <s v="H17.10.2023"/>
    <s v="17.10.2023"/>
    <d v="1899-12-30T17:00:00"/>
    <s v="24 hours"/>
    <n v="25"/>
    <n v="30"/>
    <x v="0"/>
    <n v="7"/>
    <s v="Condition 4"/>
    <s v="left top"/>
    <s v="H"/>
    <x v="2"/>
    <x v="2"/>
    <n v="23"/>
    <n v="4"/>
    <n v="15"/>
    <n v="36"/>
    <n v="51"/>
    <n v="0.1111111111111111"/>
  </r>
  <r>
    <s v="A18.09.2023"/>
    <s v="18.09.2023"/>
    <d v="1899-12-30T17:15:00"/>
    <s v="16 hours"/>
    <n v="26"/>
    <n v="53"/>
    <x v="1"/>
    <n v="7"/>
    <s v="Condition 4"/>
    <s v="left bottom"/>
    <s v="A"/>
    <x v="2"/>
    <x v="1"/>
    <n v="11"/>
    <n v="1"/>
    <n v="4"/>
    <n v="33"/>
    <n v="37"/>
    <n v="3.0303030303030304E-2"/>
  </r>
  <r>
    <s v="A18.09.2023"/>
    <s v="18.09.2023"/>
    <d v="1899-12-30T17:15:00"/>
    <s v="16 hours"/>
    <n v="26"/>
    <n v="53"/>
    <x v="1"/>
    <n v="7"/>
    <s v="Condition 4"/>
    <s v="right bottom"/>
    <s v="A"/>
    <x v="2"/>
    <x v="5"/>
    <n v="11"/>
    <n v="11"/>
    <n v="4"/>
    <n v="33"/>
    <n v="37"/>
    <n v="0.33333333333333331"/>
  </r>
  <r>
    <s v="A18.09.2023"/>
    <s v="18.09.2023"/>
    <d v="1899-12-30T17:15:00"/>
    <s v="16 hours"/>
    <n v="26"/>
    <n v="53"/>
    <x v="1"/>
    <n v="7"/>
    <s v="Condition 4"/>
    <s v="right top"/>
    <s v="A"/>
    <x v="2"/>
    <x v="6"/>
    <n v="11"/>
    <n v="18"/>
    <n v="4"/>
    <n v="33"/>
    <n v="37"/>
    <n v="0.54545454545454541"/>
  </r>
  <r>
    <s v="A18.09.2023"/>
    <s v="18.09.2023"/>
    <d v="1899-12-30T17:15:00"/>
    <s v="16 hours"/>
    <n v="26"/>
    <n v="53"/>
    <x v="1"/>
    <n v="7"/>
    <s v="Condition 4"/>
    <s v="right top"/>
    <s v="A"/>
    <x v="2"/>
    <x v="2"/>
    <n v="11"/>
    <n v="3"/>
    <n v="4"/>
    <n v="33"/>
    <n v="37"/>
    <n v="9.0909090909090912E-2"/>
  </r>
  <r>
    <s v="B18.09.2023"/>
    <s v="18.09.2023"/>
    <d v="1899-12-30T17:15:00"/>
    <s v="16 hours"/>
    <n v="26"/>
    <n v="53"/>
    <x v="1"/>
    <n v="7"/>
    <s v="Condition 4"/>
    <s v="left top"/>
    <s v="B"/>
    <x v="2"/>
    <x v="1"/>
    <n v="4"/>
    <n v="2"/>
    <n v="14"/>
    <n v="18"/>
    <n v="32"/>
    <n v="0.1111111111111111"/>
  </r>
  <r>
    <s v="B18.09.2023"/>
    <s v="18.09.2023"/>
    <d v="1899-12-30T17:15:00"/>
    <s v="16 hours"/>
    <n v="26"/>
    <n v="53"/>
    <x v="1"/>
    <n v="7"/>
    <s v="Condition 4"/>
    <s v="right top"/>
    <s v="B"/>
    <x v="2"/>
    <x v="5"/>
    <n v="4"/>
    <n v="4"/>
    <n v="14"/>
    <n v="18"/>
    <n v="32"/>
    <n v="0.22222222222222221"/>
  </r>
  <r>
    <s v="B18.09.2023"/>
    <s v="18.09.2023"/>
    <d v="1899-12-30T17:15:00"/>
    <s v="16 hours"/>
    <n v="26"/>
    <n v="53"/>
    <x v="1"/>
    <n v="7"/>
    <s v="Condition 4"/>
    <s v="right bottom"/>
    <s v="B"/>
    <x v="2"/>
    <x v="6"/>
    <n v="4"/>
    <n v="10"/>
    <n v="14"/>
    <n v="18"/>
    <n v="32"/>
    <n v="0.55555555555555558"/>
  </r>
  <r>
    <s v="B18.09.2023"/>
    <s v="18.09.2023"/>
    <d v="1899-12-30T17:15:00"/>
    <s v="16 hours"/>
    <n v="26"/>
    <n v="53"/>
    <x v="1"/>
    <n v="7"/>
    <s v="Condition 4"/>
    <s v="left bottom"/>
    <s v="B"/>
    <x v="2"/>
    <x v="2"/>
    <n v="4"/>
    <n v="2"/>
    <n v="14"/>
    <n v="18"/>
    <n v="32"/>
    <n v="0.1111111111111111"/>
  </r>
  <r>
    <s v="C18.09.2023"/>
    <s v="18.09.2023"/>
    <d v="1899-12-30T17:15:00"/>
    <s v="16 hours"/>
    <n v="26"/>
    <n v="53"/>
    <x v="1"/>
    <n v="7"/>
    <s v="Condition 4"/>
    <s v="left bottom"/>
    <s v="C"/>
    <x v="2"/>
    <x v="1"/>
    <n v="3"/>
    <n v="1"/>
    <n v="5"/>
    <n v="16"/>
    <n v="21"/>
    <n v="6.25E-2"/>
  </r>
  <r>
    <s v="C18.09.2023"/>
    <s v="18.09.2023"/>
    <d v="1899-12-30T17:15:00"/>
    <s v="16 hours"/>
    <n v="26"/>
    <n v="53"/>
    <x v="1"/>
    <n v="7"/>
    <s v="Condition 4"/>
    <s v="right top"/>
    <s v="C"/>
    <x v="2"/>
    <x v="5"/>
    <n v="3"/>
    <n v="3"/>
    <n v="5"/>
    <n v="16"/>
    <n v="21"/>
    <n v="0.1875"/>
  </r>
  <r>
    <s v="C18.09.2023"/>
    <s v="18.09.2023"/>
    <d v="1899-12-30T17:15:00"/>
    <s v="16 hours"/>
    <n v="26"/>
    <n v="53"/>
    <x v="1"/>
    <n v="7"/>
    <s v="Condition 4"/>
    <s v="left top"/>
    <s v="C"/>
    <x v="2"/>
    <x v="6"/>
    <n v="3"/>
    <n v="12"/>
    <n v="5"/>
    <n v="16"/>
    <n v="21"/>
    <n v="0.75"/>
  </r>
  <r>
    <s v="C18.09.2023"/>
    <s v="18.09.2023"/>
    <d v="1899-12-30T17:15:00"/>
    <s v="16 hours"/>
    <n v="26"/>
    <n v="53"/>
    <x v="1"/>
    <n v="7"/>
    <s v="Condition 4"/>
    <s v="right bottom"/>
    <s v="C"/>
    <x v="2"/>
    <x v="2"/>
    <n v="3"/>
    <n v="0"/>
    <n v="5"/>
    <n v="16"/>
    <n v="21"/>
    <n v="0"/>
  </r>
  <r>
    <s v="A20.09.2023"/>
    <s v="20.09.2023"/>
    <d v="1899-12-30T11:25:00"/>
    <s v="22 hours"/>
    <n v="25"/>
    <n v="62"/>
    <x v="1"/>
    <n v="7"/>
    <s v="Condition 4"/>
    <s v="right top"/>
    <s v="A"/>
    <x v="2"/>
    <x v="1"/>
    <n v="12"/>
    <n v="0"/>
    <n v="7"/>
    <n v="25"/>
    <n v="32"/>
    <n v="0"/>
  </r>
  <r>
    <s v="A20.09.2023"/>
    <s v="20.09.2023"/>
    <d v="1899-12-30T11:25:00"/>
    <s v="22 hours"/>
    <n v="25"/>
    <n v="62"/>
    <x v="1"/>
    <n v="7"/>
    <s v="Condition 4"/>
    <s v="left top"/>
    <s v="A"/>
    <x v="2"/>
    <x v="5"/>
    <n v="12"/>
    <n v="12"/>
    <n v="7"/>
    <n v="25"/>
    <n v="32"/>
    <n v="0.48"/>
  </r>
  <r>
    <s v="A20.09.2023"/>
    <s v="20.09.2023"/>
    <d v="1899-12-30T11:25:00"/>
    <s v="22 hours"/>
    <n v="25"/>
    <n v="62"/>
    <x v="1"/>
    <n v="7"/>
    <s v="Condition 4"/>
    <s v="right bottom"/>
    <s v="A"/>
    <x v="2"/>
    <x v="6"/>
    <n v="12"/>
    <n v="10"/>
    <n v="7"/>
    <n v="25"/>
    <n v="32"/>
    <n v="0.4"/>
  </r>
  <r>
    <s v="A20.09.2023"/>
    <s v="20.09.2023"/>
    <d v="1899-12-30T11:25:00"/>
    <s v="22 hours"/>
    <n v="25"/>
    <n v="62"/>
    <x v="1"/>
    <n v="7"/>
    <s v="Condition 4"/>
    <s v="left bottom"/>
    <s v="A"/>
    <x v="2"/>
    <x v="2"/>
    <n v="12"/>
    <n v="3"/>
    <n v="7"/>
    <n v="25"/>
    <n v="32"/>
    <n v="0.12"/>
  </r>
  <r>
    <s v="B20.09.2023"/>
    <s v="20.09.2023"/>
    <d v="1899-12-30T11:25:00"/>
    <s v="22 hours"/>
    <n v="25"/>
    <n v="62"/>
    <x v="1"/>
    <n v="7"/>
    <s v="Condition 4"/>
    <s v="right bottom"/>
    <s v="B"/>
    <x v="2"/>
    <x v="1"/>
    <n v="7"/>
    <n v="1"/>
    <n v="4"/>
    <n v="24"/>
    <n v="28"/>
    <n v="4.1666666666666664E-2"/>
  </r>
  <r>
    <s v="B20.09.2023"/>
    <s v="20.09.2023"/>
    <d v="1899-12-30T11:25:00"/>
    <s v="22 hours"/>
    <n v="25"/>
    <n v="62"/>
    <x v="1"/>
    <n v="7"/>
    <s v="Condition 4"/>
    <s v="left bottom"/>
    <s v="B"/>
    <x v="2"/>
    <x v="5"/>
    <n v="7"/>
    <n v="7"/>
    <n v="4"/>
    <n v="24"/>
    <n v="28"/>
    <n v="0.29166666666666669"/>
  </r>
  <r>
    <s v="B20.09.2023"/>
    <s v="20.09.2023"/>
    <d v="1899-12-30T11:25:00"/>
    <s v="22 hours"/>
    <n v="25"/>
    <n v="62"/>
    <x v="1"/>
    <n v="7"/>
    <s v="Condition 4"/>
    <s v="right top"/>
    <s v="B"/>
    <x v="2"/>
    <x v="6"/>
    <n v="7"/>
    <n v="12"/>
    <n v="4"/>
    <n v="24"/>
    <n v="28"/>
    <n v="0.5"/>
  </r>
  <r>
    <s v="B20.09.2023"/>
    <s v="20.09.2023"/>
    <d v="1899-12-30T11:25:00"/>
    <s v="22 hours"/>
    <n v="25"/>
    <n v="62"/>
    <x v="1"/>
    <n v="7"/>
    <s v="Condition 4"/>
    <s v="left top"/>
    <s v="B"/>
    <x v="2"/>
    <x v="2"/>
    <n v="7"/>
    <n v="4"/>
    <n v="4"/>
    <n v="24"/>
    <n v="28"/>
    <n v="0.16666666666666666"/>
  </r>
  <r>
    <s v="C20.09.2023"/>
    <s v="20.09.2023"/>
    <d v="1899-12-30T11:25:00"/>
    <s v="22 hours"/>
    <n v="25"/>
    <n v="62"/>
    <x v="1"/>
    <n v="7"/>
    <s v="Condition 4"/>
    <s v="right top"/>
    <s v="C"/>
    <x v="2"/>
    <x v="1"/>
    <n v="6"/>
    <n v="0"/>
    <n v="8"/>
    <n v="28"/>
    <n v="36"/>
    <n v="0"/>
  </r>
  <r>
    <s v="C20.09.2023"/>
    <s v="20.09.2023"/>
    <d v="1899-12-30T11:25:00"/>
    <s v="22 hours"/>
    <n v="25"/>
    <n v="62"/>
    <x v="1"/>
    <n v="7"/>
    <s v="Condition 4"/>
    <s v="right bottom"/>
    <s v="C"/>
    <x v="2"/>
    <x v="5"/>
    <n v="6"/>
    <n v="6"/>
    <n v="8"/>
    <n v="28"/>
    <n v="36"/>
    <n v="0.21428571428571427"/>
  </r>
  <r>
    <s v="C20.09.2023"/>
    <s v="20.09.2023"/>
    <d v="1899-12-30T11:25:00"/>
    <s v="22 hours"/>
    <n v="25"/>
    <n v="62"/>
    <x v="1"/>
    <n v="7"/>
    <s v="Condition 4"/>
    <s v="left top"/>
    <s v="C"/>
    <x v="2"/>
    <x v="6"/>
    <n v="6"/>
    <n v="21"/>
    <n v="8"/>
    <n v="28"/>
    <n v="36"/>
    <n v="0.75"/>
  </r>
  <r>
    <s v="C20.09.2023"/>
    <s v="20.09.2023"/>
    <d v="1899-12-30T11:25:00"/>
    <s v="22 hours"/>
    <n v="25"/>
    <n v="62"/>
    <x v="1"/>
    <n v="7"/>
    <s v="Condition 4"/>
    <s v="left bottom"/>
    <s v="C"/>
    <x v="2"/>
    <x v="2"/>
    <n v="6"/>
    <n v="1"/>
    <n v="8"/>
    <n v="28"/>
    <n v="36"/>
    <n v="3.5714285714285712E-2"/>
  </r>
  <r>
    <s v="A20.10.2023"/>
    <s v="20.10.2023"/>
    <d v="1899-12-30T15:00:00"/>
    <s v="24 hours"/>
    <n v="24"/>
    <n v="50"/>
    <x v="1"/>
    <n v="7"/>
    <s v="Condition 6"/>
    <s v="right bottom"/>
    <s v="A"/>
    <x v="1"/>
    <x v="0"/>
    <n v="7"/>
    <n v="7"/>
    <n v="6"/>
    <n v="33"/>
    <n v="39"/>
    <n v="0.21212121212121213"/>
  </r>
  <r>
    <s v="A20.10.2023"/>
    <s v="20.10.2023"/>
    <d v="1899-12-30T15:00:00"/>
    <s v="24 hours"/>
    <n v="24"/>
    <n v="50"/>
    <x v="1"/>
    <n v="7"/>
    <s v="Condition 6"/>
    <s v="right top"/>
    <s v="A"/>
    <x v="1"/>
    <x v="1"/>
    <n v="7"/>
    <n v="3"/>
    <n v="6"/>
    <n v="33"/>
    <n v="39"/>
    <n v="9.0909090909090912E-2"/>
  </r>
  <r>
    <s v="A20.10.2023"/>
    <s v="20.10.2023"/>
    <d v="1899-12-30T15:00:00"/>
    <s v="24 hours"/>
    <n v="24"/>
    <n v="50"/>
    <x v="1"/>
    <n v="7"/>
    <s v="Condition 6"/>
    <s v="left bottom"/>
    <s v="A"/>
    <x v="1"/>
    <x v="3"/>
    <n v="7"/>
    <n v="10"/>
    <n v="6"/>
    <n v="33"/>
    <n v="39"/>
    <n v="0.30303030303030304"/>
  </r>
  <r>
    <s v="A20.10.2023"/>
    <s v="20.10.2023"/>
    <d v="1899-12-30T15:00:00"/>
    <s v="24 hours"/>
    <n v="24"/>
    <n v="50"/>
    <x v="1"/>
    <n v="7"/>
    <s v="Condition 6"/>
    <s v="left top"/>
    <s v="A"/>
    <x v="1"/>
    <x v="2"/>
    <n v="7"/>
    <n v="13"/>
    <n v="6"/>
    <n v="33"/>
    <n v="39"/>
    <n v="0.39393939393939392"/>
  </r>
  <r>
    <s v="B20.10.2023"/>
    <s v="20.10.2023"/>
    <d v="1899-12-30T15:00:00"/>
    <s v="24 hours"/>
    <n v="24"/>
    <n v="50"/>
    <x v="1"/>
    <n v="7"/>
    <s v="Condition 6"/>
    <s v="left top"/>
    <s v="B"/>
    <x v="1"/>
    <x v="0"/>
    <n v="21"/>
    <n v="21"/>
    <n v="14"/>
    <n v="36"/>
    <n v="50"/>
    <n v="0.58333333333333337"/>
  </r>
  <r>
    <s v="B20.10.2023"/>
    <s v="20.10.2023"/>
    <d v="1899-12-30T15:00:00"/>
    <s v="24 hours"/>
    <n v="24"/>
    <n v="50"/>
    <x v="1"/>
    <n v="7"/>
    <s v="Condition 6"/>
    <s v="right bottom"/>
    <s v="B"/>
    <x v="1"/>
    <x v="1"/>
    <n v="21"/>
    <n v="0"/>
    <n v="14"/>
    <n v="36"/>
    <n v="50"/>
    <n v="0"/>
  </r>
  <r>
    <s v="B20.10.2023"/>
    <s v="20.10.2023"/>
    <d v="1899-12-30T15:00:00"/>
    <s v="24 hours"/>
    <n v="24"/>
    <n v="50"/>
    <x v="1"/>
    <n v="7"/>
    <s v="Condition 6"/>
    <s v="right top"/>
    <s v="B"/>
    <x v="1"/>
    <x v="3"/>
    <n v="21"/>
    <n v="7"/>
    <n v="14"/>
    <n v="36"/>
    <n v="50"/>
    <n v="0.19444444444444445"/>
  </r>
  <r>
    <s v="B20.10.2023"/>
    <s v="20.10.2023"/>
    <d v="1899-12-30T15:00:00"/>
    <s v="24 hours"/>
    <n v="24"/>
    <n v="50"/>
    <x v="1"/>
    <n v="7"/>
    <s v="Condition 6"/>
    <s v="left bottom"/>
    <s v="B"/>
    <x v="1"/>
    <x v="2"/>
    <n v="21"/>
    <n v="8"/>
    <n v="14"/>
    <n v="36"/>
    <n v="50"/>
    <n v="0.22222222222222221"/>
  </r>
  <r>
    <s v="C20.10.2023"/>
    <s v="20.10.2023"/>
    <d v="1899-12-30T15:00:00"/>
    <s v="24 hours"/>
    <n v="24"/>
    <n v="50"/>
    <x v="1"/>
    <n v="7"/>
    <s v="Condition 6"/>
    <s v="left bottom"/>
    <s v="C"/>
    <x v="1"/>
    <x v="0"/>
    <n v="9"/>
    <n v="9"/>
    <n v="5"/>
    <n v="29"/>
    <n v="34"/>
    <n v="0.31034482758620691"/>
  </r>
  <r>
    <s v="C20.10.2023"/>
    <s v="20.10.2023"/>
    <d v="1899-12-30T15:00:00"/>
    <s v="24 hours"/>
    <n v="24"/>
    <n v="50"/>
    <x v="1"/>
    <n v="7"/>
    <s v="Condition 6"/>
    <s v="right bottom"/>
    <s v="C"/>
    <x v="1"/>
    <x v="1"/>
    <n v="9"/>
    <n v="2"/>
    <n v="5"/>
    <n v="29"/>
    <n v="34"/>
    <n v="6.8965517241379309E-2"/>
  </r>
  <r>
    <s v="C20.10.2023"/>
    <s v="20.10.2023"/>
    <d v="1899-12-30T15:00:00"/>
    <s v="24 hours"/>
    <n v="24"/>
    <n v="50"/>
    <x v="1"/>
    <n v="7"/>
    <s v="Condition 6"/>
    <s v="left top"/>
    <s v="C"/>
    <x v="1"/>
    <x v="3"/>
    <n v="9"/>
    <n v="10"/>
    <n v="5"/>
    <n v="29"/>
    <n v="34"/>
    <n v="0.34482758620689657"/>
  </r>
  <r>
    <s v="C20.10.2023"/>
    <s v="20.10.2023"/>
    <d v="1899-12-30T15:00:00"/>
    <s v="24 hours"/>
    <n v="24"/>
    <n v="50"/>
    <x v="1"/>
    <n v="7"/>
    <s v="Condition 6"/>
    <s v="right top"/>
    <s v="C"/>
    <x v="1"/>
    <x v="2"/>
    <n v="9"/>
    <n v="8"/>
    <n v="5"/>
    <n v="29"/>
    <n v="34"/>
    <n v="0.27586206896551724"/>
  </r>
  <r>
    <s v="D20.10.2023"/>
    <s v="20.10.2023"/>
    <d v="1899-12-30T15:00:00"/>
    <s v="24 hours"/>
    <n v="24"/>
    <n v="50"/>
    <x v="1"/>
    <n v="7"/>
    <s v="Condition 6"/>
    <s v="left bottom"/>
    <s v="D"/>
    <x v="1"/>
    <x v="0"/>
    <n v="7"/>
    <n v="7"/>
    <n v="2"/>
    <n v="22"/>
    <n v="24"/>
    <n v="0.31818181818181818"/>
  </r>
  <r>
    <s v="D20.10.2023"/>
    <s v="20.10.2023"/>
    <d v="1899-12-30T15:00:00"/>
    <s v="24 hours"/>
    <n v="24"/>
    <n v="50"/>
    <x v="1"/>
    <n v="7"/>
    <s v="Condition 6"/>
    <s v="right top"/>
    <s v="D"/>
    <x v="1"/>
    <x v="1"/>
    <n v="7"/>
    <n v="2"/>
    <n v="2"/>
    <n v="22"/>
    <n v="24"/>
    <n v="9.0909090909090912E-2"/>
  </r>
  <r>
    <s v="D20.10.2023"/>
    <s v="20.10.2023"/>
    <d v="1899-12-30T15:00:00"/>
    <s v="24 hours"/>
    <n v="24"/>
    <n v="50"/>
    <x v="1"/>
    <n v="7"/>
    <s v="Condition 6"/>
    <s v="left top"/>
    <s v="D"/>
    <x v="1"/>
    <x v="3"/>
    <n v="7"/>
    <n v="5"/>
    <n v="2"/>
    <n v="22"/>
    <n v="24"/>
    <n v="0.22727272727272727"/>
  </r>
  <r>
    <s v="D20.10.2023"/>
    <s v="20.10.2023"/>
    <d v="1899-12-30T15:00:00"/>
    <s v="24 hours"/>
    <n v="24"/>
    <n v="50"/>
    <x v="1"/>
    <n v="7"/>
    <s v="Condition 6"/>
    <s v="right bottom"/>
    <s v="D"/>
    <x v="1"/>
    <x v="2"/>
    <n v="7"/>
    <n v="8"/>
    <n v="2"/>
    <n v="22"/>
    <n v="24"/>
    <n v="0.36363636363636365"/>
  </r>
  <r>
    <s v="E20.10.2023"/>
    <s v="20.10.2023"/>
    <d v="1899-12-30T15:00:00"/>
    <s v="24 hours"/>
    <n v="24"/>
    <n v="50"/>
    <x v="0"/>
    <n v="7"/>
    <s v="Condition 6"/>
    <s v="right bottom"/>
    <s v="E"/>
    <x v="1"/>
    <x v="0"/>
    <n v="19"/>
    <n v="19"/>
    <n v="17"/>
    <n v="31"/>
    <n v="48"/>
    <n v="0.61290322580645162"/>
  </r>
  <r>
    <s v="E20.10.2023"/>
    <s v="20.10.2023"/>
    <d v="1899-12-30T15:00:00"/>
    <s v="24 hours"/>
    <n v="24"/>
    <n v="50"/>
    <x v="0"/>
    <n v="7"/>
    <s v="Condition 6"/>
    <s v="right top"/>
    <s v="E"/>
    <x v="1"/>
    <x v="1"/>
    <n v="19"/>
    <n v="4"/>
    <n v="17"/>
    <n v="31"/>
    <n v="48"/>
    <n v="0.12903225806451613"/>
  </r>
  <r>
    <s v="E20.10.2023"/>
    <s v="20.10.2023"/>
    <d v="1899-12-30T15:00:00"/>
    <s v="24 hours"/>
    <n v="24"/>
    <n v="50"/>
    <x v="0"/>
    <n v="7"/>
    <s v="Condition 6"/>
    <s v="left top"/>
    <s v="E"/>
    <x v="1"/>
    <x v="3"/>
    <n v="19"/>
    <n v="4"/>
    <n v="17"/>
    <n v="31"/>
    <n v="48"/>
    <n v="0.12903225806451613"/>
  </r>
  <r>
    <s v="E20.10.2023"/>
    <s v="20.10.2023"/>
    <d v="1899-12-30T15:00:00"/>
    <s v="24 hours"/>
    <n v="24"/>
    <n v="50"/>
    <x v="0"/>
    <n v="7"/>
    <s v="Condition 6"/>
    <s v="left bottom"/>
    <s v="E"/>
    <x v="1"/>
    <x v="2"/>
    <n v="19"/>
    <n v="4"/>
    <n v="17"/>
    <n v="31"/>
    <n v="48"/>
    <n v="0.12903225806451613"/>
  </r>
  <r>
    <s v="F20.10.2023"/>
    <s v="20.10.2023"/>
    <d v="1899-12-30T15:00:00"/>
    <s v="24 hours"/>
    <n v="24"/>
    <n v="50"/>
    <x v="1"/>
    <n v="7"/>
    <s v="Condition 7"/>
    <s v="left top"/>
    <s v="F"/>
    <x v="1"/>
    <x v="1"/>
    <n v="5"/>
    <n v="6"/>
    <n v="4"/>
    <n v="22"/>
    <n v="26"/>
    <n v="0.27272727272727271"/>
  </r>
  <r>
    <s v="F20.10.2023"/>
    <s v="20.10.2023"/>
    <d v="1899-12-30T15:00:00"/>
    <s v="24 hours"/>
    <n v="24"/>
    <n v="50"/>
    <x v="1"/>
    <n v="7"/>
    <s v="Condition 7"/>
    <s v="left bottom"/>
    <s v="F"/>
    <x v="1"/>
    <x v="3"/>
    <n v="5"/>
    <n v="5"/>
    <n v="4"/>
    <n v="22"/>
    <n v="26"/>
    <n v="0.22727272727272727"/>
  </r>
  <r>
    <s v="F20.10.2023"/>
    <s v="20.10.2023"/>
    <d v="1899-12-30T15:00:00"/>
    <s v="24 hours"/>
    <n v="24"/>
    <n v="50"/>
    <x v="1"/>
    <n v="7"/>
    <s v="Condition 7"/>
    <s v="right top"/>
    <s v="F"/>
    <x v="1"/>
    <x v="4"/>
    <n v="5"/>
    <n v="5"/>
    <n v="4"/>
    <n v="22"/>
    <n v="26"/>
    <n v="0.22727272727272727"/>
  </r>
  <r>
    <s v="F20.10.2023"/>
    <s v="20.10.2023"/>
    <d v="1899-12-30T15:00:00"/>
    <s v="24 hours"/>
    <n v="24"/>
    <n v="50"/>
    <x v="1"/>
    <n v="7"/>
    <s v="Condition 7"/>
    <s v="right bottom"/>
    <s v="F"/>
    <x v="1"/>
    <x v="2"/>
    <n v="5"/>
    <n v="6"/>
    <n v="4"/>
    <n v="22"/>
    <n v="26"/>
    <n v="0.27272727272727271"/>
  </r>
  <r>
    <s v="G20.10.2023"/>
    <s v="20.10.2023"/>
    <d v="1899-12-30T15:00:00"/>
    <s v="24 hours"/>
    <n v="24"/>
    <n v="50"/>
    <x v="1"/>
    <n v="7"/>
    <s v="Condition 7"/>
    <s v="left top"/>
    <s v="G"/>
    <x v="1"/>
    <x v="1"/>
    <n v="3"/>
    <n v="3"/>
    <n v="4"/>
    <n v="15"/>
    <n v="19"/>
    <n v="0.2"/>
  </r>
  <r>
    <s v="G20.10.2023"/>
    <s v="20.10.2023"/>
    <d v="1899-12-30T15:00:00"/>
    <s v="24 hours"/>
    <n v="24"/>
    <n v="50"/>
    <x v="1"/>
    <n v="7"/>
    <s v="Condition 7"/>
    <s v="right top"/>
    <s v="G"/>
    <x v="1"/>
    <x v="3"/>
    <n v="3"/>
    <n v="3"/>
    <n v="4"/>
    <n v="15"/>
    <n v="19"/>
    <n v="0.2"/>
  </r>
  <r>
    <s v="G20.10.2023"/>
    <s v="20.10.2023"/>
    <d v="1899-12-30T15:00:00"/>
    <s v="24 hours"/>
    <n v="24"/>
    <n v="50"/>
    <x v="1"/>
    <n v="7"/>
    <s v="Condition 7"/>
    <s v="right bottom"/>
    <s v="G"/>
    <x v="1"/>
    <x v="4"/>
    <n v="3"/>
    <n v="5"/>
    <n v="4"/>
    <n v="15"/>
    <n v="19"/>
    <n v="0.33333333333333331"/>
  </r>
  <r>
    <s v="G20.10.2023"/>
    <s v="20.10.2023"/>
    <d v="1899-12-30T15:00:00"/>
    <s v="24 hours"/>
    <n v="24"/>
    <n v="50"/>
    <x v="1"/>
    <n v="7"/>
    <s v="Condition 7"/>
    <s v="left bottom"/>
    <s v="G"/>
    <x v="1"/>
    <x v="2"/>
    <n v="3"/>
    <n v="4"/>
    <n v="4"/>
    <n v="15"/>
    <n v="19"/>
    <n v="0.26666666666666666"/>
  </r>
  <r>
    <s v="A22.09.2023"/>
    <s v="22.09.2023"/>
    <d v="1899-12-30T11:00:00"/>
    <s v="3 days "/>
    <n v="26"/>
    <n v="50"/>
    <x v="1"/>
    <n v="7"/>
    <s v="Condition 7"/>
    <s v="right bottom"/>
    <s v="A"/>
    <x v="1"/>
    <x v="1"/>
    <n v="3"/>
    <n v="8"/>
    <n v="0"/>
    <n v="27"/>
    <n v="27"/>
    <n v="0.29629629629629628"/>
  </r>
  <r>
    <s v="A22.09.2023"/>
    <s v="22.09.2023"/>
    <d v="1899-12-30T11:00:00"/>
    <s v="3 days "/>
    <n v="26"/>
    <n v="50"/>
    <x v="1"/>
    <n v="7"/>
    <s v="Condition 7"/>
    <s v="right top"/>
    <s v="A"/>
    <x v="1"/>
    <x v="3"/>
    <n v="3"/>
    <n v="3"/>
    <n v="0"/>
    <n v="27"/>
    <n v="27"/>
    <n v="0.1111111111111111"/>
  </r>
  <r>
    <s v="A22.09.2023"/>
    <s v="22.09.2023"/>
    <d v="1899-12-30T11:00:00"/>
    <s v="3 days "/>
    <n v="26"/>
    <n v="50"/>
    <x v="1"/>
    <n v="7"/>
    <s v="Condition 7"/>
    <s v="left bottom"/>
    <s v="A"/>
    <x v="1"/>
    <x v="4"/>
    <n v="3"/>
    <n v="14"/>
    <n v="0"/>
    <n v="27"/>
    <n v="27"/>
    <n v="0.51851851851851849"/>
  </r>
  <r>
    <s v="A22.09.2023"/>
    <s v="22.09.2023"/>
    <d v="1899-12-30T11:00:00"/>
    <s v="3 days "/>
    <n v="26"/>
    <n v="50"/>
    <x v="1"/>
    <n v="7"/>
    <s v="Condition 7"/>
    <s v="left top"/>
    <s v="A"/>
    <x v="1"/>
    <x v="2"/>
    <n v="3"/>
    <n v="2"/>
    <n v="0"/>
    <n v="27"/>
    <n v="27"/>
    <n v="7.407407407407407E-2"/>
  </r>
  <r>
    <s v="B22.09.2023"/>
    <s v="22.09.2023"/>
    <d v="1899-12-30T11:00:00"/>
    <s v="3 days "/>
    <n v="26"/>
    <n v="50"/>
    <x v="1"/>
    <n v="7"/>
    <s v="Condition 7"/>
    <s v="left top"/>
    <s v="B"/>
    <x v="1"/>
    <x v="1"/>
    <n v="6"/>
    <n v="0"/>
    <n v="2"/>
    <n v="21"/>
    <n v="23"/>
    <n v="0"/>
  </r>
  <r>
    <s v="B22.09.2023"/>
    <s v="22.09.2023"/>
    <d v="1899-12-30T11:00:00"/>
    <s v="3 days "/>
    <n v="26"/>
    <n v="50"/>
    <x v="1"/>
    <n v="7"/>
    <s v="Condition 7"/>
    <s v="left bottom"/>
    <s v="B"/>
    <x v="1"/>
    <x v="3"/>
    <n v="6"/>
    <n v="6"/>
    <n v="2"/>
    <n v="21"/>
    <n v="23"/>
    <n v="0.2857142857142857"/>
  </r>
  <r>
    <s v="B22.09.2023"/>
    <s v="22.09.2023"/>
    <d v="1899-12-30T11:00:00"/>
    <s v="3 days "/>
    <n v="26"/>
    <n v="50"/>
    <x v="1"/>
    <n v="7"/>
    <s v="Condition 7"/>
    <s v="right top"/>
    <s v="B"/>
    <x v="1"/>
    <x v="4"/>
    <n v="6"/>
    <n v="8"/>
    <n v="2"/>
    <n v="21"/>
    <n v="23"/>
    <n v="0.38095238095238093"/>
  </r>
  <r>
    <s v="B22.09.2023"/>
    <s v="22.09.2023"/>
    <d v="1899-12-30T11:00:00"/>
    <s v="3 days "/>
    <n v="26"/>
    <n v="50"/>
    <x v="1"/>
    <n v="7"/>
    <s v="Condition 7"/>
    <s v="right bottom"/>
    <s v="B"/>
    <x v="1"/>
    <x v="2"/>
    <n v="6"/>
    <n v="7"/>
    <n v="2"/>
    <n v="21"/>
    <n v="23"/>
    <n v="0.33333333333333331"/>
  </r>
  <r>
    <s v="C22.09.2023"/>
    <s v="22.09.2023"/>
    <d v="1899-12-30T11:00:00"/>
    <s v="3 days "/>
    <n v="26"/>
    <n v="50"/>
    <x v="0"/>
    <n v="7"/>
    <s v="Condition 7"/>
    <s v="right bottom"/>
    <s v="C"/>
    <x v="1"/>
    <x v="1"/>
    <n v="16"/>
    <n v="2"/>
    <n v="7"/>
    <n v="58"/>
    <n v="65"/>
    <n v="3.4482758620689655E-2"/>
  </r>
  <r>
    <s v="C22.09.2023"/>
    <s v="22.09.2023"/>
    <d v="1899-12-30T11:00:00"/>
    <s v="3 days "/>
    <n v="26"/>
    <n v="50"/>
    <x v="0"/>
    <n v="7"/>
    <s v="Condition 7"/>
    <s v="right top"/>
    <s v="C"/>
    <x v="1"/>
    <x v="3"/>
    <n v="16"/>
    <n v="16"/>
    <n v="7"/>
    <n v="58"/>
    <n v="65"/>
    <n v="0.27586206896551724"/>
  </r>
  <r>
    <s v="C22.09.2023"/>
    <s v="22.09.2023"/>
    <d v="1899-12-30T11:00:00"/>
    <s v="3 days "/>
    <n v="26"/>
    <n v="50"/>
    <x v="0"/>
    <n v="7"/>
    <s v="Condition 7"/>
    <s v="left bottom"/>
    <s v="C"/>
    <x v="1"/>
    <x v="4"/>
    <n v="16"/>
    <n v="27"/>
    <n v="7"/>
    <n v="58"/>
    <n v="65"/>
    <n v="0.46551724137931033"/>
  </r>
  <r>
    <s v="C22.09.2023"/>
    <s v="22.09.2023"/>
    <d v="1899-12-30T11:00:00"/>
    <s v="3 days "/>
    <n v="26"/>
    <n v="50"/>
    <x v="0"/>
    <n v="7"/>
    <s v="Condition 7"/>
    <s v="left top"/>
    <s v="C"/>
    <x v="1"/>
    <x v="2"/>
    <n v="16"/>
    <n v="13"/>
    <n v="7"/>
    <n v="58"/>
    <n v="65"/>
    <n v="0.22413793103448276"/>
  </r>
  <r>
    <s v="D22.09.2023"/>
    <s v="22.09.2023"/>
    <d v="1899-12-30T11:00:00"/>
    <s v="3 days "/>
    <n v="26"/>
    <n v="50"/>
    <x v="1"/>
    <n v="7"/>
    <s v="Condition 7"/>
    <s v="right top"/>
    <s v="D"/>
    <x v="1"/>
    <x v="1"/>
    <n v="1"/>
    <n v="1"/>
    <n v="0"/>
    <n v="9"/>
    <n v="9"/>
    <n v="0.1111111111111111"/>
  </r>
  <r>
    <s v="D22.09.2023"/>
    <s v="22.09.2023"/>
    <d v="1899-12-30T11:00:00"/>
    <s v="3 days "/>
    <n v="26"/>
    <n v="50"/>
    <x v="1"/>
    <n v="7"/>
    <s v="Condition 7"/>
    <s v="left bottom"/>
    <s v="D"/>
    <x v="1"/>
    <x v="3"/>
    <n v="1"/>
    <n v="1"/>
    <n v="0"/>
    <n v="9"/>
    <n v="9"/>
    <n v="0.1111111111111111"/>
  </r>
  <r>
    <s v="D22.09.2023"/>
    <s v="22.09.2023"/>
    <d v="1899-12-30T11:00:00"/>
    <s v="3 days "/>
    <n v="26"/>
    <n v="50"/>
    <x v="1"/>
    <n v="7"/>
    <s v="Condition 7"/>
    <s v="right top"/>
    <s v="D"/>
    <x v="1"/>
    <x v="4"/>
    <n v="1"/>
    <n v="6"/>
    <n v="0"/>
    <n v="9"/>
    <n v="9"/>
    <n v="0.66666666666666663"/>
  </r>
  <r>
    <s v="D22.09.2023"/>
    <s v="22.09.2023"/>
    <d v="1899-12-30T11:00:00"/>
    <s v="3 days "/>
    <n v="26"/>
    <n v="50"/>
    <x v="1"/>
    <n v="7"/>
    <s v="Condition 7"/>
    <s v="right bottom"/>
    <s v="D"/>
    <x v="1"/>
    <x v="2"/>
    <n v="1"/>
    <n v="1"/>
    <n v="0"/>
    <n v="9"/>
    <n v="9"/>
    <n v="0.1111111111111111"/>
  </r>
  <r>
    <s v="B23.10.2023"/>
    <s v="23.10.2023"/>
    <d v="1899-12-30T18:00:00"/>
    <s v="24 hours"/>
    <n v="24"/>
    <n v="49"/>
    <x v="0"/>
    <n v="6"/>
    <s v="Condition 3"/>
    <s v="right top"/>
    <s v="B"/>
    <x v="2"/>
    <x v="0"/>
    <n v="19"/>
    <n v="19"/>
    <n v="0"/>
    <n v="49"/>
    <n v="49"/>
    <n v="0.38775510204081631"/>
  </r>
  <r>
    <s v="B23.10.2023"/>
    <s v="23.10.2023"/>
    <d v="1899-12-30T18:00:00"/>
    <s v="24 hours"/>
    <n v="24"/>
    <n v="49"/>
    <x v="0"/>
    <n v="6"/>
    <s v="Condition 3"/>
    <s v="left top"/>
    <s v="B"/>
    <x v="2"/>
    <x v="1"/>
    <n v="19"/>
    <n v="6"/>
    <n v="0"/>
    <n v="49"/>
    <n v="49"/>
    <n v="0.12244897959183673"/>
  </r>
  <r>
    <s v="B23.10.2023"/>
    <s v="23.10.2023"/>
    <d v="1899-12-30T18:00:00"/>
    <s v="24 hours"/>
    <n v="24"/>
    <n v="49"/>
    <x v="0"/>
    <n v="6"/>
    <s v="Condition 3"/>
    <s v="left bottom"/>
    <s v="B"/>
    <x v="2"/>
    <x v="5"/>
    <n v="19"/>
    <n v="19"/>
    <n v="0"/>
    <n v="49"/>
    <n v="49"/>
    <n v="0.38775510204081631"/>
  </r>
  <r>
    <s v="B23.10.2023"/>
    <s v="23.10.2023"/>
    <d v="1899-12-30T18:00:00"/>
    <s v="24 hours"/>
    <n v="24"/>
    <n v="49"/>
    <x v="0"/>
    <n v="6"/>
    <s v="Condition 3"/>
    <s v="right bottom"/>
    <s v="B"/>
    <x v="2"/>
    <x v="2"/>
    <n v="19"/>
    <n v="5"/>
    <n v="0"/>
    <n v="49"/>
    <n v="49"/>
    <n v="0.10204081632653061"/>
  </r>
  <r>
    <s v="C23.10.2023"/>
    <s v="23.10.2023"/>
    <d v="1899-12-30T18:00:00"/>
    <s v="24 hours"/>
    <n v="24"/>
    <n v="49"/>
    <x v="0"/>
    <n v="6"/>
    <s v="Condition 3"/>
    <s v="left bottom"/>
    <s v="C"/>
    <x v="2"/>
    <x v="0"/>
    <n v="13"/>
    <n v="8"/>
    <n v="3"/>
    <n v="35"/>
    <n v="38"/>
    <n v="0.22857142857142856"/>
  </r>
  <r>
    <s v="C23.10.2023"/>
    <s v="23.10.2023"/>
    <d v="1899-12-30T18:00:00"/>
    <s v="24 hours"/>
    <n v="24"/>
    <n v="49"/>
    <x v="0"/>
    <n v="6"/>
    <s v="Condition 3"/>
    <s v="right bottom"/>
    <s v="C"/>
    <x v="2"/>
    <x v="1"/>
    <n v="13"/>
    <n v="0"/>
    <n v="3"/>
    <n v="35"/>
    <n v="38"/>
    <n v="0"/>
  </r>
  <r>
    <s v="C23.10.2023"/>
    <s v="23.10.2023"/>
    <d v="1899-12-30T18:00:00"/>
    <s v="24 hours"/>
    <n v="24"/>
    <n v="49"/>
    <x v="0"/>
    <n v="6"/>
    <s v="Condition 3"/>
    <s v="right top"/>
    <s v="C"/>
    <x v="2"/>
    <x v="5"/>
    <n v="13"/>
    <n v="13"/>
    <n v="3"/>
    <n v="35"/>
    <n v="38"/>
    <n v="0.37142857142857144"/>
  </r>
  <r>
    <s v="C23.10.2023"/>
    <s v="23.10.2023"/>
    <d v="1899-12-30T18:00:00"/>
    <s v="24 hours"/>
    <n v="24"/>
    <n v="49"/>
    <x v="0"/>
    <n v="6"/>
    <s v="Condition 3"/>
    <s v="left top"/>
    <s v="C"/>
    <x v="2"/>
    <x v="2"/>
    <n v="13"/>
    <n v="14"/>
    <n v="3"/>
    <n v="35"/>
    <n v="38"/>
    <n v="0.4"/>
  </r>
  <r>
    <s v="D23.10.2023"/>
    <s v="23.10.2023"/>
    <d v="1899-12-30T18:00:00"/>
    <s v="24 hours"/>
    <n v="24"/>
    <n v="49"/>
    <x v="0"/>
    <n v="6"/>
    <s v="Condition 3"/>
    <s v="left top"/>
    <s v="D"/>
    <x v="2"/>
    <x v="0"/>
    <n v="15"/>
    <n v="16"/>
    <n v="5"/>
    <n v="38"/>
    <n v="43"/>
    <n v="0.42105263157894735"/>
  </r>
  <r>
    <s v="D23.10.2023"/>
    <s v="23.10.2023"/>
    <d v="1899-12-30T18:00:00"/>
    <s v="24 hours"/>
    <n v="24"/>
    <n v="49"/>
    <x v="0"/>
    <n v="6"/>
    <s v="Condition 3"/>
    <s v="right bottom"/>
    <s v="D"/>
    <x v="2"/>
    <x v="1"/>
    <n v="15"/>
    <n v="1"/>
    <n v="5"/>
    <n v="38"/>
    <n v="43"/>
    <n v="2.6315789473684209E-2"/>
  </r>
  <r>
    <s v="D23.10.2023"/>
    <s v="23.10.2023"/>
    <d v="1899-12-30T18:00:00"/>
    <s v="24 hours"/>
    <n v="24"/>
    <n v="49"/>
    <x v="0"/>
    <n v="6"/>
    <s v="Condition 3"/>
    <s v="right bottom"/>
    <s v="D"/>
    <x v="2"/>
    <x v="5"/>
    <n v="15"/>
    <n v="15"/>
    <n v="5"/>
    <n v="38"/>
    <n v="43"/>
    <n v="0.39473684210526316"/>
  </r>
  <r>
    <s v="D23.10.2023"/>
    <s v="23.10.2023"/>
    <d v="1899-12-30T18:00:00"/>
    <s v="24 hours"/>
    <n v="24"/>
    <n v="49"/>
    <x v="0"/>
    <n v="6"/>
    <s v="Condition 3"/>
    <s v="left bottom"/>
    <s v="D"/>
    <x v="2"/>
    <x v="2"/>
    <n v="15"/>
    <n v="6"/>
    <n v="5"/>
    <n v="38"/>
    <n v="43"/>
    <n v="0.15789473684210525"/>
  </r>
  <r>
    <s v="E23.10.2023"/>
    <s v="23.10.2023"/>
    <d v="1899-12-30T18:00:00"/>
    <s v="24 hours"/>
    <n v="24"/>
    <n v="49"/>
    <x v="1"/>
    <n v="6"/>
    <s v="Condition 3"/>
    <s v="right bottom"/>
    <s v="E"/>
    <x v="2"/>
    <x v="0"/>
    <n v="11"/>
    <n v="6"/>
    <n v="1"/>
    <n v="18"/>
    <n v="19"/>
    <n v="0.33333333333333331"/>
  </r>
  <r>
    <s v="E23.10.2023"/>
    <s v="23.10.2023"/>
    <d v="1899-12-30T18:00:00"/>
    <s v="24 hours"/>
    <n v="24"/>
    <n v="49"/>
    <x v="1"/>
    <n v="6"/>
    <s v="Condition 3"/>
    <s v="right top"/>
    <s v="E"/>
    <x v="2"/>
    <x v="1"/>
    <n v="11"/>
    <n v="0"/>
    <n v="1"/>
    <n v="18"/>
    <n v="19"/>
    <n v="0"/>
  </r>
  <r>
    <s v="E23.10.2023"/>
    <s v="23.10.2023"/>
    <d v="1899-12-30T18:00:00"/>
    <s v="24 hours"/>
    <n v="24"/>
    <n v="49"/>
    <x v="1"/>
    <n v="6"/>
    <s v="Condition 3"/>
    <s v="left top"/>
    <s v="E"/>
    <x v="2"/>
    <x v="5"/>
    <n v="11"/>
    <n v="11"/>
    <n v="1"/>
    <n v="18"/>
    <n v="19"/>
    <n v="0.61111111111111116"/>
  </r>
  <r>
    <s v="E23.10.2023"/>
    <s v="23.10.2023"/>
    <d v="1899-12-30T18:00:00"/>
    <s v="24 hours"/>
    <n v="24"/>
    <n v="49"/>
    <x v="1"/>
    <n v="6"/>
    <s v="Condition 3"/>
    <s v="left bottom"/>
    <s v="E"/>
    <x v="2"/>
    <x v="2"/>
    <n v="11"/>
    <n v="1"/>
    <n v="1"/>
    <n v="18"/>
    <n v="19"/>
    <n v="5.5555555555555552E-2"/>
  </r>
  <r>
    <s v="F23.10.2023"/>
    <s v="23.10.2023"/>
    <d v="1899-12-30T18:00:00"/>
    <s v="24 hours"/>
    <n v="24"/>
    <n v="49"/>
    <x v="1"/>
    <n v="6"/>
    <s v="Condition 3"/>
    <s v="left top"/>
    <s v="F"/>
    <x v="2"/>
    <x v="0"/>
    <n v="19"/>
    <n v="14"/>
    <n v="1"/>
    <n v="36"/>
    <n v="37"/>
    <n v="0.3888888888888889"/>
  </r>
  <r>
    <s v="F23.10.2023"/>
    <s v="23.10.2023"/>
    <d v="1899-12-30T18:00:00"/>
    <s v="24 hours"/>
    <n v="24"/>
    <n v="49"/>
    <x v="1"/>
    <n v="6"/>
    <s v="Condition 3"/>
    <s v="left bottom"/>
    <s v="F"/>
    <x v="2"/>
    <x v="1"/>
    <n v="19"/>
    <n v="0"/>
    <n v="1"/>
    <n v="36"/>
    <n v="37"/>
    <n v="0"/>
  </r>
  <r>
    <s v="F23.10.2023"/>
    <s v="23.10.2023"/>
    <d v="1899-12-30T18:00:00"/>
    <s v="24 hours"/>
    <n v="24"/>
    <n v="49"/>
    <x v="1"/>
    <n v="6"/>
    <s v="Condition 3"/>
    <s v="right bottom"/>
    <s v="F"/>
    <x v="2"/>
    <x v="5"/>
    <n v="19"/>
    <n v="19"/>
    <n v="1"/>
    <n v="36"/>
    <n v="37"/>
    <n v="0.52777777777777779"/>
  </r>
  <r>
    <s v="F23.10.2023"/>
    <s v="23.10.2023"/>
    <d v="1899-12-30T18:00:00"/>
    <s v="24 hours"/>
    <n v="24"/>
    <n v="49"/>
    <x v="1"/>
    <n v="6"/>
    <s v="Condition 3"/>
    <s v="right top"/>
    <s v="F"/>
    <x v="2"/>
    <x v="2"/>
    <n v="19"/>
    <n v="3"/>
    <n v="1"/>
    <n v="36"/>
    <n v="37"/>
    <n v="8.3333333333333329E-2"/>
  </r>
  <r>
    <s v="A23.10.2023"/>
    <s v="23.10.2023"/>
    <d v="1899-12-30T18:00:00"/>
    <s v="24 hours"/>
    <n v="24"/>
    <n v="49"/>
    <x v="0"/>
    <n v="6"/>
    <s v="Condition 3 "/>
    <s v="right bottom"/>
    <s v="A"/>
    <x v="2"/>
    <x v="0"/>
    <n v="19"/>
    <n v="8"/>
    <n v="2"/>
    <n v="38"/>
    <n v="40"/>
    <n v="0.21052631578947367"/>
  </r>
  <r>
    <s v="A23.10.2023"/>
    <s v="23.10.2023"/>
    <d v="1899-12-30T18:00:00"/>
    <s v="24 hours"/>
    <n v="24"/>
    <n v="49"/>
    <x v="0"/>
    <n v="6"/>
    <s v="Condition 3 "/>
    <s v="left bottom"/>
    <s v="A"/>
    <x v="2"/>
    <x v="1"/>
    <n v="19"/>
    <n v="1"/>
    <n v="2"/>
    <n v="38"/>
    <n v="40"/>
    <n v="2.6315789473684209E-2"/>
  </r>
  <r>
    <s v="A23.10.2023"/>
    <s v="23.10.2023"/>
    <d v="1899-12-30T18:00:00"/>
    <s v="24 hours"/>
    <n v="24"/>
    <n v="49"/>
    <x v="0"/>
    <n v="6"/>
    <s v="Condition 3 "/>
    <s v="left top"/>
    <s v="A"/>
    <x v="2"/>
    <x v="5"/>
    <n v="19"/>
    <n v="19"/>
    <n v="2"/>
    <n v="38"/>
    <n v="40"/>
    <n v="0.5"/>
  </r>
  <r>
    <s v="A23.10.2023"/>
    <s v="23.10.2023"/>
    <d v="1899-12-30T18:00:00"/>
    <s v="24 hours"/>
    <n v="24"/>
    <n v="49"/>
    <x v="0"/>
    <n v="6"/>
    <s v="Condition 3 "/>
    <s v="right top"/>
    <s v="A"/>
    <x v="2"/>
    <x v="2"/>
    <n v="19"/>
    <n v="10"/>
    <n v="2"/>
    <n v="38"/>
    <n v="40"/>
    <n v="0.26315789473684209"/>
  </r>
  <r>
    <s v="E26.09.2023"/>
    <s v="26.09.2023"/>
    <d v="1899-12-30T13:00:00"/>
    <s v="20 hours"/>
    <n v="26"/>
    <n v="45"/>
    <x v="1"/>
    <n v="7"/>
    <s v="Condition 5"/>
    <s v="left bottom"/>
    <s v="E"/>
    <x v="1"/>
    <x v="1"/>
    <n v="1"/>
    <n v="0"/>
    <n v="32"/>
    <n v="4"/>
    <n v="36"/>
    <n v="0"/>
  </r>
  <r>
    <s v="E26.09.2023"/>
    <s v="26.09.2023"/>
    <d v="1899-12-30T13:00:00"/>
    <s v="20 hours"/>
    <n v="26"/>
    <n v="45"/>
    <x v="1"/>
    <n v="7"/>
    <s v="Condition 5"/>
    <s v="right bottom"/>
    <s v="E"/>
    <x v="1"/>
    <x v="3"/>
    <n v="1"/>
    <n v="3"/>
    <n v="32"/>
    <n v="4"/>
    <n v="36"/>
    <n v="0.75"/>
  </r>
  <r>
    <s v="E26.09.2023"/>
    <s v="26.09.2023"/>
    <d v="1899-12-30T13:00:00"/>
    <s v="20 hours"/>
    <n v="26"/>
    <n v="45"/>
    <x v="1"/>
    <n v="7"/>
    <s v="Condition 5"/>
    <s v="left top"/>
    <s v="E"/>
    <x v="1"/>
    <x v="3"/>
    <n v="1"/>
    <n v="1"/>
    <n v="32"/>
    <n v="4"/>
    <n v="36"/>
    <n v="0.25"/>
  </r>
  <r>
    <s v="E26.09.2023"/>
    <s v="26.09.2023"/>
    <d v="1899-12-30T13:00:00"/>
    <s v="20 hours"/>
    <n v="26"/>
    <n v="45"/>
    <x v="1"/>
    <n v="7"/>
    <s v="Condition 5"/>
    <s v="right top"/>
    <s v="E"/>
    <x v="1"/>
    <x v="2"/>
    <n v="1"/>
    <n v="0"/>
    <n v="32"/>
    <n v="4"/>
    <n v="36"/>
    <n v="0"/>
  </r>
  <r>
    <s v="F26.09.2023"/>
    <s v="26.09.2023"/>
    <d v="1899-12-30T13:00:00"/>
    <s v="20 hours"/>
    <n v="26"/>
    <n v="45"/>
    <x v="1"/>
    <n v="7"/>
    <s v="Condition 5"/>
    <s v="left bottom"/>
    <s v="F"/>
    <x v="1"/>
    <x v="1"/>
    <n v="1"/>
    <n v="0"/>
    <n v="18"/>
    <n v="11"/>
    <n v="29"/>
    <n v="0"/>
  </r>
  <r>
    <s v="F26.09.2023"/>
    <s v="26.09.2023"/>
    <d v="1899-12-30T13:00:00"/>
    <s v="20 hours"/>
    <n v="26"/>
    <n v="45"/>
    <x v="1"/>
    <n v="7"/>
    <s v="Condition 5"/>
    <s v="right bottom"/>
    <s v="F"/>
    <x v="1"/>
    <x v="3"/>
    <n v="1"/>
    <n v="5"/>
    <n v="18"/>
    <n v="11"/>
    <n v="29"/>
    <n v="0.45454545454545453"/>
  </r>
  <r>
    <s v="F26.09.2023"/>
    <s v="26.09.2023"/>
    <d v="1899-12-30T13:00:00"/>
    <s v="20 hours"/>
    <n v="26"/>
    <n v="45"/>
    <x v="1"/>
    <n v="7"/>
    <s v="Condition 5"/>
    <s v="left top"/>
    <s v="F"/>
    <x v="1"/>
    <x v="3"/>
    <n v="1"/>
    <n v="1"/>
    <n v="18"/>
    <n v="11"/>
    <n v="29"/>
    <n v="9.0909090909090912E-2"/>
  </r>
  <r>
    <s v="F26.09.2023"/>
    <s v="26.09.2023"/>
    <d v="1899-12-30T13:00:00"/>
    <s v="20 hours"/>
    <n v="26"/>
    <n v="45"/>
    <x v="1"/>
    <n v="7"/>
    <s v="Condition 5"/>
    <s v="right top"/>
    <s v="F"/>
    <x v="1"/>
    <x v="2"/>
    <n v="1"/>
    <n v="5"/>
    <n v="18"/>
    <n v="11"/>
    <n v="29"/>
    <n v="0.45454545454545453"/>
  </r>
  <r>
    <s v="G26.09.2023"/>
    <s v="26.09.2023"/>
    <d v="1899-12-30T13:00:00"/>
    <s v="20 hours"/>
    <n v="26"/>
    <n v="45"/>
    <x v="1"/>
    <n v="7"/>
    <s v="Condition 5"/>
    <s v="right bottom"/>
    <s v="G"/>
    <x v="1"/>
    <x v="1"/>
    <n v="18"/>
    <n v="1"/>
    <n v="18"/>
    <n v="33"/>
    <n v="51"/>
    <n v="3.0303030303030304E-2"/>
  </r>
  <r>
    <s v="G26.09.2023"/>
    <s v="26.09.2023"/>
    <d v="1899-12-30T13:00:00"/>
    <s v="20 hours"/>
    <n v="26"/>
    <n v="45"/>
    <x v="1"/>
    <n v="7"/>
    <s v="Condition 5"/>
    <s v="right top"/>
    <s v="G"/>
    <x v="1"/>
    <x v="3"/>
    <n v="18"/>
    <n v="3"/>
    <n v="18"/>
    <n v="33"/>
    <n v="51"/>
    <n v="9.0909090909090912E-2"/>
  </r>
  <r>
    <s v="G26.09.2023"/>
    <s v="26.09.2023"/>
    <d v="1899-12-30T13:00:00"/>
    <s v="20 hours"/>
    <n v="26"/>
    <n v="45"/>
    <x v="1"/>
    <n v="7"/>
    <s v="Condition 5"/>
    <s v="left bottom"/>
    <s v="G"/>
    <x v="1"/>
    <x v="3"/>
    <n v="18"/>
    <n v="18"/>
    <n v="18"/>
    <n v="33"/>
    <n v="51"/>
    <n v="0.54545454545454541"/>
  </r>
  <r>
    <s v="G26.09.2023"/>
    <s v="26.09.2023"/>
    <d v="1899-12-30T13:00:00"/>
    <s v="20 hours"/>
    <n v="26"/>
    <n v="45"/>
    <x v="1"/>
    <n v="7"/>
    <s v="Condition 5"/>
    <s v="left top"/>
    <s v="G"/>
    <x v="1"/>
    <x v="2"/>
    <n v="18"/>
    <n v="11"/>
    <n v="18"/>
    <n v="33"/>
    <n v="51"/>
    <n v="0.33333333333333331"/>
  </r>
  <r>
    <s v="H26.09.2023"/>
    <s v="26.09.2023"/>
    <d v="1899-12-30T13:00:00"/>
    <s v="20 hours"/>
    <n v="26"/>
    <n v="45"/>
    <x v="1"/>
    <n v="7"/>
    <s v="Condition 5"/>
    <s v="left top"/>
    <s v="H"/>
    <x v="1"/>
    <x v="1"/>
    <n v="18"/>
    <n v="1"/>
    <n v="22"/>
    <n v="33"/>
    <n v="55"/>
    <n v="3.0303030303030304E-2"/>
  </r>
  <r>
    <s v="H26.09.2023"/>
    <s v="26.09.2023"/>
    <d v="1899-12-30T13:00:00"/>
    <s v="20 hours"/>
    <n v="26"/>
    <n v="45"/>
    <x v="1"/>
    <n v="7"/>
    <s v="Condition 5"/>
    <s v="right top"/>
    <s v="H"/>
    <x v="1"/>
    <x v="3"/>
    <n v="18"/>
    <n v="3"/>
    <n v="22"/>
    <n v="33"/>
    <n v="55"/>
    <n v="9.0909090909090912E-2"/>
  </r>
  <r>
    <s v="H26.09.2023"/>
    <s v="26.09.2023"/>
    <d v="1899-12-30T13:00:00"/>
    <s v="20 hours"/>
    <n v="26"/>
    <n v="45"/>
    <x v="1"/>
    <n v="7"/>
    <s v="Condition 5"/>
    <s v="left bottom"/>
    <s v="H"/>
    <x v="1"/>
    <x v="3"/>
    <n v="18"/>
    <n v="18"/>
    <n v="22"/>
    <n v="33"/>
    <n v="55"/>
    <n v="0.54545454545454541"/>
  </r>
  <r>
    <s v="H26.09.2023"/>
    <s v="26.09.2023"/>
    <d v="1899-12-30T13:00:00"/>
    <s v="20 hours"/>
    <n v="26"/>
    <n v="45"/>
    <x v="1"/>
    <n v="7"/>
    <s v="Condition 5"/>
    <s v="right bottom"/>
    <s v="H"/>
    <x v="1"/>
    <x v="2"/>
    <n v="18"/>
    <n v="11"/>
    <n v="22"/>
    <n v="33"/>
    <n v="55"/>
    <n v="0.33333333333333331"/>
  </r>
  <r>
    <s v="A26.09.2023"/>
    <s v="26.09.2023"/>
    <d v="1899-12-30T13:00:00"/>
    <s v="20 hours"/>
    <n v="26"/>
    <n v="45"/>
    <x v="0"/>
    <n v="7"/>
    <s v="Condition 7"/>
    <s v="left top"/>
    <s v="A"/>
    <x v="1"/>
    <x v="1"/>
    <n v="18"/>
    <n v="3"/>
    <n v="5"/>
    <n v="68"/>
    <n v="73"/>
    <n v="4.4117647058823532E-2"/>
  </r>
  <r>
    <s v="A26.09.2023"/>
    <s v="26.09.2023"/>
    <d v="1899-12-30T13:00:00"/>
    <s v="20 hours"/>
    <n v="26"/>
    <n v="45"/>
    <x v="0"/>
    <n v="7"/>
    <s v="Condition 7"/>
    <s v="right top"/>
    <s v="A"/>
    <x v="1"/>
    <x v="3"/>
    <n v="18"/>
    <n v="18"/>
    <n v="5"/>
    <n v="68"/>
    <n v="73"/>
    <n v="0.26470588235294118"/>
  </r>
  <r>
    <s v="A26.09.2023"/>
    <s v="26.09.2023"/>
    <d v="1899-12-30T13:00:00"/>
    <s v="20 hours"/>
    <n v="26"/>
    <n v="45"/>
    <x v="0"/>
    <n v="7"/>
    <s v="Condition 7"/>
    <s v="left bottom"/>
    <s v="A"/>
    <x v="1"/>
    <x v="4"/>
    <n v="18"/>
    <n v="42"/>
    <n v="5"/>
    <n v="68"/>
    <n v="73"/>
    <n v="0.61764705882352944"/>
  </r>
  <r>
    <s v="A26.09.2023"/>
    <s v="26.09.2023"/>
    <d v="1899-12-30T13:00:00"/>
    <s v="20 hours"/>
    <n v="26"/>
    <n v="45"/>
    <x v="0"/>
    <n v="7"/>
    <s v="Condition 7"/>
    <s v="right bottom"/>
    <s v="A"/>
    <x v="1"/>
    <x v="2"/>
    <n v="18"/>
    <n v="5"/>
    <n v="5"/>
    <n v="68"/>
    <n v="73"/>
    <n v="7.3529411764705885E-2"/>
  </r>
  <r>
    <s v="B26.09.2023"/>
    <s v="26.09.2023"/>
    <d v="1899-12-30T13:00:00"/>
    <s v="20 hours"/>
    <n v="26"/>
    <n v="45"/>
    <x v="1"/>
    <n v="7"/>
    <s v="Condition 7"/>
    <s v="right bottom"/>
    <s v="B"/>
    <x v="1"/>
    <x v="1"/>
    <n v="11"/>
    <n v="3"/>
    <n v="5"/>
    <n v="25"/>
    <n v="30"/>
    <n v="0.12"/>
  </r>
  <r>
    <s v="B26.09.2023"/>
    <s v="26.09.2023"/>
    <d v="1899-12-30T13:00:00"/>
    <s v="20 hours"/>
    <n v="26"/>
    <n v="45"/>
    <x v="1"/>
    <n v="7"/>
    <s v="Condition 7"/>
    <s v="left bottom"/>
    <s v="B"/>
    <x v="1"/>
    <x v="3"/>
    <n v="11"/>
    <n v="11"/>
    <n v="5"/>
    <n v="25"/>
    <n v="30"/>
    <n v="0.44"/>
  </r>
  <r>
    <s v="B26.09.2023"/>
    <s v="26.09.2023"/>
    <d v="1899-12-30T13:00:00"/>
    <s v="20 hours"/>
    <n v="26"/>
    <n v="45"/>
    <x v="1"/>
    <n v="7"/>
    <s v="Condition 7"/>
    <s v="right top"/>
    <s v="B"/>
    <x v="1"/>
    <x v="4"/>
    <n v="11"/>
    <n v="7"/>
    <n v="5"/>
    <n v="25"/>
    <n v="30"/>
    <n v="0.28000000000000003"/>
  </r>
  <r>
    <s v="B26.09.2023"/>
    <s v="26.09.2023"/>
    <d v="1899-12-30T13:00:00"/>
    <s v="20 hours"/>
    <n v="26"/>
    <n v="45"/>
    <x v="1"/>
    <n v="7"/>
    <s v="Condition 7"/>
    <s v="left top"/>
    <s v="B"/>
    <x v="1"/>
    <x v="2"/>
    <n v="11"/>
    <n v="4"/>
    <n v="5"/>
    <n v="25"/>
    <n v="30"/>
    <n v="0.16"/>
  </r>
  <r>
    <s v="C26.09.2023"/>
    <s v="26.09.2023"/>
    <d v="1899-12-30T13:00:00"/>
    <s v="20 hours"/>
    <n v="26"/>
    <n v="45"/>
    <x v="0"/>
    <n v="7"/>
    <s v="Condition 7"/>
    <s v="left top"/>
    <s v="C"/>
    <x v="1"/>
    <x v="1"/>
    <n v="9"/>
    <n v="0"/>
    <n v="5"/>
    <n v="48"/>
    <n v="53"/>
    <n v="0"/>
  </r>
  <r>
    <s v="C26.09.2023"/>
    <s v="26.09.2023"/>
    <d v="1899-12-30T13:00:00"/>
    <s v="20 hours"/>
    <n v="26"/>
    <n v="45"/>
    <x v="0"/>
    <n v="7"/>
    <s v="Condition 7"/>
    <s v="right top"/>
    <s v="C"/>
    <x v="1"/>
    <x v="3"/>
    <n v="9"/>
    <n v="9"/>
    <n v="5"/>
    <n v="48"/>
    <n v="53"/>
    <n v="0.1875"/>
  </r>
  <r>
    <s v="C26.09.2023"/>
    <s v="26.09.2023"/>
    <d v="1899-12-30T13:00:00"/>
    <s v="20 hours"/>
    <n v="26"/>
    <n v="45"/>
    <x v="0"/>
    <n v="7"/>
    <s v="Condition 7"/>
    <s v="left bottom"/>
    <s v="C"/>
    <x v="1"/>
    <x v="4"/>
    <n v="9"/>
    <n v="18"/>
    <n v="5"/>
    <n v="48"/>
    <n v="53"/>
    <n v="0.375"/>
  </r>
  <r>
    <s v="C26.09.2023"/>
    <s v="26.09.2023"/>
    <d v="1899-12-30T13:00:00"/>
    <s v="20 hours"/>
    <n v="26"/>
    <n v="45"/>
    <x v="0"/>
    <n v="7"/>
    <s v="Condition 7"/>
    <s v="right bottom"/>
    <s v="C"/>
    <x v="1"/>
    <x v="2"/>
    <n v="9"/>
    <n v="21"/>
    <n v="5"/>
    <n v="48"/>
    <n v="53"/>
    <n v="0.4375"/>
  </r>
  <r>
    <s v="D26.09.2023"/>
    <s v="26.09.2023"/>
    <d v="1899-12-30T13:00:00"/>
    <s v="20 hours"/>
    <n v="26"/>
    <n v="45"/>
    <x v="1"/>
    <n v="7"/>
    <s v="Condition 7"/>
    <s v="right top"/>
    <s v="D"/>
    <x v="1"/>
    <x v="1"/>
    <n v="6"/>
    <n v="2"/>
    <n v="30"/>
    <n v="24"/>
    <n v="54"/>
    <n v="8.3333333333333329E-2"/>
  </r>
  <r>
    <s v="D26.09.2023"/>
    <s v="26.09.2023"/>
    <d v="1899-12-30T13:00:00"/>
    <s v="20 hours"/>
    <n v="26"/>
    <n v="45"/>
    <x v="1"/>
    <n v="7"/>
    <s v="Condition 7"/>
    <s v="left top"/>
    <s v="D"/>
    <x v="1"/>
    <x v="3"/>
    <n v="6"/>
    <n v="6"/>
    <n v="30"/>
    <n v="24"/>
    <n v="54"/>
    <n v="0.25"/>
  </r>
  <r>
    <s v="D26.09.2023"/>
    <s v="26.09.2023"/>
    <d v="1899-12-30T13:00:00"/>
    <s v="20 hours"/>
    <n v="26"/>
    <n v="45"/>
    <x v="1"/>
    <n v="7"/>
    <s v="Condition 7"/>
    <s v="right bottom"/>
    <s v="D"/>
    <x v="1"/>
    <x v="4"/>
    <n v="6"/>
    <n v="10"/>
    <n v="30"/>
    <n v="24"/>
    <n v="54"/>
    <n v="0.41666666666666669"/>
  </r>
  <r>
    <s v="D26.09.2023"/>
    <s v="26.09.2023"/>
    <d v="1899-12-30T13:00:00"/>
    <s v="20 hours"/>
    <n v="26"/>
    <n v="45"/>
    <x v="1"/>
    <n v="7"/>
    <s v="Condition 7"/>
    <s v="left bottom"/>
    <s v="D"/>
    <x v="1"/>
    <x v="2"/>
    <n v="6"/>
    <n v="6"/>
    <n v="30"/>
    <n v="24"/>
    <n v="54"/>
    <n v="0.25"/>
  </r>
  <r>
    <s v="G27.09.2023"/>
    <s v="27.09.2023"/>
    <d v="1899-12-30T14:30:00"/>
    <s v="19 hours"/>
    <n v="26"/>
    <n v="53"/>
    <x v="1"/>
    <n v="7"/>
    <s v="Condition 5"/>
    <s v="right top"/>
    <s v="G"/>
    <x v="1"/>
    <x v="1"/>
    <n v="4"/>
    <n v="0"/>
    <n v="5"/>
    <n v="30"/>
    <n v="35"/>
    <n v="0"/>
  </r>
  <r>
    <s v="G27.09.2023"/>
    <s v="27.09.2023"/>
    <d v="1899-12-30T14:30:00"/>
    <s v="19 hours"/>
    <n v="26"/>
    <n v="53"/>
    <x v="1"/>
    <n v="7"/>
    <s v="Condition 5"/>
    <s v="left bottom"/>
    <s v="G"/>
    <x v="1"/>
    <x v="3"/>
    <n v="4"/>
    <n v="10"/>
    <n v="5"/>
    <n v="30"/>
    <n v="35"/>
    <n v="0.33333333333333331"/>
  </r>
  <r>
    <s v="G27.09.2023"/>
    <s v="27.09.2023"/>
    <d v="1899-12-30T14:30:00"/>
    <s v="19 hours"/>
    <n v="26"/>
    <n v="53"/>
    <x v="1"/>
    <n v="7"/>
    <s v="Condition 5"/>
    <s v="left top"/>
    <s v="G"/>
    <x v="1"/>
    <x v="3"/>
    <n v="4"/>
    <n v="4"/>
    <n v="5"/>
    <n v="30"/>
    <n v="35"/>
    <n v="0.13333333333333333"/>
  </r>
  <r>
    <s v="G27.09.2023"/>
    <s v="27.09.2023"/>
    <d v="1899-12-30T14:30:00"/>
    <s v="19 hours"/>
    <n v="26"/>
    <n v="53"/>
    <x v="1"/>
    <n v="7"/>
    <s v="Condition 5"/>
    <s v="right bottom"/>
    <s v="G"/>
    <x v="1"/>
    <x v="2"/>
    <n v="4"/>
    <n v="16"/>
    <n v="5"/>
    <n v="30"/>
    <n v="35"/>
    <n v="0.53333333333333333"/>
  </r>
  <r>
    <s v="H27.09.2023"/>
    <s v="27.09.2023"/>
    <d v="1899-12-30T14:30:00"/>
    <s v="19 hours"/>
    <n v="26"/>
    <n v="53"/>
    <x v="1"/>
    <n v="7"/>
    <s v="Condition 5"/>
    <s v="left top"/>
    <s v="H"/>
    <x v="1"/>
    <x v="1"/>
    <n v="7"/>
    <n v="3"/>
    <n v="10"/>
    <n v="29"/>
    <n v="39"/>
    <n v="0.10344827586206896"/>
  </r>
  <r>
    <s v="H27.09.2023"/>
    <s v="27.09.2023"/>
    <d v="1899-12-30T14:30:00"/>
    <s v="19 hours"/>
    <n v="26"/>
    <n v="53"/>
    <x v="1"/>
    <n v="7"/>
    <s v="Condition 5"/>
    <s v="right bottom"/>
    <s v="H"/>
    <x v="1"/>
    <x v="3"/>
    <n v="7"/>
    <n v="12"/>
    <n v="10"/>
    <n v="29"/>
    <n v="39"/>
    <n v="0.41379310344827586"/>
  </r>
  <r>
    <s v="H27.09.2023"/>
    <s v="27.09.2023"/>
    <d v="1899-12-30T14:30:00"/>
    <s v="19 hours"/>
    <n v="26"/>
    <n v="53"/>
    <x v="1"/>
    <n v="7"/>
    <s v="Condition 5"/>
    <s v="right top"/>
    <s v="H"/>
    <x v="1"/>
    <x v="3"/>
    <n v="7"/>
    <n v="7"/>
    <n v="10"/>
    <n v="29"/>
    <n v="39"/>
    <n v="0.2413793103448276"/>
  </r>
  <r>
    <s v="H27.09.2023"/>
    <s v="27.09.2023"/>
    <d v="1899-12-30T14:30:00"/>
    <s v="19 hours"/>
    <n v="26"/>
    <n v="53"/>
    <x v="1"/>
    <n v="7"/>
    <s v="Condition 5"/>
    <s v="left bottom"/>
    <s v="H"/>
    <x v="1"/>
    <x v="2"/>
    <n v="7"/>
    <n v="7"/>
    <n v="10"/>
    <n v="29"/>
    <n v="39"/>
    <n v="0.2413793103448276"/>
  </r>
  <r>
    <s v="B27.09.2023"/>
    <s v="27.09.2023"/>
    <d v="1899-12-30T14:30:00"/>
    <s v="19 hours"/>
    <n v="26"/>
    <n v="53"/>
    <x v="1"/>
    <n v="7"/>
    <s v="Condition 6"/>
    <s v="right top"/>
    <s v="B"/>
    <x v="1"/>
    <x v="0"/>
    <n v="11"/>
    <n v="16"/>
    <n v="12"/>
    <n v="29"/>
    <n v="41"/>
    <n v="0.55172413793103448"/>
  </r>
  <r>
    <s v="B27.09.2023"/>
    <s v="27.09.2023"/>
    <d v="1899-12-30T14:30:00"/>
    <s v="19 hours"/>
    <n v="26"/>
    <n v="53"/>
    <x v="1"/>
    <n v="7"/>
    <s v="Condition 6"/>
    <s v="left top"/>
    <s v="B"/>
    <x v="1"/>
    <x v="1"/>
    <n v="11"/>
    <n v="1"/>
    <n v="12"/>
    <n v="29"/>
    <n v="41"/>
    <n v="3.4482758620689655E-2"/>
  </r>
  <r>
    <s v="B27.09.2023"/>
    <s v="27.09.2023"/>
    <d v="1899-12-30T14:30:00"/>
    <s v="19 hours"/>
    <n v="26"/>
    <n v="53"/>
    <x v="1"/>
    <n v="7"/>
    <s v="Condition 6"/>
    <s v="right bottom"/>
    <s v="B"/>
    <x v="1"/>
    <x v="3"/>
    <n v="11"/>
    <n v="11"/>
    <n v="12"/>
    <n v="29"/>
    <n v="41"/>
    <n v="0.37931034482758619"/>
  </r>
  <r>
    <s v="B27.09.2023"/>
    <s v="27.09.2023"/>
    <d v="1899-12-30T14:30:00"/>
    <s v="19 hours"/>
    <n v="26"/>
    <n v="53"/>
    <x v="1"/>
    <n v="7"/>
    <s v="Condition 6"/>
    <s v="left bottom"/>
    <s v="B"/>
    <x v="1"/>
    <x v="2"/>
    <n v="11"/>
    <n v="1"/>
    <n v="12"/>
    <n v="29"/>
    <n v="41"/>
    <n v="3.4482758620689655E-2"/>
  </r>
  <r>
    <s v="D27.09.2023"/>
    <s v="27.09.2023"/>
    <d v="1899-12-30T14:30:00"/>
    <s v="19 hours"/>
    <n v="26"/>
    <n v="53"/>
    <x v="1"/>
    <n v="7"/>
    <s v="Condition 6"/>
    <s v="right top"/>
    <s v="D"/>
    <x v="1"/>
    <x v="0"/>
    <n v="10"/>
    <n v="11"/>
    <n v="5"/>
    <n v="24"/>
    <n v="29"/>
    <n v="0.45833333333333331"/>
  </r>
  <r>
    <s v="D27.09.2023"/>
    <s v="27.09.2023"/>
    <d v="1899-12-30T14:30:00"/>
    <s v="19 hours"/>
    <n v="26"/>
    <n v="53"/>
    <x v="1"/>
    <n v="7"/>
    <s v="Condition 6"/>
    <s v="left bottom"/>
    <s v="D"/>
    <x v="1"/>
    <x v="1"/>
    <n v="10"/>
    <n v="1"/>
    <n v="5"/>
    <n v="24"/>
    <n v="29"/>
    <n v="4.1666666666666664E-2"/>
  </r>
  <r>
    <s v="D27.09.2023"/>
    <s v="27.09.2023"/>
    <d v="1899-12-30T14:30:00"/>
    <s v="19 hours"/>
    <n v="26"/>
    <n v="53"/>
    <x v="1"/>
    <n v="7"/>
    <s v="Condition 6"/>
    <s v="right bottom"/>
    <s v="D"/>
    <x v="1"/>
    <x v="3"/>
    <n v="10"/>
    <n v="10"/>
    <n v="5"/>
    <n v="24"/>
    <n v="29"/>
    <n v="0.41666666666666669"/>
  </r>
  <r>
    <s v="D27.09.2023"/>
    <s v="27.09.2023"/>
    <d v="1899-12-30T14:30:00"/>
    <s v="19 hours"/>
    <n v="26"/>
    <n v="53"/>
    <x v="1"/>
    <n v="7"/>
    <s v="Condition 6"/>
    <s v="left top"/>
    <s v="D"/>
    <x v="1"/>
    <x v="2"/>
    <n v="10"/>
    <n v="2"/>
    <n v="5"/>
    <n v="24"/>
    <n v="29"/>
    <n v="8.3333333333333329E-2"/>
  </r>
  <r>
    <s v="E27.09.2023"/>
    <s v="27.09.2023"/>
    <d v="1899-12-30T14:30:00"/>
    <s v="19 hours"/>
    <n v="26"/>
    <n v="53"/>
    <x v="1"/>
    <n v="7"/>
    <s v="Condition 6"/>
    <s v="left top"/>
    <s v="E"/>
    <x v="1"/>
    <x v="0"/>
    <n v="1"/>
    <n v="2"/>
    <n v="6"/>
    <n v="6"/>
    <n v="12"/>
    <n v="0.33333333333333331"/>
  </r>
  <r>
    <s v="E27.09.2023"/>
    <s v="27.09.2023"/>
    <d v="1899-12-30T14:30:00"/>
    <s v="19 hours"/>
    <n v="26"/>
    <n v="53"/>
    <x v="1"/>
    <n v="7"/>
    <s v="Condition 6"/>
    <s v="right bottom"/>
    <s v="E"/>
    <x v="1"/>
    <x v="1"/>
    <n v="1"/>
    <n v="1"/>
    <n v="6"/>
    <n v="6"/>
    <n v="12"/>
    <n v="0.16666666666666666"/>
  </r>
  <r>
    <s v="E27.09.2023"/>
    <s v="27.09.2023"/>
    <d v="1899-12-30T14:30:00"/>
    <s v="19 hours"/>
    <n v="26"/>
    <n v="53"/>
    <x v="1"/>
    <n v="7"/>
    <s v="Condition 6"/>
    <s v="left bottom"/>
    <s v="E"/>
    <x v="1"/>
    <x v="3"/>
    <n v="1"/>
    <n v="1"/>
    <n v="6"/>
    <n v="6"/>
    <n v="12"/>
    <n v="0.16666666666666666"/>
  </r>
  <r>
    <s v="E27.09.2023"/>
    <s v="27.09.2023"/>
    <d v="1899-12-30T14:30:00"/>
    <s v="19 hours"/>
    <n v="26"/>
    <n v="53"/>
    <x v="1"/>
    <n v="7"/>
    <s v="Condition 6"/>
    <s v="right top"/>
    <s v="E"/>
    <x v="1"/>
    <x v="2"/>
    <n v="1"/>
    <n v="2"/>
    <n v="6"/>
    <n v="6"/>
    <n v="12"/>
    <n v="0.33333333333333331"/>
  </r>
  <r>
    <s v="F27.09.2023"/>
    <s v="27.09.2023"/>
    <d v="1899-12-30T14:30:00"/>
    <s v="19 hours"/>
    <n v="26"/>
    <n v="53"/>
    <x v="1"/>
    <n v="7"/>
    <s v="Condition 6"/>
    <s v="right bottom"/>
    <s v="F"/>
    <x v="1"/>
    <x v="0"/>
    <n v="4"/>
    <n v="9"/>
    <n v="6"/>
    <n v="19"/>
    <n v="25"/>
    <n v="0.47368421052631576"/>
  </r>
  <r>
    <s v="F27.09.2023"/>
    <s v="27.09.2023"/>
    <d v="1899-12-30T14:30:00"/>
    <s v="19 hours"/>
    <n v="26"/>
    <n v="53"/>
    <x v="1"/>
    <n v="7"/>
    <s v="Condition 6"/>
    <s v="left bottom"/>
    <s v="F"/>
    <x v="1"/>
    <x v="1"/>
    <n v="4"/>
    <n v="2"/>
    <n v="6"/>
    <n v="19"/>
    <n v="25"/>
    <n v="0.10526315789473684"/>
  </r>
  <r>
    <s v="F27.09.2023"/>
    <s v="27.09.2023"/>
    <d v="1899-12-30T14:30:00"/>
    <s v="19 hours"/>
    <n v="26"/>
    <n v="53"/>
    <x v="1"/>
    <n v="7"/>
    <s v="Condition 6"/>
    <s v="right top"/>
    <s v="F"/>
    <x v="1"/>
    <x v="3"/>
    <n v="4"/>
    <n v="4"/>
    <n v="6"/>
    <n v="19"/>
    <n v="25"/>
    <n v="0.21052631578947367"/>
  </r>
  <r>
    <s v="F27.09.2023"/>
    <s v="27.09.2023"/>
    <d v="1899-12-30T14:30:00"/>
    <s v="19 hours"/>
    <n v="26"/>
    <n v="53"/>
    <x v="1"/>
    <n v="7"/>
    <s v="Condition 6"/>
    <s v="left top"/>
    <s v="F"/>
    <x v="1"/>
    <x v="2"/>
    <n v="4"/>
    <n v="4"/>
    <n v="6"/>
    <n v="19"/>
    <n v="25"/>
    <n v="0.21052631578947367"/>
  </r>
  <r>
    <s v="A27.09.2023"/>
    <s v="27.09.2023"/>
    <d v="1899-12-30T14:30:00"/>
    <s v="19 hours"/>
    <n v="26"/>
    <n v="53"/>
    <x v="0"/>
    <n v="7"/>
    <s v="Condition 7"/>
    <s v="right top"/>
    <s v="A"/>
    <x v="1"/>
    <x v="1"/>
    <n v="7"/>
    <n v="1"/>
    <n v="6"/>
    <n v="47"/>
    <n v="53"/>
    <n v="2.1276595744680851E-2"/>
  </r>
  <r>
    <s v="A27.09.2023"/>
    <s v="27.09.2023"/>
    <d v="1899-12-30T14:30:00"/>
    <s v="19 hours"/>
    <n v="26"/>
    <n v="53"/>
    <x v="0"/>
    <n v="7"/>
    <s v="Condition 7"/>
    <s v="left top"/>
    <s v="A"/>
    <x v="1"/>
    <x v="3"/>
    <n v="7"/>
    <n v="7"/>
    <n v="6"/>
    <n v="47"/>
    <n v="53"/>
    <n v="0.14893617021276595"/>
  </r>
  <r>
    <s v="A27.09.2023"/>
    <s v="27.09.2023"/>
    <d v="1899-12-30T14:30:00"/>
    <s v="19 hours"/>
    <n v="26"/>
    <n v="53"/>
    <x v="0"/>
    <n v="7"/>
    <s v="Condition 7"/>
    <s v="left bottom"/>
    <s v="A"/>
    <x v="1"/>
    <x v="4"/>
    <n v="7"/>
    <n v="32"/>
    <n v="6"/>
    <n v="47"/>
    <n v="53"/>
    <n v="0.68085106382978722"/>
  </r>
  <r>
    <s v="A27.09.2023"/>
    <s v="27.09.2023"/>
    <d v="1899-12-30T14:30:00"/>
    <s v="19 hours"/>
    <n v="26"/>
    <n v="53"/>
    <x v="0"/>
    <n v="7"/>
    <s v="Condition 7"/>
    <s v="right bottom"/>
    <s v="A"/>
    <x v="1"/>
    <x v="2"/>
    <n v="7"/>
    <n v="7"/>
    <n v="6"/>
    <n v="47"/>
    <n v="53"/>
    <n v="0.14893617021276595"/>
  </r>
  <r>
    <s v="C27.09.2023"/>
    <s v="27.09.2023"/>
    <d v="1899-12-30T14:30:00"/>
    <s v="19 hours"/>
    <n v="26"/>
    <n v="53"/>
    <x v="1"/>
    <n v="7"/>
    <s v="Condition 7"/>
    <s v="right bottom"/>
    <s v="C"/>
    <x v="1"/>
    <x v="1"/>
    <n v="3"/>
    <n v="2"/>
    <n v="9"/>
    <n v="25"/>
    <n v="34"/>
    <n v="0.08"/>
  </r>
  <r>
    <s v="C27.09.2023"/>
    <s v="27.09.2023"/>
    <d v="1899-12-30T14:30:00"/>
    <s v="19 hours"/>
    <n v="26"/>
    <n v="53"/>
    <x v="1"/>
    <n v="7"/>
    <s v="Condition 7"/>
    <s v="left top"/>
    <s v="C"/>
    <x v="1"/>
    <x v="3"/>
    <n v="3"/>
    <n v="3"/>
    <n v="9"/>
    <n v="25"/>
    <n v="34"/>
    <n v="0.12"/>
  </r>
  <r>
    <s v="C27.09.2023"/>
    <s v="27.09.2023"/>
    <d v="1899-12-30T14:30:00"/>
    <s v="19 hours"/>
    <n v="26"/>
    <n v="53"/>
    <x v="1"/>
    <n v="7"/>
    <s v="Condition 7"/>
    <s v="left bottom"/>
    <s v="C"/>
    <x v="1"/>
    <x v="4"/>
    <n v="3"/>
    <n v="18"/>
    <n v="9"/>
    <n v="25"/>
    <n v="34"/>
    <n v="0.72"/>
  </r>
  <r>
    <s v="C27.09.2023"/>
    <s v="27.09.2023"/>
    <d v="1899-12-30T14:30:00"/>
    <s v="19 hours"/>
    <n v="26"/>
    <n v="53"/>
    <x v="1"/>
    <n v="7"/>
    <s v="Condition 7"/>
    <s v="right top"/>
    <s v="C"/>
    <x v="1"/>
    <x v="2"/>
    <n v="3"/>
    <n v="2"/>
    <n v="9"/>
    <n v="25"/>
    <n v="34"/>
    <n v="0.08"/>
  </r>
  <r>
    <s v="A28.09.2023"/>
    <s v="28.09.2023"/>
    <d v="1899-12-30T12:40:00"/>
    <s v="22 hours"/>
    <n v="26"/>
    <n v="53"/>
    <x v="0"/>
    <n v="7"/>
    <s v="Condition 1"/>
    <s v="right top"/>
    <s v="A"/>
    <x v="2"/>
    <x v="1"/>
    <n v="10"/>
    <n v="1"/>
    <n v="10"/>
    <n v="32"/>
    <n v="42"/>
    <n v="3.125E-2"/>
  </r>
  <r>
    <s v="A28.09.2023"/>
    <s v="28.09.2023"/>
    <d v="1899-12-30T12:40:00"/>
    <s v="22 hours"/>
    <n v="26"/>
    <n v="53"/>
    <x v="0"/>
    <n v="7"/>
    <s v="Condition 1"/>
    <s v="left bottom"/>
    <s v="A"/>
    <x v="2"/>
    <x v="5"/>
    <n v="10"/>
    <n v="12"/>
    <n v="10"/>
    <n v="32"/>
    <n v="42"/>
    <n v="0.375"/>
  </r>
  <r>
    <s v="A28.09.2023"/>
    <s v="28.09.2023"/>
    <d v="1899-12-30T12:40:00"/>
    <s v="22 hours"/>
    <n v="26"/>
    <n v="53"/>
    <x v="0"/>
    <n v="7"/>
    <s v="Condition 1"/>
    <s v="left top"/>
    <s v="A"/>
    <x v="2"/>
    <x v="5"/>
    <n v="10"/>
    <n v="10"/>
    <n v="10"/>
    <n v="32"/>
    <n v="42"/>
    <n v="0.3125"/>
  </r>
  <r>
    <s v="A28.09.2023"/>
    <s v="28.09.2023"/>
    <d v="1899-12-30T12:40:00"/>
    <s v="22 hours"/>
    <n v="26"/>
    <n v="53"/>
    <x v="0"/>
    <n v="7"/>
    <s v="Condition 1"/>
    <s v="right bottom"/>
    <s v="A"/>
    <x v="2"/>
    <x v="2"/>
    <n v="10"/>
    <n v="9"/>
    <n v="10"/>
    <n v="32"/>
    <n v="42"/>
    <n v="0.28125"/>
  </r>
  <r>
    <s v="B28.09.2023"/>
    <s v="28.09.2023"/>
    <d v="1899-12-30T12:40:00"/>
    <s v="22 hours"/>
    <n v="26"/>
    <n v="53"/>
    <x v="0"/>
    <n v="7"/>
    <s v="Condition 1"/>
    <s v="left top"/>
    <s v="B"/>
    <x v="2"/>
    <x v="1"/>
    <n v="20"/>
    <n v="0"/>
    <n v="14"/>
    <n v="58"/>
    <n v="72"/>
    <n v="0"/>
  </r>
  <r>
    <s v="B28.09.2023"/>
    <s v="28.09.2023"/>
    <d v="1899-12-30T12:40:00"/>
    <s v="22 hours"/>
    <n v="26"/>
    <n v="53"/>
    <x v="0"/>
    <n v="7"/>
    <s v="Condition 1"/>
    <s v="right bottom"/>
    <s v="B"/>
    <x v="2"/>
    <x v="5"/>
    <n v="20"/>
    <n v="33"/>
    <n v="14"/>
    <n v="58"/>
    <n v="72"/>
    <n v="0.56896551724137934"/>
  </r>
  <r>
    <s v="B28.09.2023"/>
    <s v="28.09.2023"/>
    <d v="1899-12-30T12:40:00"/>
    <s v="22 hours"/>
    <n v="26"/>
    <n v="53"/>
    <x v="0"/>
    <n v="7"/>
    <s v="Condition 1"/>
    <s v="right top"/>
    <s v="B"/>
    <x v="2"/>
    <x v="5"/>
    <n v="20"/>
    <n v="20"/>
    <n v="14"/>
    <n v="58"/>
    <n v="72"/>
    <n v="0.34482758620689657"/>
  </r>
  <r>
    <s v="B28.09.2023"/>
    <s v="28.09.2023"/>
    <d v="1899-12-30T12:40:00"/>
    <s v="22 hours"/>
    <n v="26"/>
    <n v="53"/>
    <x v="0"/>
    <n v="7"/>
    <s v="Condition 1"/>
    <s v="left bottom"/>
    <s v="B"/>
    <x v="2"/>
    <x v="2"/>
    <n v="20"/>
    <n v="5"/>
    <n v="14"/>
    <n v="58"/>
    <n v="72"/>
    <n v="8.6206896551724144E-2"/>
  </r>
  <r>
    <s v="C28.09.2023"/>
    <s v="28.09.2023"/>
    <d v="1899-12-30T12:40:00"/>
    <s v="22 hours"/>
    <n v="26"/>
    <n v="53"/>
    <x v="0"/>
    <n v="7"/>
    <s v="Condition 1"/>
    <s v="left bottom"/>
    <s v="C"/>
    <x v="2"/>
    <x v="1"/>
    <n v="13"/>
    <n v="5"/>
    <n v="10"/>
    <n v="42"/>
    <n v="52"/>
    <n v="0.11904761904761904"/>
  </r>
  <r>
    <s v="C28.09.2023"/>
    <s v="28.09.2023"/>
    <d v="1899-12-30T12:40:00"/>
    <s v="22 hours"/>
    <n v="26"/>
    <n v="53"/>
    <x v="0"/>
    <n v="7"/>
    <s v="Condition 1"/>
    <s v="right bottom"/>
    <s v="C"/>
    <x v="2"/>
    <x v="5"/>
    <n v="13"/>
    <n v="21"/>
    <n v="10"/>
    <n v="42"/>
    <n v="52"/>
    <n v="0.5"/>
  </r>
  <r>
    <s v="C28.09.2023"/>
    <s v="28.09.2023"/>
    <d v="1899-12-30T12:40:00"/>
    <s v="22 hours"/>
    <n v="26"/>
    <n v="53"/>
    <x v="0"/>
    <n v="7"/>
    <s v="Condition 1"/>
    <s v="right top"/>
    <s v="C"/>
    <x v="2"/>
    <x v="5"/>
    <n v="13"/>
    <n v="13"/>
    <n v="10"/>
    <n v="42"/>
    <n v="52"/>
    <n v="0.30952380952380953"/>
  </r>
  <r>
    <s v="C28.09.2023"/>
    <s v="28.09.2023"/>
    <d v="1899-12-30T12:40:00"/>
    <s v="22 hours"/>
    <n v="26"/>
    <n v="53"/>
    <x v="0"/>
    <n v="7"/>
    <s v="Condition 1"/>
    <s v="left top"/>
    <s v="C"/>
    <x v="2"/>
    <x v="2"/>
    <n v="13"/>
    <n v="3"/>
    <n v="10"/>
    <n v="42"/>
    <n v="52"/>
    <n v="7.1428571428571425E-2"/>
  </r>
  <r>
    <s v="D28.09.2023"/>
    <s v="28.09.2023"/>
    <d v="1899-12-30T12:40:00"/>
    <s v="22 hours"/>
    <n v="26"/>
    <n v="53"/>
    <x v="0"/>
    <n v="7"/>
    <s v="Condition 1"/>
    <s v="left bottom"/>
    <s v="D"/>
    <x v="2"/>
    <x v="1"/>
    <n v="9"/>
    <n v="4"/>
    <n v="13"/>
    <n v="39"/>
    <n v="52"/>
    <n v="0.10256410256410256"/>
  </r>
  <r>
    <s v="D28.09.2023"/>
    <s v="28.09.2023"/>
    <d v="1899-12-30T12:40:00"/>
    <s v="22 hours"/>
    <n v="26"/>
    <n v="53"/>
    <x v="0"/>
    <n v="7"/>
    <s v="Condition 1"/>
    <s v="right bottom"/>
    <s v="D"/>
    <x v="2"/>
    <x v="5"/>
    <n v="9"/>
    <n v="19"/>
    <n v="13"/>
    <n v="39"/>
    <n v="52"/>
    <n v="0.48717948717948717"/>
  </r>
  <r>
    <s v="D28.09.2023"/>
    <s v="28.09.2023"/>
    <d v="1899-12-30T12:40:00"/>
    <s v="22 hours"/>
    <n v="26"/>
    <n v="53"/>
    <x v="0"/>
    <n v="7"/>
    <s v="Condition 1"/>
    <s v="right top"/>
    <s v="D"/>
    <x v="2"/>
    <x v="5"/>
    <n v="9"/>
    <n v="9"/>
    <n v="13"/>
    <n v="39"/>
    <n v="52"/>
    <n v="0.23076923076923078"/>
  </r>
  <r>
    <s v="D28.09.2023"/>
    <s v="28.09.2023"/>
    <d v="1899-12-30T12:40:00"/>
    <s v="22 hours"/>
    <n v="26"/>
    <n v="53"/>
    <x v="0"/>
    <n v="7"/>
    <s v="Condition 1"/>
    <s v="left top"/>
    <s v="D"/>
    <x v="2"/>
    <x v="2"/>
    <n v="9"/>
    <n v="7"/>
    <n v="13"/>
    <n v="39"/>
    <n v="52"/>
    <n v="0.17948717948717949"/>
  </r>
  <r>
    <s v="E28.09.2023"/>
    <s v="28.09.2023"/>
    <d v="1899-12-30T12:40:00"/>
    <s v="22 hours"/>
    <n v="26"/>
    <n v="53"/>
    <x v="0"/>
    <n v="7"/>
    <s v="Condition 4"/>
    <s v="left top"/>
    <s v="E"/>
    <x v="2"/>
    <x v="1"/>
    <n v="15"/>
    <n v="4"/>
    <n v="12"/>
    <n v="35"/>
    <n v="47"/>
    <n v="0.11428571428571428"/>
  </r>
  <r>
    <s v="E28.09.2023"/>
    <s v="28.09.2023"/>
    <d v="1899-12-30T12:40:00"/>
    <s v="22 hours"/>
    <n v="26"/>
    <n v="53"/>
    <x v="0"/>
    <n v="7"/>
    <s v="Condition 4"/>
    <s v="right bottom"/>
    <s v="E"/>
    <x v="2"/>
    <x v="5"/>
    <n v="15"/>
    <n v="11"/>
    <n v="12"/>
    <n v="35"/>
    <n v="47"/>
    <n v="0.31428571428571428"/>
  </r>
  <r>
    <s v="E28.09.2023"/>
    <s v="28.09.2023"/>
    <d v="1899-12-30T12:40:00"/>
    <s v="22 hours"/>
    <n v="26"/>
    <n v="53"/>
    <x v="0"/>
    <n v="7"/>
    <s v="Condition 4"/>
    <s v="right top"/>
    <s v="E"/>
    <x v="2"/>
    <x v="6"/>
    <n v="15"/>
    <n v="15"/>
    <n v="12"/>
    <n v="35"/>
    <n v="47"/>
    <n v="0.42857142857142855"/>
  </r>
  <r>
    <s v="E28.09.2023"/>
    <s v="28.09.2023"/>
    <d v="1899-12-30T12:40:00"/>
    <s v="22 hours"/>
    <n v="26"/>
    <n v="53"/>
    <x v="0"/>
    <n v="7"/>
    <s v="Condition 4"/>
    <s v="left bottom"/>
    <s v="E"/>
    <x v="2"/>
    <x v="2"/>
    <n v="15"/>
    <n v="5"/>
    <n v="12"/>
    <n v="35"/>
    <n v="47"/>
    <n v="0.14285714285714285"/>
  </r>
  <r>
    <s v="F28.09.2023"/>
    <s v="28.09.2023"/>
    <d v="1899-12-30T12:40:00"/>
    <s v="22 hours"/>
    <n v="26"/>
    <n v="53"/>
    <x v="0"/>
    <n v="7"/>
    <s v="Condition 4"/>
    <s v="right top"/>
    <s v="F"/>
    <x v="2"/>
    <x v="1"/>
    <n v="18"/>
    <n v="1"/>
    <n v="8"/>
    <n v="48"/>
    <n v="56"/>
    <n v="2.0833333333333332E-2"/>
  </r>
  <r>
    <s v="F28.09.2023"/>
    <s v="28.09.2023"/>
    <d v="1899-12-30T12:40:00"/>
    <s v="22 hours"/>
    <n v="26"/>
    <n v="53"/>
    <x v="0"/>
    <n v="7"/>
    <s v="Condition 4"/>
    <s v="left bottom"/>
    <s v="F"/>
    <x v="2"/>
    <x v="5"/>
    <n v="18"/>
    <n v="12"/>
    <n v="8"/>
    <n v="48"/>
    <n v="56"/>
    <n v="0.25"/>
  </r>
  <r>
    <s v="F28.09.2023"/>
    <s v="28.09.2023"/>
    <d v="1899-12-30T12:40:00"/>
    <s v="22 hours"/>
    <n v="26"/>
    <n v="53"/>
    <x v="0"/>
    <n v="7"/>
    <s v="Condition 4"/>
    <s v="left top"/>
    <s v="F"/>
    <x v="2"/>
    <x v="6"/>
    <n v="18"/>
    <n v="18"/>
    <n v="8"/>
    <n v="48"/>
    <n v="56"/>
    <n v="0.375"/>
  </r>
  <r>
    <s v="F28.09.2023"/>
    <s v="28.09.2023"/>
    <d v="1899-12-30T12:40:00"/>
    <s v="22 hours"/>
    <n v="26"/>
    <n v="53"/>
    <x v="0"/>
    <n v="7"/>
    <s v="Condition 4"/>
    <s v="right bottom"/>
    <s v="F"/>
    <x v="2"/>
    <x v="2"/>
    <n v="18"/>
    <n v="17"/>
    <n v="8"/>
    <n v="48"/>
    <n v="56"/>
    <n v="0.35416666666666669"/>
  </r>
  <r>
    <s v="G28.09.2023"/>
    <s v="28.09.2023"/>
    <d v="1899-12-30T12:40:00"/>
    <s v="22 hours"/>
    <n v="26"/>
    <n v="53"/>
    <x v="0"/>
    <n v="7"/>
    <s v="Condition 4"/>
    <s v="left top"/>
    <s v="G"/>
    <x v="2"/>
    <x v="1"/>
    <n v="20"/>
    <n v="4"/>
    <n v="17"/>
    <n v="39"/>
    <n v="56"/>
    <n v="0.10256410256410256"/>
  </r>
  <r>
    <s v="G28.09.2023"/>
    <s v="28.09.2023"/>
    <d v="1899-12-30T12:40:00"/>
    <s v="22 hours"/>
    <n v="26"/>
    <n v="53"/>
    <x v="0"/>
    <n v="7"/>
    <s v="Condition 4"/>
    <s v="right bottom"/>
    <s v="G"/>
    <x v="2"/>
    <x v="5"/>
    <n v="20"/>
    <n v="7"/>
    <n v="17"/>
    <n v="39"/>
    <n v="56"/>
    <n v="0.17948717948717949"/>
  </r>
  <r>
    <s v="G28.09.2023"/>
    <s v="28.09.2023"/>
    <d v="1899-12-30T12:40:00"/>
    <s v="22 hours"/>
    <n v="26"/>
    <n v="53"/>
    <x v="0"/>
    <n v="7"/>
    <s v="Condition 4"/>
    <s v="right top"/>
    <s v="G"/>
    <x v="2"/>
    <x v="6"/>
    <n v="20"/>
    <n v="20"/>
    <n v="17"/>
    <n v="39"/>
    <n v="56"/>
    <n v="0.51282051282051277"/>
  </r>
  <r>
    <s v="G28.09.2023"/>
    <s v="28.09.2023"/>
    <d v="1899-12-30T12:40:00"/>
    <s v="22 hours"/>
    <n v="26"/>
    <n v="53"/>
    <x v="0"/>
    <n v="7"/>
    <s v="Condition 4"/>
    <s v="left bottom"/>
    <s v="G"/>
    <x v="2"/>
    <x v="2"/>
    <n v="20"/>
    <n v="8"/>
    <n v="17"/>
    <n v="39"/>
    <n v="56"/>
    <n v="0.20512820512820512"/>
  </r>
  <r>
    <s v="H28.09.2023"/>
    <s v="28.09.2023"/>
    <d v="1899-12-30T12:40:00"/>
    <s v="22 hours"/>
    <n v="26"/>
    <n v="53"/>
    <x v="0"/>
    <n v="7"/>
    <s v="Condition 4"/>
    <s v="right bottom"/>
    <s v="H"/>
    <x v="2"/>
    <x v="1"/>
    <n v="21"/>
    <n v="2"/>
    <n v="10"/>
    <n v="33"/>
    <n v="43"/>
    <n v="6.0606060606060608E-2"/>
  </r>
  <r>
    <s v="H28.09.2023"/>
    <s v="28.09.2023"/>
    <d v="1899-12-30T12:40:00"/>
    <s v="22 hours"/>
    <n v="26"/>
    <n v="53"/>
    <x v="0"/>
    <n v="7"/>
    <s v="Condition 4"/>
    <s v="left bottom"/>
    <s v="H"/>
    <x v="2"/>
    <x v="5"/>
    <n v="21"/>
    <n v="4"/>
    <n v="10"/>
    <n v="33"/>
    <n v="43"/>
    <n v="0.12121212121212122"/>
  </r>
  <r>
    <s v="H28.09.2023"/>
    <s v="28.09.2023"/>
    <d v="1899-12-30T12:40:00"/>
    <s v="22 hours"/>
    <n v="26"/>
    <n v="53"/>
    <x v="0"/>
    <n v="7"/>
    <s v="Condition 4"/>
    <s v="left top"/>
    <s v="H"/>
    <x v="2"/>
    <x v="6"/>
    <n v="21"/>
    <n v="21"/>
    <n v="10"/>
    <n v="33"/>
    <n v="43"/>
    <n v="0.63636363636363635"/>
  </r>
  <r>
    <s v="H28.09.2023"/>
    <s v="28.09.2023"/>
    <d v="1899-12-30T12:40:00"/>
    <s v="22 hours"/>
    <n v="26"/>
    <n v="53"/>
    <x v="0"/>
    <n v="7"/>
    <s v="Condition 4"/>
    <s v="right top"/>
    <s v="H"/>
    <x v="2"/>
    <x v="2"/>
    <n v="21"/>
    <n v="6"/>
    <n v="10"/>
    <n v="33"/>
    <n v="43"/>
    <n v="0.18181818181818182"/>
  </r>
  <r>
    <s v="A29.09.2023"/>
    <s v="29.09.2023"/>
    <d v="1899-12-30T10:00:00"/>
    <s v="7 hours"/>
    <n v="26"/>
    <n v="54"/>
    <x v="0"/>
    <n v="5"/>
    <s v="Condition 3"/>
    <s v="left top"/>
    <s v="A"/>
    <x v="2"/>
    <x v="0"/>
    <n v="21"/>
    <n v="15"/>
    <n v="3"/>
    <n v="51"/>
    <n v="54"/>
    <n v="0.29411764705882354"/>
  </r>
  <r>
    <s v="A29.09.2023"/>
    <s v="29.09.2023"/>
    <d v="1899-12-30T10:00:00"/>
    <s v="7 hours"/>
    <n v="26"/>
    <n v="54"/>
    <x v="0"/>
    <n v="5"/>
    <s v="Condition 3"/>
    <s v="right top"/>
    <s v="A"/>
    <x v="2"/>
    <x v="1"/>
    <n v="21"/>
    <n v="7"/>
    <n v="3"/>
    <n v="51"/>
    <n v="54"/>
    <n v="0.13725490196078433"/>
  </r>
  <r>
    <s v="A29.09.2023"/>
    <s v="29.09.2023"/>
    <d v="1899-12-30T10:00:00"/>
    <s v="7 hours"/>
    <n v="26"/>
    <n v="54"/>
    <x v="0"/>
    <n v="5"/>
    <s v="Condition 3"/>
    <s v="right bottom"/>
    <s v="A"/>
    <x v="2"/>
    <x v="5"/>
    <n v="21"/>
    <n v="21"/>
    <n v="3"/>
    <n v="51"/>
    <n v="54"/>
    <n v="0.41176470588235292"/>
  </r>
  <r>
    <s v="A29.09.2023"/>
    <s v="29.09.2023"/>
    <d v="1899-12-30T10:00:00"/>
    <s v="7 hours"/>
    <n v="26"/>
    <n v="54"/>
    <x v="0"/>
    <n v="5"/>
    <s v="Condition 3"/>
    <s v="left bottom"/>
    <s v="A"/>
    <x v="2"/>
    <x v="2"/>
    <n v="21"/>
    <n v="8"/>
    <n v="3"/>
    <n v="51"/>
    <n v="54"/>
    <n v="0.15686274509803921"/>
  </r>
  <r>
    <s v="B29.09.2023"/>
    <s v="29.09.2023"/>
    <d v="1899-12-30T10:00:00"/>
    <s v="7 hours"/>
    <n v="26"/>
    <n v="54"/>
    <x v="0"/>
    <n v="5"/>
    <s v="Condition 3"/>
    <s v="right top"/>
    <s v="B"/>
    <x v="2"/>
    <x v="0"/>
    <n v="16"/>
    <n v="11"/>
    <n v="5"/>
    <n v="41"/>
    <n v="46"/>
    <n v="0.26829268292682928"/>
  </r>
  <r>
    <s v="B29.09.2023"/>
    <s v="29.09.2023"/>
    <d v="1899-12-30T10:00:00"/>
    <s v="7 hours"/>
    <n v="26"/>
    <n v="54"/>
    <x v="0"/>
    <n v="5"/>
    <s v="Condition 3"/>
    <s v="left top"/>
    <s v="B"/>
    <x v="2"/>
    <x v="1"/>
    <n v="16"/>
    <n v="7"/>
    <n v="5"/>
    <n v="41"/>
    <n v="46"/>
    <n v="0.17073170731707318"/>
  </r>
  <r>
    <s v="B29.09.2023"/>
    <s v="29.09.2023"/>
    <d v="1899-12-30T10:00:00"/>
    <s v="7 hours"/>
    <n v="26"/>
    <n v="54"/>
    <x v="0"/>
    <n v="5"/>
    <s v="Condition 3"/>
    <s v="left bottom"/>
    <s v="B"/>
    <x v="2"/>
    <x v="5"/>
    <n v="16"/>
    <n v="16"/>
    <n v="5"/>
    <n v="41"/>
    <n v="46"/>
    <n v="0.3902439024390244"/>
  </r>
  <r>
    <s v="B29.09.2023"/>
    <s v="29.09.2023"/>
    <d v="1899-12-30T10:00:00"/>
    <s v="7 hours"/>
    <n v="26"/>
    <n v="54"/>
    <x v="0"/>
    <n v="5"/>
    <s v="Condition 3"/>
    <s v="right bottom"/>
    <s v="B"/>
    <x v="2"/>
    <x v="2"/>
    <n v="16"/>
    <n v="7"/>
    <n v="5"/>
    <n v="41"/>
    <n v="46"/>
    <n v="0.17073170731707318"/>
  </r>
  <r>
    <s v="C29.09.2023"/>
    <s v="29.09.2023"/>
    <d v="1899-12-30T10:00:00"/>
    <s v="7 hours"/>
    <n v="26"/>
    <n v="54"/>
    <x v="0"/>
    <n v="5"/>
    <s v="Condition 3"/>
    <s v="right bottom"/>
    <s v="C"/>
    <x v="2"/>
    <x v="0"/>
    <n v="14"/>
    <n v="10"/>
    <n v="9"/>
    <n v="45"/>
    <n v="54"/>
    <n v="0.22222222222222221"/>
  </r>
  <r>
    <s v="C29.09.2023"/>
    <s v="29.09.2023"/>
    <d v="1899-12-30T10:00:00"/>
    <s v="7 hours"/>
    <n v="26"/>
    <n v="54"/>
    <x v="0"/>
    <n v="5"/>
    <s v="Condition 3"/>
    <s v="right top"/>
    <s v="C"/>
    <x v="2"/>
    <x v="1"/>
    <n v="14"/>
    <n v="8"/>
    <n v="9"/>
    <n v="45"/>
    <n v="54"/>
    <n v="0.17777777777777778"/>
  </r>
  <r>
    <s v="C29.09.2023"/>
    <s v="29.09.2023"/>
    <d v="1899-12-30T10:00:00"/>
    <s v="7 hours"/>
    <n v="26"/>
    <n v="54"/>
    <x v="0"/>
    <n v="5"/>
    <s v="Condition 3"/>
    <s v="left top"/>
    <s v="C"/>
    <x v="2"/>
    <x v="5"/>
    <n v="14"/>
    <n v="14"/>
    <n v="9"/>
    <n v="45"/>
    <n v="54"/>
    <n v="0.31111111111111112"/>
  </r>
  <r>
    <s v="C29.09.2023"/>
    <s v="29.09.2023"/>
    <d v="1899-12-30T10:00:00"/>
    <s v="7 hours"/>
    <n v="26"/>
    <n v="54"/>
    <x v="0"/>
    <n v="5"/>
    <s v="Condition 3"/>
    <s v="left bottom"/>
    <s v="C"/>
    <x v="2"/>
    <x v="2"/>
    <n v="14"/>
    <n v="13"/>
    <n v="9"/>
    <n v="45"/>
    <n v="54"/>
    <n v="0.28888888888888886"/>
  </r>
  <r>
    <s v="D29.09.2023"/>
    <s v="29.09.2023"/>
    <d v="1899-12-30T10:00:00"/>
    <s v="7 hours"/>
    <n v="26"/>
    <n v="54"/>
    <x v="0"/>
    <n v="5"/>
    <s v="Condition 3"/>
    <s v="left bottom"/>
    <s v="D"/>
    <x v="2"/>
    <x v="0"/>
    <n v="7"/>
    <n v="14"/>
    <n v="8"/>
    <n v="42"/>
    <n v="50"/>
    <n v="0.33333333333333331"/>
  </r>
  <r>
    <s v="D29.09.2023"/>
    <s v="29.09.2023"/>
    <d v="1899-12-30T10:00:00"/>
    <s v="7 hours"/>
    <n v="26"/>
    <n v="54"/>
    <x v="0"/>
    <n v="5"/>
    <s v="Condition 3"/>
    <s v="left top"/>
    <s v="D"/>
    <x v="2"/>
    <x v="1"/>
    <n v="7"/>
    <n v="10"/>
    <n v="8"/>
    <n v="42"/>
    <n v="50"/>
    <n v="0.23809523809523808"/>
  </r>
  <r>
    <s v="D29.09.2023"/>
    <s v="29.09.2023"/>
    <d v="1899-12-30T10:00:00"/>
    <s v="7 hours"/>
    <n v="26"/>
    <n v="54"/>
    <x v="0"/>
    <n v="5"/>
    <s v="Condition 3"/>
    <s v="right top"/>
    <s v="D"/>
    <x v="2"/>
    <x v="5"/>
    <n v="7"/>
    <n v="7"/>
    <n v="8"/>
    <n v="42"/>
    <n v="50"/>
    <n v="0.16666666666666666"/>
  </r>
  <r>
    <s v="D29.09.2023"/>
    <s v="29.09.2023"/>
    <d v="1899-12-30T10:00:00"/>
    <s v="7 hours"/>
    <n v="26"/>
    <n v="54"/>
    <x v="0"/>
    <n v="5"/>
    <s v="Condition 3"/>
    <s v="right bottom"/>
    <s v="D"/>
    <x v="2"/>
    <x v="2"/>
    <n v="7"/>
    <n v="11"/>
    <n v="8"/>
    <n v="42"/>
    <n v="50"/>
    <n v="0.26190476190476192"/>
  </r>
  <r>
    <s v="E29.09.2023"/>
    <s v="29.09.2023"/>
    <d v="1899-12-30T10:00:00"/>
    <s v="7 hours"/>
    <n v="26"/>
    <n v="54"/>
    <x v="1"/>
    <n v="6"/>
    <s v="Condition 3"/>
    <s v="left top"/>
    <s v="E"/>
    <x v="2"/>
    <x v="0"/>
    <n v="6"/>
    <n v="12"/>
    <n v="6"/>
    <n v="22"/>
    <n v="28"/>
    <n v="0.54545454545454541"/>
  </r>
  <r>
    <s v="E29.09.2023"/>
    <s v="29.09.2023"/>
    <d v="1899-12-30T10:00:00"/>
    <s v="7 hours"/>
    <n v="26"/>
    <n v="54"/>
    <x v="1"/>
    <n v="6"/>
    <s v="Condition 3"/>
    <s v="right bottom"/>
    <s v="E"/>
    <x v="2"/>
    <x v="1"/>
    <n v="6"/>
    <n v="1"/>
    <n v="6"/>
    <n v="22"/>
    <n v="28"/>
    <n v="4.5454545454545456E-2"/>
  </r>
  <r>
    <s v="E29.09.2023"/>
    <s v="29.09.2023"/>
    <d v="1899-12-30T10:00:00"/>
    <s v="7 hours"/>
    <n v="26"/>
    <n v="54"/>
    <x v="1"/>
    <n v="6"/>
    <s v="Condition 3"/>
    <s v="right bottom"/>
    <s v="E"/>
    <x v="2"/>
    <x v="5"/>
    <n v="6"/>
    <n v="6"/>
    <n v="6"/>
    <n v="22"/>
    <n v="28"/>
    <n v="0.27272727272727271"/>
  </r>
  <r>
    <s v="E29.09.2023"/>
    <s v="29.09.2023"/>
    <d v="1899-12-30T10:00:00"/>
    <s v="7 hours"/>
    <n v="26"/>
    <n v="54"/>
    <x v="1"/>
    <n v="6"/>
    <s v="Condition 3"/>
    <s v="left bottom"/>
    <s v="E"/>
    <x v="2"/>
    <x v="2"/>
    <n v="6"/>
    <n v="3"/>
    <n v="6"/>
    <n v="22"/>
    <n v="28"/>
    <n v="0.13636363636363635"/>
  </r>
  <r>
    <s v="F29.09.2023"/>
    <s v="29.09.2023"/>
    <d v="1899-12-30T10:00:00"/>
    <s v="7 hours"/>
    <n v="26"/>
    <n v="54"/>
    <x v="1"/>
    <n v="6"/>
    <s v="Condition 3"/>
    <s v="right top"/>
    <s v="F"/>
    <x v="2"/>
    <x v="0"/>
    <n v="18"/>
    <n v="8"/>
    <n v="8"/>
    <n v="30"/>
    <n v="38"/>
    <n v="0.26666666666666666"/>
  </r>
  <r>
    <s v="F29.09.2023"/>
    <s v="29.09.2023"/>
    <d v="1899-12-30T10:00:00"/>
    <s v="7 hours"/>
    <n v="26"/>
    <n v="54"/>
    <x v="1"/>
    <n v="6"/>
    <s v="Condition 3"/>
    <s v="right bottom"/>
    <s v="F"/>
    <x v="2"/>
    <x v="1"/>
    <n v="18"/>
    <n v="1"/>
    <n v="8"/>
    <n v="30"/>
    <n v="38"/>
    <n v="3.3333333333333333E-2"/>
  </r>
  <r>
    <s v="F29.09.2023"/>
    <s v="29.09.2023"/>
    <d v="1899-12-30T10:00:00"/>
    <s v="7 hours"/>
    <n v="26"/>
    <n v="54"/>
    <x v="1"/>
    <n v="6"/>
    <s v="Condition 3"/>
    <s v="left bottom"/>
    <s v="F"/>
    <x v="2"/>
    <x v="5"/>
    <n v="18"/>
    <n v="18"/>
    <n v="8"/>
    <n v="30"/>
    <n v="38"/>
    <n v="0.6"/>
  </r>
  <r>
    <s v="F29.09.2023"/>
    <s v="29.09.2023"/>
    <d v="1899-12-30T10:00:00"/>
    <s v="7 hours"/>
    <n v="26"/>
    <n v="54"/>
    <x v="1"/>
    <n v="6"/>
    <s v="Condition 3"/>
    <s v="left top"/>
    <s v="F"/>
    <x v="2"/>
    <x v="2"/>
    <n v="18"/>
    <n v="3"/>
    <n v="8"/>
    <n v="30"/>
    <n v="38"/>
    <n v="0.1"/>
  </r>
  <r>
    <s v="G29.09.2023"/>
    <s v="29.09.2023"/>
    <d v="1899-12-30T10:00:00"/>
    <s v="7 hours"/>
    <n v="26"/>
    <n v="54"/>
    <x v="1"/>
    <n v="6"/>
    <s v="Condition 3"/>
    <s v="right bottom"/>
    <s v="G"/>
    <x v="2"/>
    <x v="0"/>
    <n v="13"/>
    <n v="9"/>
    <n v="11"/>
    <n v="31"/>
    <n v="42"/>
    <n v="0.29032258064516131"/>
  </r>
  <r>
    <s v="G29.09.2023"/>
    <s v="29.09.2023"/>
    <d v="1899-12-30T10:00:00"/>
    <s v="7 hours"/>
    <n v="26"/>
    <n v="54"/>
    <x v="1"/>
    <n v="6"/>
    <s v="Condition 3"/>
    <s v="left bottom"/>
    <s v="G"/>
    <x v="2"/>
    <x v="1"/>
    <n v="13"/>
    <n v="5"/>
    <n v="11"/>
    <n v="31"/>
    <n v="42"/>
    <n v="0.16129032258064516"/>
  </r>
  <r>
    <s v="G29.09.2023"/>
    <s v="29.09.2023"/>
    <d v="1899-12-30T10:00:00"/>
    <s v="7 hours"/>
    <n v="26"/>
    <n v="54"/>
    <x v="1"/>
    <n v="6"/>
    <s v="Condition 3"/>
    <s v="left top"/>
    <s v="G"/>
    <x v="2"/>
    <x v="5"/>
    <n v="13"/>
    <n v="13"/>
    <n v="11"/>
    <n v="31"/>
    <n v="42"/>
    <n v="0.41935483870967744"/>
  </r>
  <r>
    <s v="G29.09.2023"/>
    <s v="29.09.2023"/>
    <d v="1899-12-30T10:00:00"/>
    <s v="7 hours"/>
    <n v="26"/>
    <n v="54"/>
    <x v="1"/>
    <n v="6"/>
    <s v="Condition 3"/>
    <s v="right top"/>
    <s v="G"/>
    <x v="2"/>
    <x v="2"/>
    <n v="13"/>
    <n v="4"/>
    <n v="11"/>
    <n v="31"/>
    <n v="42"/>
    <n v="0.12903225806451613"/>
  </r>
  <r>
    <s v="H29.09.2023"/>
    <s v="29.09.2023"/>
    <d v="1899-12-30T10:00:00"/>
    <s v="7 hours"/>
    <n v="26"/>
    <n v="54"/>
    <x v="1"/>
    <n v="6"/>
    <s v="Condition 3"/>
    <s v="left bottom"/>
    <s v="H"/>
    <x v="2"/>
    <x v="0"/>
    <n v="19"/>
    <n v="14"/>
    <n v="7"/>
    <n v="36"/>
    <n v="43"/>
    <n v="0.3888888888888889"/>
  </r>
  <r>
    <s v="H29.09.2023"/>
    <s v="29.09.2023"/>
    <d v="1899-12-30T10:00:00"/>
    <s v="7 hours"/>
    <n v="26"/>
    <n v="54"/>
    <x v="1"/>
    <n v="6"/>
    <s v="Condition 3"/>
    <s v="right bottom"/>
    <s v="H"/>
    <x v="2"/>
    <x v="1"/>
    <n v="19"/>
    <n v="2"/>
    <n v="7"/>
    <n v="36"/>
    <n v="43"/>
    <n v="5.5555555555555552E-2"/>
  </r>
  <r>
    <s v="H29.09.2023"/>
    <s v="29.09.2023"/>
    <d v="1899-12-30T10:00:00"/>
    <s v="7 hours"/>
    <n v="26"/>
    <n v="54"/>
    <x v="1"/>
    <n v="6"/>
    <s v="Condition 3"/>
    <s v="right top"/>
    <s v="H"/>
    <x v="2"/>
    <x v="5"/>
    <n v="19"/>
    <n v="19"/>
    <n v="7"/>
    <n v="36"/>
    <n v="43"/>
    <n v="0.52777777777777779"/>
  </r>
  <r>
    <s v="H29.09.2023"/>
    <s v="29.09.2023"/>
    <d v="1899-12-30T10:00:00"/>
    <s v="7 hours"/>
    <n v="26"/>
    <n v="54"/>
    <x v="1"/>
    <n v="6"/>
    <s v="Condition 3"/>
    <s v="left top"/>
    <s v="H"/>
    <x v="2"/>
    <x v="2"/>
    <n v="19"/>
    <n v="1"/>
    <n v="7"/>
    <n v="36"/>
    <n v="43"/>
    <n v="2.7777777777777776E-2"/>
  </r>
  <r>
    <s v="A30.10.2023"/>
    <s v="30.10.2023"/>
    <d v="1899-12-30T17:00:00"/>
    <s v="24 hours"/>
    <n v="23"/>
    <n v="58"/>
    <x v="1"/>
    <n v="8"/>
    <s v="Condition 1"/>
    <s v="left bottom"/>
    <s v="A"/>
    <x v="2"/>
    <x v="1"/>
    <n v="15"/>
    <n v="4"/>
    <n v="3"/>
    <n v="49"/>
    <n v="52"/>
    <n v="8.1632653061224483E-2"/>
  </r>
  <r>
    <s v="A30.10.2023"/>
    <s v="30.10.2023"/>
    <d v="1899-12-30T17:00:00"/>
    <s v="24 hours"/>
    <n v="23"/>
    <n v="58"/>
    <x v="1"/>
    <n v="8"/>
    <s v="Condition 1"/>
    <s v="right bottom"/>
    <s v="A"/>
    <x v="2"/>
    <x v="5"/>
    <n v="15"/>
    <n v="18"/>
    <n v="3"/>
    <n v="49"/>
    <n v="52"/>
    <n v="0.36734693877551022"/>
  </r>
  <r>
    <s v="A30.10.2023"/>
    <s v="30.10.2023"/>
    <d v="1899-12-30T17:00:00"/>
    <s v="24 hours"/>
    <n v="23"/>
    <n v="58"/>
    <x v="1"/>
    <n v="8"/>
    <s v="Condition 1"/>
    <s v="left top"/>
    <s v="A"/>
    <x v="2"/>
    <x v="5"/>
    <n v="15"/>
    <n v="15"/>
    <n v="3"/>
    <n v="49"/>
    <n v="52"/>
    <n v="0.30612244897959184"/>
  </r>
  <r>
    <s v="A30.10.2023"/>
    <s v="30.10.2023"/>
    <d v="1899-12-30T17:00:00"/>
    <s v="24 hours"/>
    <n v="23"/>
    <n v="58"/>
    <x v="1"/>
    <n v="8"/>
    <s v="Condition 1"/>
    <s v="right top"/>
    <s v="A"/>
    <x v="2"/>
    <x v="2"/>
    <n v="15"/>
    <n v="12"/>
    <n v="3"/>
    <n v="49"/>
    <n v="52"/>
    <n v="0.24489795918367346"/>
  </r>
  <r>
    <s v="B30.10.2023"/>
    <s v="30.10.2023"/>
    <d v="1899-12-30T17:00:00"/>
    <s v="24 hours"/>
    <n v="23"/>
    <n v="58"/>
    <x v="1"/>
    <n v="8"/>
    <s v="Condition 1"/>
    <s v="left top"/>
    <s v="B"/>
    <x v="2"/>
    <x v="1"/>
    <n v="16"/>
    <n v="1"/>
    <n v="1"/>
    <n v="46"/>
    <n v="47"/>
    <n v="2.1739130434782608E-2"/>
  </r>
  <r>
    <s v="B30.10.2023"/>
    <s v="30.10.2023"/>
    <d v="1899-12-30T17:00:00"/>
    <s v="24 hours"/>
    <n v="23"/>
    <n v="58"/>
    <x v="1"/>
    <n v="8"/>
    <s v="Condition 1"/>
    <s v="left bottom"/>
    <s v="B"/>
    <x v="2"/>
    <x v="5"/>
    <n v="16"/>
    <n v="17"/>
    <n v="1"/>
    <n v="46"/>
    <n v="47"/>
    <n v="0.36956521739130432"/>
  </r>
  <r>
    <s v="B30.10.2023"/>
    <s v="30.10.2023"/>
    <d v="1899-12-30T17:00:00"/>
    <s v="24 hours"/>
    <n v="23"/>
    <n v="58"/>
    <x v="1"/>
    <n v="8"/>
    <s v="Condition 1"/>
    <s v="right top"/>
    <s v="B"/>
    <x v="2"/>
    <x v="5"/>
    <n v="16"/>
    <n v="16"/>
    <n v="1"/>
    <n v="46"/>
    <n v="47"/>
    <n v="0.34782608695652173"/>
  </r>
  <r>
    <s v="B30.10.2023"/>
    <s v="30.10.2023"/>
    <d v="1899-12-30T17:00:00"/>
    <s v="24 hours"/>
    <n v="23"/>
    <n v="58"/>
    <x v="1"/>
    <n v="8"/>
    <s v="Condition 1"/>
    <s v="right bottom"/>
    <s v="B"/>
    <x v="2"/>
    <x v="2"/>
    <n v="16"/>
    <n v="12"/>
    <n v="1"/>
    <n v="46"/>
    <n v="47"/>
    <n v="0.2608695652173913"/>
  </r>
  <r>
    <s v="C30.10.2023"/>
    <s v="30.10.2023"/>
    <d v="1899-12-30T17:00:00"/>
    <s v="24 hours"/>
    <n v="23"/>
    <n v="58"/>
    <x v="1"/>
    <n v="8"/>
    <s v="Condition 5"/>
    <s v="right bottom"/>
    <s v="C"/>
    <x v="1"/>
    <x v="1"/>
    <n v="14"/>
    <n v="1"/>
    <n v="1"/>
    <n v="31"/>
    <n v="32"/>
    <n v="3.2258064516129031E-2"/>
  </r>
  <r>
    <s v="C30.10.2023"/>
    <s v="30.10.2023"/>
    <d v="1899-12-30T17:00:00"/>
    <s v="24 hours"/>
    <n v="23"/>
    <n v="58"/>
    <x v="1"/>
    <n v="8"/>
    <s v="Condition 5"/>
    <s v="left top"/>
    <s v="C"/>
    <x v="1"/>
    <x v="3"/>
    <n v="14"/>
    <n v="10"/>
    <n v="1"/>
    <n v="31"/>
    <n v="32"/>
    <n v="0.32258064516129031"/>
  </r>
  <r>
    <s v="C30.10.2023"/>
    <s v="30.10.2023"/>
    <d v="1899-12-30T17:00:00"/>
    <s v="24 hours"/>
    <n v="23"/>
    <n v="58"/>
    <x v="1"/>
    <n v="8"/>
    <s v="Condition 5"/>
    <s v="right top"/>
    <s v="C"/>
    <x v="1"/>
    <x v="3"/>
    <n v="14"/>
    <n v="14"/>
    <n v="1"/>
    <n v="31"/>
    <n v="32"/>
    <n v="0.45161290322580644"/>
  </r>
  <r>
    <s v="C30.10.2023"/>
    <s v="30.10.2023"/>
    <d v="1899-12-30T17:00:00"/>
    <s v="24 hours"/>
    <n v="23"/>
    <n v="58"/>
    <x v="1"/>
    <n v="8"/>
    <s v="Condition 5"/>
    <s v="left bottom"/>
    <s v="C"/>
    <x v="1"/>
    <x v="2"/>
    <n v="14"/>
    <n v="6"/>
    <n v="1"/>
    <n v="31"/>
    <n v="32"/>
    <n v="0.19354838709677419"/>
  </r>
  <r>
    <s v="D30.10.2023"/>
    <s v="30.10.2023"/>
    <d v="1899-12-30T17:00:00"/>
    <s v="24 hours"/>
    <n v="23"/>
    <n v="58"/>
    <x v="1"/>
    <n v="8"/>
    <s v="Condition 5"/>
    <s v="left top"/>
    <s v="D"/>
    <x v="1"/>
    <x v="1"/>
    <n v="7"/>
    <n v="4"/>
    <n v="1"/>
    <n v="20"/>
    <n v="21"/>
    <n v="0.2"/>
  </r>
  <r>
    <s v="D30.10.2023"/>
    <s v="30.10.2023"/>
    <d v="1899-12-30T17:00:00"/>
    <s v="24 hours"/>
    <n v="23"/>
    <n v="58"/>
    <x v="1"/>
    <n v="8"/>
    <s v="Condition 5"/>
    <s v="left bottom"/>
    <s v="D"/>
    <x v="1"/>
    <x v="3"/>
    <n v="7"/>
    <n v="0"/>
    <n v="1"/>
    <n v="20"/>
    <n v="21"/>
    <n v="0"/>
  </r>
  <r>
    <s v="D30.10.2023"/>
    <s v="30.10.2023"/>
    <d v="1899-12-30T17:00:00"/>
    <s v="24 hours"/>
    <n v="23"/>
    <n v="58"/>
    <x v="1"/>
    <n v="8"/>
    <s v="Condition 5"/>
    <s v="right bottom"/>
    <s v="D"/>
    <x v="1"/>
    <x v="3"/>
    <n v="7"/>
    <n v="7"/>
    <n v="1"/>
    <n v="20"/>
    <n v="21"/>
    <n v="0.35"/>
  </r>
  <r>
    <s v="D30.10.2023"/>
    <s v="30.10.2023"/>
    <d v="1899-12-30T17:00:00"/>
    <s v="24 hours"/>
    <n v="23"/>
    <n v="58"/>
    <x v="1"/>
    <n v="8"/>
    <s v="Condition 5"/>
    <s v="right top"/>
    <s v="D"/>
    <x v="1"/>
    <x v="2"/>
    <n v="7"/>
    <n v="9"/>
    <n v="1"/>
    <n v="20"/>
    <n v="21"/>
    <n v="0.45"/>
  </r>
  <r>
    <s v="E30.10.2023"/>
    <s v="30.10.2023"/>
    <d v="1899-12-30T17:00:00"/>
    <s v="24 hours"/>
    <n v="23"/>
    <n v="58"/>
    <x v="0"/>
    <n v="8"/>
    <s v="Condition 5"/>
    <s v="left bottom"/>
    <s v="E"/>
    <x v="1"/>
    <x v="1"/>
    <n v="2"/>
    <n v="3"/>
    <n v="4"/>
    <n v="8"/>
    <n v="12"/>
    <n v="0.375"/>
  </r>
  <r>
    <s v="E30.10.2023"/>
    <s v="30.10.2023"/>
    <d v="1899-12-30T17:00:00"/>
    <s v="24 hours"/>
    <n v="23"/>
    <n v="58"/>
    <x v="0"/>
    <n v="8"/>
    <s v="Condition 5"/>
    <s v="right bottom"/>
    <s v="E"/>
    <x v="1"/>
    <x v="3"/>
    <n v="2"/>
    <n v="1"/>
    <n v="4"/>
    <n v="8"/>
    <n v="12"/>
    <n v="0.125"/>
  </r>
  <r>
    <s v="E30.10.2023"/>
    <s v="30.10.2023"/>
    <d v="1899-12-30T17:00:00"/>
    <s v="24 hours"/>
    <n v="23"/>
    <n v="58"/>
    <x v="0"/>
    <n v="8"/>
    <s v="Condition 5"/>
    <s v="left top"/>
    <s v="E"/>
    <x v="1"/>
    <x v="3"/>
    <n v="2"/>
    <n v="2"/>
    <n v="4"/>
    <n v="8"/>
    <n v="12"/>
    <n v="0.25"/>
  </r>
  <r>
    <s v="E30.10.2023"/>
    <s v="30.10.2023"/>
    <d v="1899-12-30T17:00:00"/>
    <s v="24 hours"/>
    <n v="23"/>
    <n v="58"/>
    <x v="0"/>
    <n v="8"/>
    <s v="Condition 5"/>
    <s v="right top"/>
    <s v="E"/>
    <x v="1"/>
    <x v="2"/>
    <n v="2"/>
    <n v="2"/>
    <n v="4"/>
    <n v="8"/>
    <n v="12"/>
    <n v="0.25"/>
  </r>
  <r>
    <s v="F30.10.2023"/>
    <s v="30.10.2023"/>
    <d v="1899-12-30T17:00:00"/>
    <s v="24 hours"/>
    <n v="23"/>
    <n v="58"/>
    <x v="0"/>
    <n v="8"/>
    <s v="Condition 5"/>
    <s v="left bottom"/>
    <s v="F"/>
    <x v="1"/>
    <x v="1"/>
    <n v="4"/>
    <n v="1"/>
    <n v="9"/>
    <n v="38"/>
    <n v="47"/>
    <n v="2.6315789473684209E-2"/>
  </r>
  <r>
    <s v="F30.10.2023"/>
    <s v="30.10.2023"/>
    <d v="1899-12-30T17:00:00"/>
    <s v="24 hours"/>
    <n v="23"/>
    <n v="58"/>
    <x v="0"/>
    <n v="8"/>
    <s v="Condition 5"/>
    <s v="right bottom"/>
    <s v="F"/>
    <x v="1"/>
    <x v="3"/>
    <n v="4"/>
    <n v="19"/>
    <n v="9"/>
    <n v="38"/>
    <n v="47"/>
    <n v="0.5"/>
  </r>
  <r>
    <s v="F30.10.2023"/>
    <s v="30.10.2023"/>
    <d v="1899-12-30T17:00:00"/>
    <s v="24 hours"/>
    <n v="23"/>
    <n v="58"/>
    <x v="0"/>
    <n v="8"/>
    <s v="Condition 5"/>
    <s v="left top"/>
    <s v="F"/>
    <x v="1"/>
    <x v="3"/>
    <n v="4"/>
    <n v="4"/>
    <n v="9"/>
    <n v="38"/>
    <n v="47"/>
    <n v="0.10526315789473684"/>
  </r>
  <r>
    <s v="F30.10.2023"/>
    <s v="30.10.2023"/>
    <d v="1899-12-30T17:00:00"/>
    <s v="24 hours"/>
    <n v="23"/>
    <n v="58"/>
    <x v="0"/>
    <n v="8"/>
    <s v="Condition 5"/>
    <s v="right top"/>
    <s v="F"/>
    <x v="1"/>
    <x v="2"/>
    <n v="4"/>
    <n v="14"/>
    <n v="9"/>
    <n v="38"/>
    <n v="47"/>
    <n v="0.36842105263157893"/>
  </r>
  <r>
    <s v="H30.10.2023"/>
    <s v="30.10.2023"/>
    <d v="1899-12-30T17:00:00"/>
    <s v="24 hours"/>
    <n v="23"/>
    <n v="58"/>
    <x v="0"/>
    <n v="8"/>
    <s v="Condition 5"/>
    <s v="left top"/>
    <s v="H"/>
    <x v="1"/>
    <x v="1"/>
    <n v="8"/>
    <n v="1"/>
    <n v="11"/>
    <n v="31"/>
    <n v="42"/>
    <n v="3.2258064516129031E-2"/>
  </r>
  <r>
    <s v="H30.10.2023"/>
    <s v="30.10.2023"/>
    <d v="1899-12-30T17:00:00"/>
    <s v="24 hours"/>
    <n v="23"/>
    <n v="58"/>
    <x v="0"/>
    <n v="8"/>
    <s v="Condition 5"/>
    <s v="right top"/>
    <s v="H"/>
    <x v="1"/>
    <x v="3"/>
    <n v="8"/>
    <n v="4"/>
    <n v="11"/>
    <n v="31"/>
    <n v="42"/>
    <n v="0.12903225806451613"/>
  </r>
  <r>
    <s v="H30.10.2023"/>
    <s v="30.10.2023"/>
    <d v="1899-12-30T17:00:00"/>
    <s v="24 hours"/>
    <n v="23"/>
    <n v="58"/>
    <x v="0"/>
    <n v="8"/>
    <s v="Condition 5"/>
    <s v="left bottom"/>
    <s v="H"/>
    <x v="1"/>
    <x v="3"/>
    <n v="8"/>
    <n v="8"/>
    <n v="11"/>
    <n v="31"/>
    <n v="42"/>
    <n v="0.25806451612903225"/>
  </r>
  <r>
    <s v="H30.10.2023"/>
    <s v="30.10.2023"/>
    <d v="1899-12-30T17:00:00"/>
    <s v="24 hours"/>
    <n v="23"/>
    <n v="58"/>
    <x v="0"/>
    <n v="8"/>
    <s v="Condition 5"/>
    <s v="right bottom"/>
    <s v="H"/>
    <x v="1"/>
    <x v="2"/>
    <n v="8"/>
    <n v="18"/>
    <n v="11"/>
    <n v="31"/>
    <n v="42"/>
    <n v="0.58064516129032262"/>
  </r>
  <r>
    <m/>
    <m/>
    <m/>
    <m/>
    <m/>
    <m/>
    <x v="2"/>
    <m/>
    <m/>
    <m/>
    <m/>
    <x v="3"/>
    <x v="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s v="28.09.2023"/>
    <d v="1899-12-30T12:40:00"/>
    <s v="22 hours"/>
    <n v="26"/>
    <n v="53"/>
    <x v="0"/>
    <n v="7"/>
    <x v="0"/>
    <s v="A"/>
    <x v="0"/>
    <x v="0"/>
    <x v="0"/>
    <s v="left top"/>
    <n v="10"/>
    <n v="32"/>
    <n v="42"/>
    <n v="0.3125"/>
    <s v="A28.09.2023"/>
  </r>
  <r>
    <s v="28.09.2023"/>
    <d v="1899-12-30T12:40:00"/>
    <s v="22 hours"/>
    <n v="26"/>
    <n v="53"/>
    <x v="0"/>
    <n v="7"/>
    <x v="0"/>
    <s v="A"/>
    <x v="1"/>
    <x v="0"/>
    <x v="0"/>
    <s v="left bottom"/>
    <n v="12"/>
    <n v="32"/>
    <n v="42"/>
    <n v="0.375"/>
    <s v="A28.09.2023"/>
  </r>
  <r>
    <s v="28.09.2023"/>
    <d v="1899-12-30T12:40:00"/>
    <s v="22 hours"/>
    <n v="26"/>
    <n v="53"/>
    <x v="0"/>
    <n v="7"/>
    <x v="0"/>
    <s v="A"/>
    <x v="2"/>
    <x v="0"/>
    <x v="0"/>
    <s v="right bottom"/>
    <n v="9"/>
    <n v="32"/>
    <n v="42"/>
    <n v="0.28125"/>
    <s v="A28.09.2023"/>
  </r>
  <r>
    <s v="28.09.2023"/>
    <d v="1899-12-30T12:40:00"/>
    <s v="22 hours"/>
    <n v="26"/>
    <n v="53"/>
    <x v="0"/>
    <n v="7"/>
    <x v="0"/>
    <s v="A"/>
    <x v="3"/>
    <x v="0"/>
    <x v="0"/>
    <s v="right top"/>
    <n v="1"/>
    <n v="32"/>
    <n v="42"/>
    <n v="3.125E-2"/>
    <s v="A28.09.2023"/>
  </r>
  <r>
    <s v="28.09.2023"/>
    <d v="1899-12-30T12:40:00"/>
    <s v="22 hours"/>
    <n v="26"/>
    <n v="53"/>
    <x v="0"/>
    <n v="7"/>
    <x v="0"/>
    <s v="A"/>
    <x v="4"/>
    <x v="0"/>
    <x v="0"/>
    <s v="nochoice"/>
    <n v="10"/>
    <n v="32"/>
    <n v="42"/>
    <n v="0.23809523809523808"/>
    <s v="A28.09.2023"/>
  </r>
  <r>
    <s v="28.09.2023"/>
    <d v="1899-12-30T12:40:00"/>
    <s v="22 hours"/>
    <n v="26"/>
    <n v="53"/>
    <x v="0"/>
    <n v="7"/>
    <x v="0"/>
    <s v="B"/>
    <x v="0"/>
    <x v="0"/>
    <x v="0"/>
    <s v="right top"/>
    <n v="20"/>
    <n v="58"/>
    <n v="72"/>
    <n v="0.34482758620689657"/>
    <s v="B28.09.2023"/>
  </r>
  <r>
    <s v="28.09.2023"/>
    <d v="1899-12-30T12:40:00"/>
    <s v="22 hours"/>
    <n v="26"/>
    <n v="53"/>
    <x v="0"/>
    <n v="7"/>
    <x v="0"/>
    <s v="B"/>
    <x v="1"/>
    <x v="0"/>
    <x v="0"/>
    <s v="right bottom"/>
    <n v="33"/>
    <n v="58"/>
    <n v="72"/>
    <n v="0.56896551724137934"/>
    <s v="B28.09.2023"/>
  </r>
  <r>
    <s v="28.09.2023"/>
    <d v="1899-12-30T12:40:00"/>
    <s v="22 hours"/>
    <n v="26"/>
    <n v="53"/>
    <x v="0"/>
    <n v="7"/>
    <x v="0"/>
    <s v="B"/>
    <x v="2"/>
    <x v="0"/>
    <x v="0"/>
    <s v="left bottom"/>
    <n v="5"/>
    <n v="58"/>
    <n v="72"/>
    <n v="8.6206896551724144E-2"/>
    <s v="B28.09.2023"/>
  </r>
  <r>
    <s v="28.09.2023"/>
    <d v="1899-12-30T12:40:00"/>
    <s v="22 hours"/>
    <n v="26"/>
    <n v="53"/>
    <x v="0"/>
    <n v="7"/>
    <x v="0"/>
    <s v="B"/>
    <x v="3"/>
    <x v="0"/>
    <x v="0"/>
    <s v="left top"/>
    <n v="0"/>
    <n v="58"/>
    <n v="72"/>
    <n v="0"/>
    <s v="B28.09.2023"/>
  </r>
  <r>
    <s v="28.09.2023"/>
    <d v="1899-12-30T12:40:00"/>
    <s v="22 hours"/>
    <n v="26"/>
    <n v="53"/>
    <x v="0"/>
    <n v="7"/>
    <x v="0"/>
    <s v="B"/>
    <x v="4"/>
    <x v="0"/>
    <x v="0"/>
    <s v="nochoice"/>
    <n v="14"/>
    <n v="58"/>
    <n v="72"/>
    <n v="0.19444444444444445"/>
    <s v="B28.09.2023"/>
  </r>
  <r>
    <s v="28.09.2023"/>
    <d v="1899-12-30T12:40:00"/>
    <s v="22 hours"/>
    <n v="26"/>
    <n v="53"/>
    <x v="0"/>
    <n v="7"/>
    <x v="0"/>
    <s v="C"/>
    <x v="0"/>
    <x v="0"/>
    <x v="0"/>
    <s v="right top"/>
    <n v="13"/>
    <n v="42"/>
    <n v="52"/>
    <n v="0.30952380952380953"/>
    <s v="C28.09.2023"/>
  </r>
  <r>
    <s v="28.09.2023"/>
    <d v="1899-12-30T12:40:00"/>
    <s v="22 hours"/>
    <n v="26"/>
    <n v="53"/>
    <x v="0"/>
    <n v="7"/>
    <x v="0"/>
    <s v="C"/>
    <x v="1"/>
    <x v="0"/>
    <x v="0"/>
    <s v="right bottom"/>
    <n v="21"/>
    <n v="42"/>
    <n v="52"/>
    <n v="0.5"/>
    <s v="C28.09.2023"/>
  </r>
  <r>
    <s v="28.09.2023"/>
    <d v="1899-12-30T12:40:00"/>
    <s v="22 hours"/>
    <n v="26"/>
    <n v="53"/>
    <x v="0"/>
    <n v="7"/>
    <x v="0"/>
    <s v="C"/>
    <x v="2"/>
    <x v="0"/>
    <x v="0"/>
    <s v="left top"/>
    <n v="3"/>
    <n v="42"/>
    <n v="52"/>
    <n v="7.1428571428571425E-2"/>
    <s v="C28.09.2023"/>
  </r>
  <r>
    <s v="28.09.2023"/>
    <d v="1899-12-30T12:40:00"/>
    <s v="22 hours"/>
    <n v="26"/>
    <n v="53"/>
    <x v="0"/>
    <n v="7"/>
    <x v="0"/>
    <s v="C"/>
    <x v="3"/>
    <x v="0"/>
    <x v="0"/>
    <s v="left bottom"/>
    <n v="5"/>
    <n v="42"/>
    <n v="52"/>
    <n v="0.11904761904761904"/>
    <s v="C28.09.2023"/>
  </r>
  <r>
    <s v="28.09.2023"/>
    <d v="1899-12-30T12:40:00"/>
    <s v="22 hours"/>
    <n v="26"/>
    <n v="53"/>
    <x v="0"/>
    <n v="7"/>
    <x v="0"/>
    <s v="C"/>
    <x v="4"/>
    <x v="0"/>
    <x v="0"/>
    <s v="nochoice"/>
    <n v="10"/>
    <n v="42"/>
    <n v="52"/>
    <n v="0.19230769230769232"/>
    <s v="C28.09.2023"/>
  </r>
  <r>
    <s v="28.09.2023"/>
    <d v="1899-12-30T12:40:00"/>
    <s v="22 hours"/>
    <n v="26"/>
    <n v="53"/>
    <x v="0"/>
    <n v="7"/>
    <x v="0"/>
    <s v="D"/>
    <x v="0"/>
    <x v="0"/>
    <x v="0"/>
    <s v="right top"/>
    <n v="9"/>
    <n v="39"/>
    <n v="52"/>
    <n v="0.23076923076923078"/>
    <s v="D28.09.2023"/>
  </r>
  <r>
    <s v="28.09.2023"/>
    <d v="1899-12-30T12:40:00"/>
    <s v="22 hours"/>
    <n v="26"/>
    <n v="53"/>
    <x v="0"/>
    <n v="7"/>
    <x v="0"/>
    <s v="D"/>
    <x v="1"/>
    <x v="0"/>
    <x v="0"/>
    <s v="right bottom"/>
    <n v="19"/>
    <n v="39"/>
    <n v="52"/>
    <n v="0.48717948717948717"/>
    <s v="D28.09.2023"/>
  </r>
  <r>
    <s v="28.09.2023"/>
    <d v="1899-12-30T12:40:00"/>
    <s v="22 hours"/>
    <n v="26"/>
    <n v="53"/>
    <x v="0"/>
    <n v="7"/>
    <x v="0"/>
    <s v="D"/>
    <x v="2"/>
    <x v="0"/>
    <x v="0"/>
    <s v="left top"/>
    <n v="7"/>
    <n v="39"/>
    <n v="52"/>
    <n v="0.17948717948717949"/>
    <s v="D28.09.2023"/>
  </r>
  <r>
    <s v="28.09.2023"/>
    <d v="1899-12-30T12:40:00"/>
    <s v="22 hours"/>
    <n v="26"/>
    <n v="53"/>
    <x v="0"/>
    <n v="7"/>
    <x v="0"/>
    <s v="D"/>
    <x v="3"/>
    <x v="0"/>
    <x v="0"/>
    <s v="left bottom"/>
    <n v="4"/>
    <n v="39"/>
    <n v="52"/>
    <n v="0.10256410256410256"/>
    <s v="D28.09.2023"/>
  </r>
  <r>
    <s v="28.09.2023"/>
    <d v="1899-12-30T12:40:00"/>
    <s v="22 hours"/>
    <n v="26"/>
    <n v="53"/>
    <x v="0"/>
    <n v="7"/>
    <x v="0"/>
    <s v="D"/>
    <x v="4"/>
    <x v="0"/>
    <x v="0"/>
    <s v="nochoice"/>
    <n v="13"/>
    <n v="39"/>
    <n v="52"/>
    <n v="0.25"/>
    <s v="D28.09.2023"/>
  </r>
  <r>
    <s v="04.10.2023"/>
    <d v="1899-12-30T16:00:00"/>
    <s v="20 hours"/>
    <n v="24"/>
    <n v="52"/>
    <x v="1"/>
    <n v="7"/>
    <x v="0"/>
    <s v="A"/>
    <x v="0"/>
    <x v="0"/>
    <x v="0"/>
    <s v="left top"/>
    <n v="16"/>
    <n v="40"/>
    <n v="52"/>
    <n v="0.4"/>
    <s v="A04.10.2023"/>
  </r>
  <r>
    <s v="04.10.2023"/>
    <d v="1899-12-30T16:00:00"/>
    <s v="20 hours"/>
    <n v="24"/>
    <n v="52"/>
    <x v="1"/>
    <n v="7"/>
    <x v="0"/>
    <s v="A"/>
    <x v="1"/>
    <x v="0"/>
    <x v="0"/>
    <s v="right bottom"/>
    <n v="13"/>
    <n v="40"/>
    <n v="52"/>
    <n v="0.32500000000000001"/>
    <s v="A04.10.2023"/>
  </r>
  <r>
    <s v="04.10.2023"/>
    <d v="1899-12-30T16:00:00"/>
    <s v="20 hours"/>
    <n v="24"/>
    <n v="52"/>
    <x v="1"/>
    <n v="7"/>
    <x v="0"/>
    <s v="A"/>
    <x v="2"/>
    <x v="0"/>
    <x v="0"/>
    <s v="left bottom"/>
    <n v="7"/>
    <n v="40"/>
    <n v="52"/>
    <n v="0.17499999999999999"/>
    <s v="A04.10.2023"/>
  </r>
  <r>
    <s v="04.10.2023"/>
    <d v="1899-12-30T16:00:00"/>
    <s v="20 hours"/>
    <n v="24"/>
    <n v="52"/>
    <x v="1"/>
    <n v="7"/>
    <x v="0"/>
    <s v="A"/>
    <x v="3"/>
    <x v="0"/>
    <x v="0"/>
    <s v="right top"/>
    <n v="4"/>
    <n v="40"/>
    <n v="52"/>
    <n v="0.1"/>
    <s v="A04.10.2023"/>
  </r>
  <r>
    <s v="04.10.2023"/>
    <d v="1899-12-30T16:00:00"/>
    <s v="20 hours"/>
    <n v="24"/>
    <n v="52"/>
    <x v="1"/>
    <n v="7"/>
    <x v="0"/>
    <s v="A"/>
    <x v="4"/>
    <x v="0"/>
    <x v="0"/>
    <s v="nochoice"/>
    <n v="12"/>
    <n v="40"/>
    <n v="52"/>
    <n v="0.23076923076923078"/>
    <s v="A04.10.2023"/>
  </r>
  <r>
    <s v="04.10.2023"/>
    <d v="1899-12-30T16:00:00"/>
    <s v="20 hours"/>
    <n v="24"/>
    <n v="52"/>
    <x v="1"/>
    <n v="7"/>
    <x v="0"/>
    <s v="B"/>
    <x v="0"/>
    <x v="0"/>
    <x v="0"/>
    <s v="left bottom"/>
    <n v="24"/>
    <n v="55"/>
    <n v="59"/>
    <n v="0.43636363636363634"/>
    <s v="B04.10.2023"/>
  </r>
  <r>
    <s v="04.10.2023"/>
    <d v="1899-12-30T16:00:00"/>
    <s v="20 hours"/>
    <n v="24"/>
    <n v="52"/>
    <x v="1"/>
    <n v="7"/>
    <x v="0"/>
    <s v="B"/>
    <x v="1"/>
    <x v="0"/>
    <x v="0"/>
    <s v="right top"/>
    <n v="18"/>
    <n v="55"/>
    <n v="59"/>
    <n v="0.32727272727272727"/>
    <s v="B04.10.2023"/>
  </r>
  <r>
    <s v="04.10.2023"/>
    <d v="1899-12-30T16:00:00"/>
    <s v="20 hours"/>
    <n v="24"/>
    <n v="52"/>
    <x v="1"/>
    <n v="7"/>
    <x v="0"/>
    <s v="B"/>
    <x v="2"/>
    <x v="0"/>
    <x v="0"/>
    <s v="right bottom"/>
    <n v="13"/>
    <n v="55"/>
    <n v="59"/>
    <n v="0.23636363636363636"/>
    <s v="B04.10.2023"/>
  </r>
  <r>
    <s v="04.10.2023"/>
    <d v="1899-12-30T16:00:00"/>
    <s v="20 hours"/>
    <n v="24"/>
    <n v="52"/>
    <x v="1"/>
    <n v="7"/>
    <x v="0"/>
    <s v="B"/>
    <x v="3"/>
    <x v="0"/>
    <x v="0"/>
    <s v="left top"/>
    <n v="0"/>
    <n v="55"/>
    <n v="59"/>
    <n v="0"/>
    <s v="B04.10.2023"/>
  </r>
  <r>
    <s v="04.10.2023"/>
    <d v="1899-12-30T16:00:00"/>
    <s v="20 hours"/>
    <n v="24"/>
    <n v="52"/>
    <x v="1"/>
    <n v="7"/>
    <x v="0"/>
    <s v="B"/>
    <x v="4"/>
    <x v="0"/>
    <x v="0"/>
    <s v="nochoice"/>
    <n v="4"/>
    <n v="55"/>
    <n v="59"/>
    <n v="6.7796610169491525E-2"/>
    <s v="B04.10.2023"/>
  </r>
  <r>
    <s v="04.10.2023"/>
    <d v="1899-12-30T16:00:00"/>
    <s v="20 hours"/>
    <n v="24"/>
    <n v="52"/>
    <x v="1"/>
    <n v="7"/>
    <x v="0"/>
    <s v="C"/>
    <x v="0"/>
    <x v="0"/>
    <x v="0"/>
    <s v="left top"/>
    <n v="24"/>
    <n v="56"/>
    <n v="59"/>
    <n v="0.42857142857142855"/>
    <s v="C04.10.2023"/>
  </r>
  <r>
    <s v="04.10.2023"/>
    <d v="1899-12-30T16:00:00"/>
    <s v="20 hours"/>
    <n v="24"/>
    <n v="52"/>
    <x v="1"/>
    <n v="7"/>
    <x v="0"/>
    <s v="C"/>
    <x v="1"/>
    <x v="0"/>
    <x v="0"/>
    <s v="right bottom"/>
    <n v="21"/>
    <n v="56"/>
    <n v="59"/>
    <n v="0.375"/>
    <s v="C04.10.2023"/>
  </r>
  <r>
    <s v="04.10.2023"/>
    <d v="1899-12-30T16:00:00"/>
    <s v="20 hours"/>
    <n v="24"/>
    <n v="52"/>
    <x v="1"/>
    <n v="7"/>
    <x v="0"/>
    <s v="C"/>
    <x v="2"/>
    <x v="0"/>
    <x v="0"/>
    <s v="right top"/>
    <n v="5"/>
    <n v="56"/>
    <n v="59"/>
    <n v="8.9285714285714288E-2"/>
    <s v="C04.10.2023"/>
  </r>
  <r>
    <s v="04.10.2023"/>
    <d v="1899-12-30T16:00:00"/>
    <s v="20 hours"/>
    <n v="24"/>
    <n v="52"/>
    <x v="1"/>
    <n v="7"/>
    <x v="0"/>
    <s v="C"/>
    <x v="3"/>
    <x v="0"/>
    <x v="0"/>
    <s v="left bottom"/>
    <n v="6"/>
    <n v="56"/>
    <n v="59"/>
    <n v="0.10714285714285714"/>
    <s v="C04.10.2023"/>
  </r>
  <r>
    <s v="04.10.2023"/>
    <d v="1899-12-30T16:00:00"/>
    <s v="20 hours"/>
    <n v="24"/>
    <n v="52"/>
    <x v="1"/>
    <n v="7"/>
    <x v="0"/>
    <s v="C"/>
    <x v="4"/>
    <x v="0"/>
    <x v="0"/>
    <s v="nochoice"/>
    <n v="3"/>
    <n v="56"/>
    <n v="59"/>
    <n v="5.0847457627118647E-2"/>
    <s v="C04.10.2023"/>
  </r>
  <r>
    <s v="04.10.2023"/>
    <d v="1899-12-30T16:00:00"/>
    <s v="20 hours"/>
    <n v="24"/>
    <n v="52"/>
    <x v="1"/>
    <n v="7"/>
    <x v="0"/>
    <s v="D"/>
    <x v="0"/>
    <x v="0"/>
    <x v="0"/>
    <s v="left bottom"/>
    <n v="18"/>
    <n v="28"/>
    <n v="29"/>
    <n v="0.6428571428571429"/>
    <s v="D04.10.2023"/>
  </r>
  <r>
    <s v="04.10.2023"/>
    <d v="1899-12-30T16:00:00"/>
    <s v="20 hours"/>
    <n v="24"/>
    <n v="52"/>
    <x v="1"/>
    <n v="7"/>
    <x v="0"/>
    <s v="D"/>
    <x v="1"/>
    <x v="0"/>
    <x v="0"/>
    <s v="right top"/>
    <n v="3"/>
    <n v="28"/>
    <n v="29"/>
    <n v="0.10714285714285714"/>
    <s v="D04.10.2023"/>
  </r>
  <r>
    <s v="04.10.2023"/>
    <d v="1899-12-30T16:00:00"/>
    <s v="20 hours"/>
    <n v="24"/>
    <n v="52"/>
    <x v="1"/>
    <n v="7"/>
    <x v="0"/>
    <s v="D"/>
    <x v="2"/>
    <x v="0"/>
    <x v="0"/>
    <s v="right bottom"/>
    <n v="5"/>
    <n v="28"/>
    <n v="29"/>
    <n v="0.17857142857142858"/>
    <s v="D04.10.2023"/>
  </r>
  <r>
    <s v="04.10.2023"/>
    <d v="1899-12-30T16:00:00"/>
    <s v="20 hours"/>
    <n v="24"/>
    <n v="52"/>
    <x v="1"/>
    <n v="7"/>
    <x v="0"/>
    <s v="D"/>
    <x v="3"/>
    <x v="0"/>
    <x v="0"/>
    <s v="left top"/>
    <n v="2"/>
    <n v="28"/>
    <n v="29"/>
    <n v="7.1428571428571425E-2"/>
    <s v="D04.10.2023"/>
  </r>
  <r>
    <s v="04.10.2023"/>
    <d v="1899-12-30T16:00:00"/>
    <s v="20 hours"/>
    <n v="24"/>
    <n v="52"/>
    <x v="1"/>
    <n v="7"/>
    <x v="0"/>
    <s v="D"/>
    <x v="4"/>
    <x v="0"/>
    <x v="0"/>
    <s v="nochoice"/>
    <n v="1"/>
    <n v="28"/>
    <n v="29"/>
    <n v="3.4482758620689655E-2"/>
    <s v="D04.10.2023"/>
  </r>
  <r>
    <s v="04.10.2023"/>
    <d v="1899-12-30T16:00:00"/>
    <s v="20 hours"/>
    <n v="24"/>
    <n v="52"/>
    <x v="1"/>
    <n v="7"/>
    <x v="0"/>
    <s v="G"/>
    <x v="0"/>
    <x v="0"/>
    <x v="0"/>
    <s v="right bottom"/>
    <n v="25"/>
    <n v="43"/>
    <n v="48"/>
    <n v="0.58139534883720934"/>
    <s v="G04.10.2023"/>
  </r>
  <r>
    <s v="04.10.2023"/>
    <d v="1899-12-30T16:00:00"/>
    <s v="20 hours"/>
    <n v="24"/>
    <n v="52"/>
    <x v="1"/>
    <n v="7"/>
    <x v="0"/>
    <s v="G"/>
    <x v="1"/>
    <x v="0"/>
    <x v="0"/>
    <s v="left top"/>
    <n v="9"/>
    <n v="43"/>
    <n v="48"/>
    <n v="0.20930232558139536"/>
    <s v="G04.10.2023"/>
  </r>
  <r>
    <s v="04.10.2023"/>
    <d v="1899-12-30T16:00:00"/>
    <s v="20 hours"/>
    <n v="24"/>
    <n v="52"/>
    <x v="1"/>
    <n v="7"/>
    <x v="0"/>
    <s v="G"/>
    <x v="2"/>
    <x v="0"/>
    <x v="0"/>
    <s v="right top"/>
    <n v="8"/>
    <n v="43"/>
    <n v="48"/>
    <n v="0.18604651162790697"/>
    <s v="G04.10.2023"/>
  </r>
  <r>
    <s v="04.10.2023"/>
    <d v="1899-12-30T16:00:00"/>
    <s v="20 hours"/>
    <n v="24"/>
    <n v="52"/>
    <x v="1"/>
    <n v="7"/>
    <x v="0"/>
    <s v="G"/>
    <x v="3"/>
    <x v="0"/>
    <x v="0"/>
    <s v="left bottom"/>
    <n v="1"/>
    <n v="43"/>
    <n v="48"/>
    <n v="2.3255813953488372E-2"/>
    <s v="G04.10.2023"/>
  </r>
  <r>
    <s v="04.10.2023"/>
    <d v="1899-12-30T16:00:00"/>
    <s v="20 hours"/>
    <n v="24"/>
    <n v="52"/>
    <x v="1"/>
    <n v="7"/>
    <x v="0"/>
    <s v="G"/>
    <x v="4"/>
    <x v="0"/>
    <x v="0"/>
    <s v="nochoice"/>
    <n v="5"/>
    <n v="43"/>
    <n v="48"/>
    <n v="0.10416666666666667"/>
    <s v="G04.10.2023"/>
  </r>
  <r>
    <s v="04.10.2023"/>
    <d v="1899-12-30T16:00:00"/>
    <s v="20 hours"/>
    <n v="24"/>
    <n v="52"/>
    <x v="1"/>
    <n v="7"/>
    <x v="0"/>
    <s v="H"/>
    <x v="0"/>
    <x v="0"/>
    <x v="0"/>
    <s v="right bottom"/>
    <n v="8"/>
    <n v="42"/>
    <n v="46"/>
    <n v="0.19047619047619047"/>
    <s v="H04.10.2023"/>
  </r>
  <r>
    <s v="04.10.2023"/>
    <d v="1899-12-30T16:00:00"/>
    <s v="20 hours"/>
    <n v="24"/>
    <n v="52"/>
    <x v="1"/>
    <n v="7"/>
    <x v="0"/>
    <s v="H"/>
    <x v="1"/>
    <x v="0"/>
    <x v="0"/>
    <s v="left top"/>
    <n v="27"/>
    <n v="42"/>
    <n v="46"/>
    <n v="0.6428571428571429"/>
    <s v="H04.10.2023"/>
  </r>
  <r>
    <s v="04.10.2023"/>
    <d v="1899-12-30T16:00:00"/>
    <s v="20 hours"/>
    <n v="24"/>
    <n v="52"/>
    <x v="1"/>
    <n v="7"/>
    <x v="0"/>
    <s v="H"/>
    <x v="2"/>
    <x v="0"/>
    <x v="0"/>
    <s v="left bottom"/>
    <n v="3"/>
    <n v="42"/>
    <n v="46"/>
    <n v="7.1428571428571425E-2"/>
    <s v="H04.10.2023"/>
  </r>
  <r>
    <s v="04.10.2023"/>
    <d v="1899-12-30T16:00:00"/>
    <s v="20 hours"/>
    <n v="24"/>
    <n v="52"/>
    <x v="1"/>
    <n v="7"/>
    <x v="0"/>
    <s v="H"/>
    <x v="3"/>
    <x v="0"/>
    <x v="0"/>
    <s v="right top"/>
    <n v="4"/>
    <n v="42"/>
    <n v="46"/>
    <n v="9.5238095238095233E-2"/>
    <s v="H04.10.2023"/>
  </r>
  <r>
    <s v="04.10.2023"/>
    <d v="1899-12-30T16:00:00"/>
    <s v="20 hours"/>
    <n v="24"/>
    <n v="52"/>
    <x v="1"/>
    <n v="7"/>
    <x v="0"/>
    <s v="H"/>
    <x v="4"/>
    <x v="0"/>
    <x v="0"/>
    <s v="nochoice"/>
    <n v="4"/>
    <n v="42"/>
    <n v="46"/>
    <n v="8.6956521739130432E-2"/>
    <s v="H04.10.2023"/>
  </r>
  <r>
    <s v="10.10.2023"/>
    <d v="1899-12-30T16:00:00"/>
    <s v="24 hours"/>
    <n v="25"/>
    <n v="44"/>
    <x v="0"/>
    <n v="6"/>
    <x v="0"/>
    <s v="A"/>
    <x v="0"/>
    <x v="0"/>
    <x v="0"/>
    <s v="left top"/>
    <n v="12"/>
    <n v="43"/>
    <n v="56"/>
    <n v="0.27906976744186046"/>
    <s v="A10.10.2023"/>
  </r>
  <r>
    <s v="10.10.2023"/>
    <d v="1899-12-30T16:00:00"/>
    <s v="24 hours"/>
    <n v="25"/>
    <n v="44"/>
    <x v="0"/>
    <n v="6"/>
    <x v="0"/>
    <s v="A"/>
    <x v="1"/>
    <x v="0"/>
    <x v="0"/>
    <s v="left bottom"/>
    <n v="15"/>
    <n v="43"/>
    <n v="56"/>
    <n v="0.34883720930232559"/>
    <s v="A10.10.2023"/>
  </r>
  <r>
    <s v="10.10.2023"/>
    <d v="1899-12-30T16:00:00"/>
    <s v="24 hours"/>
    <n v="25"/>
    <n v="44"/>
    <x v="0"/>
    <n v="6"/>
    <x v="0"/>
    <s v="A"/>
    <x v="2"/>
    <x v="0"/>
    <x v="0"/>
    <s v="right top"/>
    <n v="16"/>
    <n v="43"/>
    <n v="56"/>
    <n v="0.37209302325581395"/>
    <s v="A10.10.2023"/>
  </r>
  <r>
    <s v="10.10.2023"/>
    <d v="1899-12-30T16:00:00"/>
    <s v="24 hours"/>
    <n v="25"/>
    <n v="44"/>
    <x v="0"/>
    <n v="6"/>
    <x v="0"/>
    <s v="A"/>
    <x v="3"/>
    <x v="0"/>
    <x v="0"/>
    <s v="right top"/>
    <n v="0"/>
    <n v="43"/>
    <n v="56"/>
    <n v="0"/>
    <s v="A10.10.2023"/>
  </r>
  <r>
    <s v="10.10.2023"/>
    <d v="1899-12-30T16:00:00"/>
    <s v="24 hours"/>
    <n v="25"/>
    <n v="44"/>
    <x v="0"/>
    <n v="6"/>
    <x v="0"/>
    <s v="A"/>
    <x v="4"/>
    <x v="0"/>
    <x v="0"/>
    <s v="nochoice"/>
    <n v="13"/>
    <n v="43"/>
    <n v="56"/>
    <n v="0.23214285714285715"/>
    <s v="A10.10.2023"/>
  </r>
  <r>
    <s v="10.10.2023"/>
    <d v="1899-12-30T16:00:00"/>
    <s v="24 hours"/>
    <n v="25"/>
    <n v="44"/>
    <x v="0"/>
    <n v="6"/>
    <x v="0"/>
    <s v="B"/>
    <x v="0"/>
    <x v="0"/>
    <x v="0"/>
    <s v="left bottom"/>
    <n v="13"/>
    <n v="36"/>
    <n v="48"/>
    <n v="0.3611111111111111"/>
    <s v="B10.10.2023"/>
  </r>
  <r>
    <s v="10.10.2023"/>
    <d v="1899-12-30T16:00:00"/>
    <s v="24 hours"/>
    <n v="25"/>
    <n v="44"/>
    <x v="0"/>
    <n v="6"/>
    <x v="0"/>
    <s v="B"/>
    <x v="1"/>
    <x v="0"/>
    <x v="0"/>
    <s v="left top"/>
    <n v="8"/>
    <n v="36"/>
    <n v="48"/>
    <n v="0.22222222222222221"/>
    <s v="B10.10.2023"/>
  </r>
  <r>
    <s v="10.10.2023"/>
    <d v="1899-12-30T16:00:00"/>
    <s v="24 hours"/>
    <n v="25"/>
    <n v="44"/>
    <x v="0"/>
    <n v="6"/>
    <x v="0"/>
    <s v="B"/>
    <x v="2"/>
    <x v="0"/>
    <x v="0"/>
    <s v="right top"/>
    <n v="13"/>
    <n v="36"/>
    <n v="48"/>
    <n v="0.3611111111111111"/>
    <s v="B10.10.2023"/>
  </r>
  <r>
    <s v="10.10.2023"/>
    <d v="1899-12-30T16:00:00"/>
    <s v="24 hours"/>
    <n v="25"/>
    <n v="44"/>
    <x v="0"/>
    <n v="6"/>
    <x v="0"/>
    <s v="B"/>
    <x v="3"/>
    <x v="0"/>
    <x v="0"/>
    <s v="right bottom"/>
    <n v="2"/>
    <n v="36"/>
    <n v="48"/>
    <n v="5.5555555555555552E-2"/>
    <s v="B10.10.2023"/>
  </r>
  <r>
    <s v="10.10.2023"/>
    <d v="1899-12-30T16:00:00"/>
    <s v="24 hours"/>
    <n v="25"/>
    <n v="44"/>
    <x v="0"/>
    <n v="6"/>
    <x v="0"/>
    <s v="B"/>
    <x v="4"/>
    <x v="0"/>
    <x v="0"/>
    <s v="nochoice"/>
    <n v="12"/>
    <n v="36"/>
    <n v="48"/>
    <n v="0.25"/>
    <s v="B10.10.2023"/>
  </r>
  <r>
    <s v="12.10.2023"/>
    <d v="1899-12-30T16:00:00"/>
    <s v="24 hours"/>
    <n v="25"/>
    <n v="50"/>
    <x v="0"/>
    <n v="7"/>
    <x v="0"/>
    <s v="F"/>
    <x v="0"/>
    <x v="0"/>
    <x v="0"/>
    <s v="right bottom"/>
    <n v="15"/>
    <n v="38"/>
    <n v="51"/>
    <n v="0.39473684210526316"/>
    <s v="F12.10.2023"/>
  </r>
  <r>
    <s v="12.10.2023"/>
    <d v="1899-12-30T16:00:00"/>
    <s v="24 hours"/>
    <n v="25"/>
    <n v="50"/>
    <x v="0"/>
    <n v="7"/>
    <x v="0"/>
    <s v="F"/>
    <x v="1"/>
    <x v="0"/>
    <x v="0"/>
    <s v="left top"/>
    <n v="11"/>
    <n v="38"/>
    <n v="51"/>
    <n v="0.28947368421052633"/>
    <s v="F12.10.2023"/>
  </r>
  <r>
    <s v="12.10.2023"/>
    <d v="1899-12-30T16:00:00"/>
    <s v="24 hours"/>
    <n v="25"/>
    <n v="50"/>
    <x v="0"/>
    <n v="7"/>
    <x v="0"/>
    <s v="F"/>
    <x v="2"/>
    <x v="0"/>
    <x v="0"/>
    <s v="right top"/>
    <n v="12"/>
    <n v="38"/>
    <n v="51"/>
    <n v="0.31578947368421051"/>
    <s v="F12.10.2023"/>
  </r>
  <r>
    <s v="12.10.2023"/>
    <d v="1899-12-30T16:00:00"/>
    <s v="24 hours"/>
    <n v="25"/>
    <n v="50"/>
    <x v="0"/>
    <n v="7"/>
    <x v="0"/>
    <s v="F"/>
    <x v="3"/>
    <x v="0"/>
    <x v="0"/>
    <s v="left bottom"/>
    <n v="0"/>
    <n v="38"/>
    <n v="51"/>
    <n v="0"/>
    <s v="F12.10.2023"/>
  </r>
  <r>
    <s v="12.10.2023"/>
    <d v="1899-12-30T16:00:00"/>
    <s v="24 hours"/>
    <n v="25"/>
    <n v="50"/>
    <x v="0"/>
    <n v="7"/>
    <x v="0"/>
    <s v="F"/>
    <x v="4"/>
    <x v="0"/>
    <x v="0"/>
    <s v="nochoice"/>
    <n v="13"/>
    <n v="38"/>
    <n v="51"/>
    <n v="0.25490196078431371"/>
    <s v="F12.10.2023"/>
  </r>
  <r>
    <s v="12.10.2023"/>
    <d v="1899-12-30T16:00:00"/>
    <s v="24 hours"/>
    <n v="25"/>
    <n v="50"/>
    <x v="0"/>
    <n v="7"/>
    <x v="0"/>
    <s v="G"/>
    <x v="0"/>
    <x v="0"/>
    <x v="0"/>
    <s v="left top"/>
    <n v="21"/>
    <n v="52"/>
    <n v="62"/>
    <n v="0.40384615384615385"/>
    <s v="G12.10.2023"/>
  </r>
  <r>
    <s v="12.10.2023"/>
    <d v="1899-12-30T16:00:00"/>
    <s v="24 hours"/>
    <n v="25"/>
    <n v="50"/>
    <x v="0"/>
    <n v="7"/>
    <x v="0"/>
    <s v="G"/>
    <x v="1"/>
    <x v="0"/>
    <x v="0"/>
    <s v="right bottom"/>
    <n v="26"/>
    <n v="52"/>
    <n v="62"/>
    <n v="0.5"/>
    <s v="G12.10.2023"/>
  </r>
  <r>
    <s v="12.10.2023"/>
    <d v="1899-12-30T16:00:00"/>
    <s v="24 hours"/>
    <n v="25"/>
    <n v="50"/>
    <x v="0"/>
    <n v="7"/>
    <x v="0"/>
    <s v="G"/>
    <x v="2"/>
    <x v="0"/>
    <x v="0"/>
    <s v="left bottom"/>
    <n v="5"/>
    <n v="52"/>
    <n v="62"/>
    <n v="9.6153846153846159E-2"/>
    <s v="G12.10.2023"/>
  </r>
  <r>
    <s v="12.10.2023"/>
    <d v="1899-12-30T16:00:00"/>
    <s v="24 hours"/>
    <n v="25"/>
    <n v="50"/>
    <x v="0"/>
    <n v="7"/>
    <x v="0"/>
    <s v="G"/>
    <x v="3"/>
    <x v="0"/>
    <x v="0"/>
    <s v="right top"/>
    <n v="0"/>
    <n v="52"/>
    <n v="62"/>
    <n v="0"/>
    <s v="G12.10.2023"/>
  </r>
  <r>
    <s v="12.10.2023"/>
    <d v="1899-12-30T16:00:00"/>
    <s v="24 hours"/>
    <n v="25"/>
    <n v="50"/>
    <x v="0"/>
    <n v="7"/>
    <x v="0"/>
    <s v="G"/>
    <x v="4"/>
    <x v="0"/>
    <x v="0"/>
    <s v="nochoice"/>
    <n v="10"/>
    <n v="52"/>
    <n v="62"/>
    <n v="0.16129032258064516"/>
    <s v="G12.10.2023"/>
  </r>
  <r>
    <s v="30.10.2023"/>
    <d v="1899-12-30T17:00:00"/>
    <s v="24 hours"/>
    <n v="23"/>
    <n v="58"/>
    <x v="1"/>
    <n v="8"/>
    <x v="0"/>
    <s v="A"/>
    <x v="0"/>
    <x v="0"/>
    <x v="0"/>
    <s v="left top"/>
    <n v="15"/>
    <n v="49"/>
    <n v="52"/>
    <n v="0.30612244897959184"/>
    <s v="A30.10.2023"/>
  </r>
  <r>
    <s v="30.10.2023"/>
    <d v="1899-12-30T17:00:00"/>
    <s v="24 hours"/>
    <n v="23"/>
    <n v="58"/>
    <x v="1"/>
    <n v="8"/>
    <x v="0"/>
    <s v="A"/>
    <x v="1"/>
    <x v="0"/>
    <x v="0"/>
    <s v="right bottom"/>
    <n v="18"/>
    <n v="49"/>
    <n v="52"/>
    <n v="0.36734693877551022"/>
    <s v="A30.10.2023"/>
  </r>
  <r>
    <s v="30.10.2023"/>
    <d v="1899-12-30T17:00:00"/>
    <s v="24 hours"/>
    <n v="23"/>
    <n v="58"/>
    <x v="1"/>
    <n v="8"/>
    <x v="0"/>
    <s v="A"/>
    <x v="2"/>
    <x v="0"/>
    <x v="0"/>
    <s v="right top"/>
    <n v="12"/>
    <n v="49"/>
    <n v="52"/>
    <n v="0.24489795918367346"/>
    <s v="A30.10.2023"/>
  </r>
  <r>
    <s v="30.10.2023"/>
    <d v="1899-12-30T17:00:00"/>
    <s v="24 hours"/>
    <n v="23"/>
    <n v="58"/>
    <x v="1"/>
    <n v="8"/>
    <x v="0"/>
    <s v="A"/>
    <x v="3"/>
    <x v="0"/>
    <x v="0"/>
    <s v="left bottom"/>
    <n v="4"/>
    <n v="49"/>
    <n v="52"/>
    <n v="8.1632653061224483E-2"/>
    <s v="A30.10.2023"/>
  </r>
  <r>
    <s v="30.10.2023"/>
    <d v="1899-12-30T17:00:00"/>
    <s v="24 hours"/>
    <n v="23"/>
    <n v="58"/>
    <x v="1"/>
    <n v="8"/>
    <x v="0"/>
    <s v="A"/>
    <x v="4"/>
    <x v="0"/>
    <x v="0"/>
    <s v="nochoice"/>
    <n v="3"/>
    <n v="49"/>
    <n v="52"/>
    <n v="5.7692307692307696E-2"/>
    <s v="A30.10.2023"/>
  </r>
  <r>
    <s v="30.10.2023"/>
    <d v="1899-12-30T17:00:00"/>
    <s v="24 hours"/>
    <n v="23"/>
    <n v="58"/>
    <x v="1"/>
    <n v="8"/>
    <x v="0"/>
    <s v="B"/>
    <x v="0"/>
    <x v="0"/>
    <x v="0"/>
    <s v="right top"/>
    <n v="16"/>
    <n v="46"/>
    <n v="47"/>
    <n v="0.34782608695652173"/>
    <s v="B30.10.2023"/>
  </r>
  <r>
    <s v="30.10.2023"/>
    <d v="1899-12-30T17:00:00"/>
    <s v="24 hours"/>
    <n v="23"/>
    <n v="58"/>
    <x v="1"/>
    <n v="8"/>
    <x v="0"/>
    <s v="B"/>
    <x v="1"/>
    <x v="0"/>
    <x v="0"/>
    <s v="left bottom"/>
    <n v="17"/>
    <n v="46"/>
    <n v="47"/>
    <n v="0.36956521739130432"/>
    <s v="B30.10.2023"/>
  </r>
  <r>
    <s v="30.10.2023"/>
    <d v="1899-12-30T17:00:00"/>
    <s v="24 hours"/>
    <n v="23"/>
    <n v="58"/>
    <x v="1"/>
    <n v="8"/>
    <x v="0"/>
    <s v="B"/>
    <x v="2"/>
    <x v="0"/>
    <x v="0"/>
    <s v="right bottom"/>
    <n v="12"/>
    <n v="46"/>
    <n v="47"/>
    <n v="0.2608695652173913"/>
    <s v="B30.10.2023"/>
  </r>
  <r>
    <s v="30.10.2023"/>
    <d v="1899-12-30T17:00:00"/>
    <s v="24 hours"/>
    <n v="23"/>
    <n v="58"/>
    <x v="1"/>
    <n v="8"/>
    <x v="0"/>
    <s v="B"/>
    <x v="3"/>
    <x v="0"/>
    <x v="0"/>
    <s v="left top"/>
    <n v="1"/>
    <n v="46"/>
    <n v="47"/>
    <n v="2.1739130434782608E-2"/>
    <s v="B30.10.2023"/>
  </r>
  <r>
    <s v="30.10.2023"/>
    <d v="1899-12-30T17:00:00"/>
    <s v="24 hours"/>
    <n v="23"/>
    <n v="58"/>
    <x v="1"/>
    <n v="8"/>
    <x v="0"/>
    <s v="B"/>
    <x v="4"/>
    <x v="0"/>
    <x v="0"/>
    <s v="nochoice"/>
    <n v="1"/>
    <n v="46"/>
    <n v="47"/>
    <n v="2.1276595744680851E-2"/>
    <s v="B30.10.2023"/>
  </r>
  <r>
    <s v="04.10.2023"/>
    <d v="1899-12-30T16:00:00"/>
    <s v="20 hours"/>
    <n v="24"/>
    <n v="52"/>
    <x v="1"/>
    <n v="7"/>
    <x v="1"/>
    <s v="E"/>
    <x v="0"/>
    <x v="1"/>
    <x v="1"/>
    <s v="left bottom"/>
    <n v="4"/>
    <n v="15"/>
    <n v="19"/>
    <n v="0.26666666666666666"/>
    <s v="E04.10.2023"/>
  </r>
  <r>
    <s v="04.10.2023"/>
    <d v="1899-12-30T16:00:00"/>
    <s v="20 hours"/>
    <n v="24"/>
    <n v="52"/>
    <x v="1"/>
    <n v="7"/>
    <x v="1"/>
    <s v="E"/>
    <x v="1"/>
    <x v="1"/>
    <x v="1"/>
    <s v="right bottom"/>
    <n v="7"/>
    <n v="15"/>
    <n v="19"/>
    <n v="0.46666666666666667"/>
    <s v="E04.10.2023"/>
  </r>
  <r>
    <s v="04.10.2023"/>
    <d v="1899-12-30T16:00:00"/>
    <s v="20 hours"/>
    <n v="24"/>
    <n v="52"/>
    <x v="1"/>
    <n v="7"/>
    <x v="1"/>
    <s v="E"/>
    <x v="2"/>
    <x v="1"/>
    <x v="1"/>
    <s v="right top"/>
    <n v="2"/>
    <n v="15"/>
    <n v="19"/>
    <n v="0.13333333333333333"/>
    <s v="E04.10.2023"/>
  </r>
  <r>
    <s v="04.10.2023"/>
    <d v="1899-12-30T16:00:00"/>
    <s v="20 hours"/>
    <n v="24"/>
    <n v="52"/>
    <x v="1"/>
    <n v="7"/>
    <x v="1"/>
    <s v="E"/>
    <x v="3"/>
    <x v="1"/>
    <x v="1"/>
    <s v="left top"/>
    <n v="2"/>
    <n v="15"/>
    <n v="19"/>
    <n v="0.13333333333333333"/>
    <s v="E04.10.2023"/>
  </r>
  <r>
    <s v="04.10.2023"/>
    <d v="1899-12-30T16:00:00"/>
    <s v="20 hours"/>
    <n v="24"/>
    <n v="52"/>
    <x v="1"/>
    <n v="7"/>
    <x v="1"/>
    <s v="E"/>
    <x v="4"/>
    <x v="1"/>
    <x v="1"/>
    <s v="nochoice"/>
    <n v="4"/>
    <n v="15"/>
    <n v="19"/>
    <n v="0.21052631578947367"/>
    <s v="E04.10.2023"/>
  </r>
  <r>
    <s v="04.10.2023"/>
    <d v="1899-12-30T16:00:00"/>
    <s v="20 hours"/>
    <n v="24"/>
    <n v="52"/>
    <x v="1"/>
    <n v="7"/>
    <x v="1"/>
    <s v="F"/>
    <x v="0"/>
    <x v="1"/>
    <x v="1"/>
    <s v="right bottom"/>
    <n v="5"/>
    <n v="17"/>
    <n v="20"/>
    <n v="0.29411764705882354"/>
    <s v="F04.10.2023"/>
  </r>
  <r>
    <s v="04.10.2023"/>
    <d v="1899-12-30T16:00:00"/>
    <s v="20 hours"/>
    <n v="24"/>
    <n v="52"/>
    <x v="1"/>
    <n v="7"/>
    <x v="1"/>
    <s v="F"/>
    <x v="1"/>
    <x v="1"/>
    <x v="1"/>
    <s v="right top"/>
    <n v="7"/>
    <n v="17"/>
    <n v="20"/>
    <n v="0.41176470588235292"/>
    <s v="F04.10.2023"/>
  </r>
  <r>
    <s v="04.10.2023"/>
    <d v="1899-12-30T16:00:00"/>
    <s v="20 hours"/>
    <n v="24"/>
    <n v="52"/>
    <x v="1"/>
    <n v="7"/>
    <x v="1"/>
    <s v="F"/>
    <x v="2"/>
    <x v="1"/>
    <x v="1"/>
    <s v="left top"/>
    <n v="5"/>
    <n v="17"/>
    <n v="20"/>
    <n v="0.29411764705882354"/>
    <s v="F04.10.2023"/>
  </r>
  <r>
    <s v="04.10.2023"/>
    <d v="1899-12-30T16:00:00"/>
    <s v="20 hours"/>
    <n v="24"/>
    <n v="52"/>
    <x v="1"/>
    <n v="7"/>
    <x v="1"/>
    <s v="F"/>
    <x v="3"/>
    <x v="1"/>
    <x v="1"/>
    <s v="left bottom"/>
    <n v="0"/>
    <n v="17"/>
    <n v="20"/>
    <n v="0"/>
    <s v="F04.10.2023"/>
  </r>
  <r>
    <s v="04.10.2023"/>
    <d v="1899-12-30T16:00:00"/>
    <s v="20 hours"/>
    <n v="24"/>
    <n v="52"/>
    <x v="1"/>
    <n v="7"/>
    <x v="1"/>
    <s v="F"/>
    <x v="4"/>
    <x v="1"/>
    <x v="1"/>
    <s v="nochoice"/>
    <n v="3"/>
    <n v="17"/>
    <n v="20"/>
    <n v="0.15"/>
    <s v="F04.10.2023"/>
  </r>
  <r>
    <s v="05.10.2023"/>
    <d v="1899-12-30T14:00:00"/>
    <s v="24 hours"/>
    <n v="23"/>
    <n v="54"/>
    <x v="1"/>
    <n v="7"/>
    <x v="1"/>
    <s v="A"/>
    <x v="0"/>
    <x v="1"/>
    <x v="1"/>
    <s v="left bottom"/>
    <n v="25"/>
    <n v="41"/>
    <n v="45"/>
    <n v="0.6097560975609756"/>
    <s v="A05.10.2023"/>
  </r>
  <r>
    <s v="05.10.2023"/>
    <d v="1899-12-30T14:00:00"/>
    <s v="24 hours"/>
    <n v="23"/>
    <n v="54"/>
    <x v="1"/>
    <n v="7"/>
    <x v="1"/>
    <s v="A"/>
    <x v="1"/>
    <x v="1"/>
    <x v="1"/>
    <s v="right top"/>
    <n v="7"/>
    <n v="41"/>
    <n v="45"/>
    <n v="0.17073170731707318"/>
    <s v="A05.10.2023"/>
  </r>
  <r>
    <s v="05.10.2023"/>
    <d v="1899-12-30T14:00:00"/>
    <s v="24 hours"/>
    <n v="23"/>
    <n v="54"/>
    <x v="1"/>
    <n v="7"/>
    <x v="1"/>
    <s v="A"/>
    <x v="2"/>
    <x v="1"/>
    <x v="1"/>
    <s v="right bottom"/>
    <n v="8"/>
    <n v="41"/>
    <n v="45"/>
    <n v="0.1951219512195122"/>
    <s v="A05.10.2023"/>
  </r>
  <r>
    <s v="05.10.2023"/>
    <d v="1899-12-30T14:00:00"/>
    <s v="24 hours"/>
    <n v="23"/>
    <n v="54"/>
    <x v="1"/>
    <n v="7"/>
    <x v="1"/>
    <s v="A"/>
    <x v="3"/>
    <x v="1"/>
    <x v="1"/>
    <s v="left top"/>
    <n v="1"/>
    <n v="41"/>
    <n v="45"/>
    <n v="2.4390243902439025E-2"/>
    <s v="A05.10.2023"/>
  </r>
  <r>
    <s v="05.10.2023"/>
    <d v="1899-12-30T14:00:00"/>
    <s v="24 hours"/>
    <n v="23"/>
    <n v="54"/>
    <x v="1"/>
    <n v="7"/>
    <x v="1"/>
    <s v="A"/>
    <x v="4"/>
    <x v="1"/>
    <x v="1"/>
    <s v="nochoice"/>
    <n v="4"/>
    <n v="41"/>
    <n v="45"/>
    <n v="8.8888888888888892E-2"/>
    <s v="A05.10.2023"/>
  </r>
  <r>
    <s v="05.10.2023"/>
    <d v="1899-12-30T14:00:00"/>
    <s v="24 hours"/>
    <n v="23"/>
    <n v="54"/>
    <x v="1"/>
    <n v="7"/>
    <x v="1"/>
    <s v="B"/>
    <x v="0"/>
    <x v="1"/>
    <x v="1"/>
    <s v="left top"/>
    <n v="19"/>
    <n v="47"/>
    <n v="54"/>
    <n v="0.40425531914893614"/>
    <s v="B05.10.2023"/>
  </r>
  <r>
    <s v="05.10.2023"/>
    <d v="1899-12-30T14:00:00"/>
    <s v="24 hours"/>
    <n v="23"/>
    <n v="54"/>
    <x v="1"/>
    <n v="7"/>
    <x v="1"/>
    <s v="B"/>
    <x v="1"/>
    <x v="1"/>
    <x v="1"/>
    <s v="right bottom"/>
    <n v="9"/>
    <n v="47"/>
    <n v="54"/>
    <n v="0.19148936170212766"/>
    <s v="B05.10.2023"/>
  </r>
  <r>
    <s v="05.10.2023"/>
    <d v="1899-12-30T14:00:00"/>
    <s v="24 hours"/>
    <n v="23"/>
    <n v="54"/>
    <x v="1"/>
    <n v="7"/>
    <x v="1"/>
    <s v="B"/>
    <x v="2"/>
    <x v="1"/>
    <x v="1"/>
    <s v="left bottom"/>
    <n v="13"/>
    <n v="47"/>
    <n v="54"/>
    <n v="0.27659574468085107"/>
    <s v="B05.10.2023"/>
  </r>
  <r>
    <s v="05.10.2023"/>
    <d v="1899-12-30T14:00:00"/>
    <s v="24 hours"/>
    <n v="23"/>
    <n v="54"/>
    <x v="1"/>
    <n v="7"/>
    <x v="1"/>
    <s v="B"/>
    <x v="3"/>
    <x v="1"/>
    <x v="1"/>
    <s v="right top"/>
    <n v="6"/>
    <n v="47"/>
    <n v="54"/>
    <n v="0.1276595744680851"/>
    <s v="B05.10.2023"/>
  </r>
  <r>
    <s v="05.10.2023"/>
    <d v="1899-12-30T14:00:00"/>
    <s v="24 hours"/>
    <n v="23"/>
    <n v="54"/>
    <x v="1"/>
    <n v="7"/>
    <x v="1"/>
    <s v="B"/>
    <x v="4"/>
    <x v="1"/>
    <x v="1"/>
    <s v="nochoice"/>
    <n v="7"/>
    <n v="47"/>
    <n v="54"/>
    <n v="0.12962962962962962"/>
    <s v="B05.10.2023"/>
  </r>
  <r>
    <s v="05.10.2023"/>
    <d v="1899-12-30T14:00:00"/>
    <s v="24 hours"/>
    <n v="23"/>
    <n v="54"/>
    <x v="1"/>
    <n v="7"/>
    <x v="1"/>
    <s v="C"/>
    <x v="0"/>
    <x v="1"/>
    <x v="1"/>
    <s v="left top"/>
    <n v="17"/>
    <n v="42"/>
    <n v="44"/>
    <n v="0.40476190476190477"/>
    <s v="C05.10.2023"/>
  </r>
  <r>
    <s v="05.10.2023"/>
    <d v="1899-12-30T14:00:00"/>
    <s v="24 hours"/>
    <n v="23"/>
    <n v="54"/>
    <x v="1"/>
    <n v="7"/>
    <x v="1"/>
    <s v="C"/>
    <x v="1"/>
    <x v="1"/>
    <x v="1"/>
    <s v="right bottom"/>
    <n v="16"/>
    <n v="42"/>
    <n v="44"/>
    <n v="0.38095238095238093"/>
    <s v="C05.10.2023"/>
  </r>
  <r>
    <s v="05.10.2023"/>
    <d v="1899-12-30T14:00:00"/>
    <s v="24 hours"/>
    <n v="23"/>
    <n v="54"/>
    <x v="1"/>
    <n v="7"/>
    <x v="1"/>
    <s v="C"/>
    <x v="2"/>
    <x v="1"/>
    <x v="1"/>
    <s v="right top"/>
    <n v="7"/>
    <n v="42"/>
    <n v="44"/>
    <n v="0.16666666666666666"/>
    <s v="C05.10.2023"/>
  </r>
  <r>
    <s v="05.10.2023"/>
    <d v="1899-12-30T14:00:00"/>
    <s v="24 hours"/>
    <n v="23"/>
    <n v="54"/>
    <x v="1"/>
    <n v="7"/>
    <x v="1"/>
    <s v="C"/>
    <x v="3"/>
    <x v="1"/>
    <x v="1"/>
    <s v="left bottom"/>
    <n v="2"/>
    <n v="42"/>
    <n v="44"/>
    <n v="4.7619047619047616E-2"/>
    <s v="C05.10.2023"/>
  </r>
  <r>
    <s v="05.10.2023"/>
    <d v="1899-12-30T14:00:00"/>
    <s v="24 hours"/>
    <n v="23"/>
    <n v="54"/>
    <x v="1"/>
    <n v="7"/>
    <x v="1"/>
    <s v="C"/>
    <x v="4"/>
    <x v="1"/>
    <x v="1"/>
    <s v="nochoice"/>
    <n v="2"/>
    <n v="42"/>
    <n v="44"/>
    <n v="4.5454545454545456E-2"/>
    <s v="C05.10.2023"/>
  </r>
  <r>
    <s v="05.10.2023"/>
    <d v="1899-12-30T14:00:00"/>
    <s v="24 hours"/>
    <n v="23"/>
    <n v="54"/>
    <x v="1"/>
    <n v="7"/>
    <x v="1"/>
    <s v="D"/>
    <x v="0"/>
    <x v="1"/>
    <x v="1"/>
    <s v="right bottom"/>
    <n v="8"/>
    <n v="25"/>
    <n v="29"/>
    <n v="0.32"/>
    <s v="D05.10.2023"/>
  </r>
  <r>
    <s v="05.10.2023"/>
    <d v="1899-12-30T14:00:00"/>
    <s v="24 hours"/>
    <n v="23"/>
    <n v="54"/>
    <x v="1"/>
    <n v="7"/>
    <x v="1"/>
    <s v="D"/>
    <x v="1"/>
    <x v="1"/>
    <x v="1"/>
    <s v="left top"/>
    <n v="13"/>
    <n v="25"/>
    <n v="29"/>
    <n v="0.52"/>
    <s v="D05.10.2023"/>
  </r>
  <r>
    <s v="05.10.2023"/>
    <d v="1899-12-30T14:00:00"/>
    <s v="24 hours"/>
    <n v="23"/>
    <n v="54"/>
    <x v="1"/>
    <n v="7"/>
    <x v="1"/>
    <s v="D"/>
    <x v="2"/>
    <x v="1"/>
    <x v="1"/>
    <s v="right top"/>
    <n v="3"/>
    <n v="25"/>
    <n v="29"/>
    <n v="0.12"/>
    <s v="D05.10.2023"/>
  </r>
  <r>
    <s v="05.10.2023"/>
    <d v="1899-12-30T14:00:00"/>
    <s v="24 hours"/>
    <n v="23"/>
    <n v="54"/>
    <x v="1"/>
    <n v="7"/>
    <x v="1"/>
    <s v="D"/>
    <x v="3"/>
    <x v="1"/>
    <x v="1"/>
    <s v="left bottom"/>
    <n v="1"/>
    <n v="25"/>
    <n v="29"/>
    <n v="0.04"/>
    <s v="D05.10.2023"/>
  </r>
  <r>
    <s v="05.10.2023"/>
    <d v="1899-12-30T14:00:00"/>
    <s v="24 hours"/>
    <n v="23"/>
    <n v="54"/>
    <x v="1"/>
    <n v="7"/>
    <x v="1"/>
    <s v="D"/>
    <x v="4"/>
    <x v="1"/>
    <x v="1"/>
    <s v="nochoice"/>
    <n v="4"/>
    <n v="25"/>
    <n v="29"/>
    <n v="0.13793103448275862"/>
    <s v="D05.10.2023"/>
  </r>
  <r>
    <s v="05.10.2023"/>
    <d v="1899-12-30T14:00:00"/>
    <s v="24 hours"/>
    <n v="23"/>
    <n v="54"/>
    <x v="0"/>
    <n v="7"/>
    <x v="1"/>
    <s v="E"/>
    <x v="0"/>
    <x v="1"/>
    <x v="1"/>
    <s v="left bottom"/>
    <n v="16"/>
    <n v="49"/>
    <n v="53"/>
    <n v="0.32653061224489793"/>
    <s v="E05.10.2023"/>
  </r>
  <r>
    <s v="05.10.2023"/>
    <d v="1899-12-30T14:00:00"/>
    <s v="24 hours"/>
    <n v="23"/>
    <n v="54"/>
    <x v="0"/>
    <n v="7"/>
    <x v="1"/>
    <s v="E"/>
    <x v="1"/>
    <x v="1"/>
    <x v="1"/>
    <s v="right top"/>
    <n v="15"/>
    <n v="49"/>
    <n v="53"/>
    <n v="0.30612244897959184"/>
    <s v="E05.10.2023"/>
  </r>
  <r>
    <s v="05.10.2023"/>
    <d v="1899-12-30T14:00:00"/>
    <s v="24 hours"/>
    <n v="23"/>
    <n v="54"/>
    <x v="0"/>
    <n v="7"/>
    <x v="1"/>
    <s v="E"/>
    <x v="2"/>
    <x v="1"/>
    <x v="1"/>
    <s v="right bottom"/>
    <n v="15"/>
    <n v="49"/>
    <n v="53"/>
    <n v="0.30612244897959184"/>
    <s v="E05.10.2023"/>
  </r>
  <r>
    <s v="05.10.2023"/>
    <d v="1899-12-30T14:00:00"/>
    <s v="24 hours"/>
    <n v="23"/>
    <n v="54"/>
    <x v="0"/>
    <n v="7"/>
    <x v="1"/>
    <s v="E"/>
    <x v="3"/>
    <x v="1"/>
    <x v="1"/>
    <s v="left top"/>
    <n v="3"/>
    <n v="49"/>
    <n v="53"/>
    <n v="6.1224489795918366E-2"/>
    <s v="E05.10.2023"/>
  </r>
  <r>
    <s v="05.10.2023"/>
    <d v="1899-12-30T14:00:00"/>
    <s v="24 hours"/>
    <n v="23"/>
    <n v="54"/>
    <x v="0"/>
    <n v="7"/>
    <x v="1"/>
    <s v="E"/>
    <x v="4"/>
    <x v="1"/>
    <x v="1"/>
    <s v="nochoice"/>
    <n v="4"/>
    <n v="49"/>
    <n v="53"/>
    <n v="7.5471698113207544E-2"/>
    <s v="E05.10.2023"/>
  </r>
  <r>
    <s v="05.10.2023"/>
    <d v="1899-12-30T14:00:00"/>
    <s v="24 hours"/>
    <n v="23"/>
    <n v="54"/>
    <x v="0"/>
    <n v="7"/>
    <x v="1"/>
    <s v="F"/>
    <x v="0"/>
    <x v="1"/>
    <x v="1"/>
    <s v="left bottom"/>
    <n v="7"/>
    <n v="38"/>
    <n v="43"/>
    <n v="0.18421052631578946"/>
    <s v="F05.10.2023"/>
  </r>
  <r>
    <s v="05.10.2023"/>
    <d v="1899-12-30T14:00:00"/>
    <s v="24 hours"/>
    <n v="23"/>
    <n v="54"/>
    <x v="0"/>
    <n v="7"/>
    <x v="1"/>
    <s v="F"/>
    <x v="1"/>
    <x v="1"/>
    <x v="1"/>
    <s v="right top"/>
    <n v="15"/>
    <n v="38"/>
    <n v="43"/>
    <n v="0.39473684210526316"/>
    <s v="F05.10.2023"/>
  </r>
  <r>
    <s v="05.10.2023"/>
    <d v="1899-12-30T14:00:00"/>
    <s v="24 hours"/>
    <n v="23"/>
    <n v="54"/>
    <x v="0"/>
    <n v="7"/>
    <x v="1"/>
    <s v="F"/>
    <x v="2"/>
    <x v="1"/>
    <x v="1"/>
    <s v="left top"/>
    <n v="13"/>
    <n v="38"/>
    <n v="43"/>
    <n v="0.34210526315789475"/>
    <s v="F05.10.2023"/>
  </r>
  <r>
    <s v="05.10.2023"/>
    <d v="1899-12-30T14:00:00"/>
    <s v="24 hours"/>
    <n v="23"/>
    <n v="54"/>
    <x v="0"/>
    <n v="7"/>
    <x v="1"/>
    <s v="F"/>
    <x v="3"/>
    <x v="1"/>
    <x v="1"/>
    <s v="right bottom"/>
    <n v="3"/>
    <n v="38"/>
    <n v="43"/>
    <n v="7.8947368421052627E-2"/>
    <s v="F05.10.2023"/>
  </r>
  <r>
    <s v="05.10.2023"/>
    <d v="1899-12-30T14:00:00"/>
    <s v="24 hours"/>
    <n v="23"/>
    <n v="54"/>
    <x v="0"/>
    <n v="7"/>
    <x v="1"/>
    <s v="F"/>
    <x v="4"/>
    <x v="1"/>
    <x v="1"/>
    <s v="nochoice"/>
    <n v="5"/>
    <n v="38"/>
    <n v="43"/>
    <n v="0.11627906976744186"/>
    <s v="F05.10.2023"/>
  </r>
  <r>
    <s v="05.10.2023"/>
    <d v="1899-12-30T14:00:00"/>
    <s v="24 hours"/>
    <n v="23"/>
    <n v="54"/>
    <x v="0"/>
    <n v="7"/>
    <x v="1"/>
    <s v="G"/>
    <x v="0"/>
    <x v="1"/>
    <x v="1"/>
    <s v="right top"/>
    <n v="9"/>
    <n v="37"/>
    <n v="50"/>
    <n v="0.24324324324324326"/>
    <s v="G05.10.2023"/>
  </r>
  <r>
    <s v="05.10.2023"/>
    <d v="1899-12-30T14:00:00"/>
    <s v="24 hours"/>
    <n v="23"/>
    <n v="54"/>
    <x v="0"/>
    <n v="7"/>
    <x v="1"/>
    <s v="G"/>
    <x v="1"/>
    <x v="1"/>
    <x v="1"/>
    <s v="left bottom"/>
    <n v="18"/>
    <n v="37"/>
    <n v="50"/>
    <n v="0.48648648648648651"/>
    <s v="G05.10.2023"/>
  </r>
  <r>
    <s v="05.10.2023"/>
    <d v="1899-12-30T14:00:00"/>
    <s v="24 hours"/>
    <n v="23"/>
    <n v="54"/>
    <x v="0"/>
    <n v="7"/>
    <x v="1"/>
    <s v="G"/>
    <x v="2"/>
    <x v="1"/>
    <x v="1"/>
    <s v="left top"/>
    <n v="8"/>
    <n v="37"/>
    <n v="50"/>
    <n v="0.21621621621621623"/>
    <s v="G05.10.2023"/>
  </r>
  <r>
    <s v="05.10.2023"/>
    <d v="1899-12-30T14:00:00"/>
    <s v="24 hours"/>
    <n v="23"/>
    <n v="54"/>
    <x v="0"/>
    <n v="7"/>
    <x v="1"/>
    <s v="G"/>
    <x v="3"/>
    <x v="1"/>
    <x v="1"/>
    <s v="right bottom"/>
    <n v="2"/>
    <n v="37"/>
    <n v="50"/>
    <n v="5.4054054054054057E-2"/>
    <s v="G05.10.2023"/>
  </r>
  <r>
    <s v="05.10.2023"/>
    <d v="1899-12-30T14:00:00"/>
    <s v="24 hours"/>
    <n v="23"/>
    <n v="54"/>
    <x v="0"/>
    <n v="7"/>
    <x v="1"/>
    <s v="G"/>
    <x v="4"/>
    <x v="1"/>
    <x v="1"/>
    <s v="nochoice"/>
    <n v="13"/>
    <n v="37"/>
    <n v="50"/>
    <n v="0.26"/>
    <s v="G05.10.2023"/>
  </r>
  <r>
    <s v="05.10.2023"/>
    <d v="1899-12-30T14:00:00"/>
    <s v="24 hours"/>
    <n v="23"/>
    <n v="54"/>
    <x v="0"/>
    <n v="7"/>
    <x v="1"/>
    <s v="H"/>
    <x v="0"/>
    <x v="1"/>
    <x v="1"/>
    <s v="right top"/>
    <n v="25"/>
    <n v="40"/>
    <n v="50"/>
    <n v="0.625"/>
    <s v="H05.10.2023"/>
  </r>
  <r>
    <s v="05.10.2023"/>
    <d v="1899-12-30T14:00:00"/>
    <s v="24 hours"/>
    <n v="23"/>
    <n v="54"/>
    <x v="0"/>
    <n v="7"/>
    <x v="1"/>
    <s v="H"/>
    <x v="1"/>
    <x v="1"/>
    <x v="1"/>
    <s v="left bottom"/>
    <n v="4"/>
    <n v="40"/>
    <n v="50"/>
    <n v="0.1"/>
    <s v="H05.10.2023"/>
  </r>
  <r>
    <s v="05.10.2023"/>
    <d v="1899-12-30T14:00:00"/>
    <s v="24 hours"/>
    <n v="23"/>
    <n v="54"/>
    <x v="0"/>
    <n v="7"/>
    <x v="1"/>
    <s v="H"/>
    <x v="2"/>
    <x v="1"/>
    <x v="1"/>
    <s v="left top"/>
    <n v="7"/>
    <n v="40"/>
    <n v="50"/>
    <n v="0.17499999999999999"/>
    <s v="H05.10.2023"/>
  </r>
  <r>
    <s v="05.10.2023"/>
    <d v="1899-12-30T14:00:00"/>
    <s v="24 hours"/>
    <n v="23"/>
    <n v="54"/>
    <x v="0"/>
    <n v="7"/>
    <x v="1"/>
    <s v="H"/>
    <x v="3"/>
    <x v="1"/>
    <x v="1"/>
    <s v="right bottom"/>
    <n v="4"/>
    <n v="40"/>
    <n v="50"/>
    <n v="0.1"/>
    <s v="H05.10.2023"/>
  </r>
  <r>
    <s v="05.10.2023"/>
    <d v="1899-12-30T14:00:00"/>
    <s v="24 hours"/>
    <n v="23"/>
    <n v="54"/>
    <x v="0"/>
    <n v="7"/>
    <x v="1"/>
    <s v="H"/>
    <x v="4"/>
    <x v="1"/>
    <x v="1"/>
    <s v="nochoice"/>
    <n v="10"/>
    <n v="40"/>
    <n v="50"/>
    <n v="0.2"/>
    <s v="H05.10.2023"/>
  </r>
  <r>
    <s v="12.10.2023"/>
    <d v="1899-12-30T16:00:00"/>
    <s v="24 hours"/>
    <n v="25"/>
    <n v="50"/>
    <x v="0"/>
    <n v="7"/>
    <x v="1"/>
    <s v="E"/>
    <x v="0"/>
    <x v="1"/>
    <x v="1"/>
    <s v="left top"/>
    <n v="10"/>
    <n v="25"/>
    <n v="29"/>
    <n v="0.4"/>
    <s v="E12.10.2023"/>
  </r>
  <r>
    <s v="12.10.2023"/>
    <d v="1899-12-30T16:00:00"/>
    <s v="24 hours"/>
    <n v="25"/>
    <n v="50"/>
    <x v="0"/>
    <n v="7"/>
    <x v="1"/>
    <s v="E"/>
    <x v="1"/>
    <x v="1"/>
    <x v="1"/>
    <s v="right bottom"/>
    <n v="10"/>
    <n v="25"/>
    <n v="29"/>
    <n v="0.4"/>
    <s v="E12.10.2023"/>
  </r>
  <r>
    <s v="12.10.2023"/>
    <d v="1899-12-30T16:00:00"/>
    <s v="24 hours"/>
    <n v="25"/>
    <n v="50"/>
    <x v="0"/>
    <n v="7"/>
    <x v="1"/>
    <s v="E"/>
    <x v="2"/>
    <x v="1"/>
    <x v="1"/>
    <s v="left bottom"/>
    <n v="3"/>
    <n v="25"/>
    <n v="29"/>
    <n v="0.12"/>
    <s v="E12.10.2023"/>
  </r>
  <r>
    <s v="12.10.2023"/>
    <d v="1899-12-30T16:00:00"/>
    <s v="24 hours"/>
    <n v="25"/>
    <n v="50"/>
    <x v="0"/>
    <n v="7"/>
    <x v="1"/>
    <s v="E"/>
    <x v="3"/>
    <x v="1"/>
    <x v="1"/>
    <s v="right top"/>
    <n v="2"/>
    <n v="25"/>
    <n v="29"/>
    <n v="0.08"/>
    <s v="E12.10.2023"/>
  </r>
  <r>
    <s v="12.10.2023"/>
    <d v="1899-12-30T16:00:00"/>
    <s v="24 hours"/>
    <n v="25"/>
    <n v="50"/>
    <x v="0"/>
    <n v="7"/>
    <x v="1"/>
    <s v="E"/>
    <x v="4"/>
    <x v="1"/>
    <x v="1"/>
    <s v="nochoice"/>
    <n v="4"/>
    <n v="25"/>
    <n v="29"/>
    <n v="0.13793103448275862"/>
    <s v="E12.10.2023"/>
  </r>
  <r>
    <s v="17.10.2023"/>
    <d v="1899-12-30T17:00:00"/>
    <s v="24 hours"/>
    <n v="25"/>
    <n v="30"/>
    <x v="0"/>
    <n v="7"/>
    <x v="1"/>
    <s v="A"/>
    <x v="0"/>
    <x v="1"/>
    <x v="1"/>
    <s v="left top"/>
    <n v="8"/>
    <n v="28"/>
    <n v="41"/>
    <n v="0.2857142857142857"/>
    <s v="A17.10.2023"/>
  </r>
  <r>
    <s v="17.10.2023"/>
    <d v="1899-12-30T17:00:00"/>
    <s v="24 hours"/>
    <n v="25"/>
    <n v="30"/>
    <x v="0"/>
    <n v="7"/>
    <x v="1"/>
    <s v="A"/>
    <x v="1"/>
    <x v="1"/>
    <x v="1"/>
    <s v="right bottom"/>
    <n v="10"/>
    <n v="28"/>
    <n v="41"/>
    <n v="0.35714285714285715"/>
    <s v="A17.10.2023"/>
  </r>
  <r>
    <s v="17.10.2023"/>
    <d v="1899-12-30T17:00:00"/>
    <s v="24 hours"/>
    <n v="25"/>
    <n v="30"/>
    <x v="0"/>
    <n v="7"/>
    <x v="1"/>
    <s v="A"/>
    <x v="2"/>
    <x v="1"/>
    <x v="1"/>
    <s v="left bottom"/>
    <n v="10"/>
    <n v="28"/>
    <n v="41"/>
    <n v="0.35714285714285715"/>
    <s v="A17.10.2023"/>
  </r>
  <r>
    <s v="17.10.2023"/>
    <d v="1899-12-30T17:00:00"/>
    <s v="24 hours"/>
    <n v="25"/>
    <n v="30"/>
    <x v="0"/>
    <n v="7"/>
    <x v="1"/>
    <s v="A"/>
    <x v="3"/>
    <x v="1"/>
    <x v="1"/>
    <s v="right top"/>
    <n v="0"/>
    <n v="28"/>
    <n v="41"/>
    <n v="0"/>
    <s v="A17.10.2023"/>
  </r>
  <r>
    <s v="17.10.2023"/>
    <d v="1899-12-30T17:00:00"/>
    <s v="24 hours"/>
    <n v="25"/>
    <n v="30"/>
    <x v="0"/>
    <n v="7"/>
    <x v="1"/>
    <s v="A"/>
    <x v="4"/>
    <x v="1"/>
    <x v="1"/>
    <s v="nochoice"/>
    <n v="13"/>
    <n v="28"/>
    <n v="41"/>
    <n v="0.31707317073170732"/>
    <s v="A17.10.2023"/>
  </r>
  <r>
    <s v="17.10.2023"/>
    <d v="1899-12-30T17:00:00"/>
    <s v="24 hours"/>
    <n v="25"/>
    <n v="30"/>
    <x v="1"/>
    <n v="7"/>
    <x v="1"/>
    <s v="B"/>
    <x v="0"/>
    <x v="1"/>
    <x v="1"/>
    <s v="right top"/>
    <n v="23"/>
    <n v="60"/>
    <n v="60"/>
    <n v="0.38333333333333336"/>
    <s v="B17.10.2023"/>
  </r>
  <r>
    <s v="17.10.2023"/>
    <d v="1899-12-30T17:00:00"/>
    <s v="24 hours"/>
    <n v="25"/>
    <n v="30"/>
    <x v="1"/>
    <n v="7"/>
    <x v="1"/>
    <s v="B"/>
    <x v="1"/>
    <x v="1"/>
    <x v="1"/>
    <s v="left top"/>
    <n v="12"/>
    <n v="60"/>
    <n v="60"/>
    <n v="0.2"/>
    <s v="B17.10.2023"/>
  </r>
  <r>
    <s v="17.10.2023"/>
    <d v="1899-12-30T17:00:00"/>
    <s v="24 hours"/>
    <n v="25"/>
    <n v="30"/>
    <x v="1"/>
    <n v="7"/>
    <x v="1"/>
    <s v="B"/>
    <x v="2"/>
    <x v="1"/>
    <x v="1"/>
    <s v="right bottom"/>
    <n v="21"/>
    <n v="60"/>
    <n v="60"/>
    <n v="0.35"/>
    <s v="B17.10.2023"/>
  </r>
  <r>
    <s v="17.10.2023"/>
    <d v="1899-12-30T17:00:00"/>
    <s v="24 hours"/>
    <n v="25"/>
    <n v="30"/>
    <x v="1"/>
    <n v="7"/>
    <x v="1"/>
    <s v="B"/>
    <x v="3"/>
    <x v="1"/>
    <x v="1"/>
    <s v="left bottom"/>
    <n v="4"/>
    <n v="60"/>
    <n v="60"/>
    <n v="6.6666666666666666E-2"/>
    <s v="B17.10.2023"/>
  </r>
  <r>
    <s v="17.10.2023"/>
    <d v="1899-12-30T17:00:00"/>
    <s v="24 hours"/>
    <n v="25"/>
    <n v="30"/>
    <x v="1"/>
    <n v="7"/>
    <x v="1"/>
    <s v="B"/>
    <x v="4"/>
    <x v="1"/>
    <x v="1"/>
    <s v="nochoice"/>
    <n v="0"/>
    <n v="60"/>
    <n v="60"/>
    <n v="0"/>
    <s v="B17.10.2023"/>
  </r>
  <r>
    <s v="17.10.2023"/>
    <d v="1899-12-30T17:00:00"/>
    <s v="24 hours"/>
    <n v="25"/>
    <n v="30"/>
    <x v="1"/>
    <n v="7"/>
    <x v="1"/>
    <s v="C"/>
    <x v="0"/>
    <x v="1"/>
    <x v="1"/>
    <s v="right top"/>
    <n v="6"/>
    <n v="32"/>
    <n v="32"/>
    <n v="0.1875"/>
    <s v="C17.10.2023"/>
  </r>
  <r>
    <s v="17.10.2023"/>
    <d v="1899-12-30T17:00:00"/>
    <s v="24 hours"/>
    <n v="25"/>
    <n v="30"/>
    <x v="1"/>
    <n v="7"/>
    <x v="1"/>
    <s v="C"/>
    <x v="1"/>
    <x v="1"/>
    <x v="1"/>
    <s v="left top"/>
    <n v="14"/>
    <n v="32"/>
    <n v="32"/>
    <n v="0.4375"/>
    <s v="C17.10.2023"/>
  </r>
  <r>
    <s v="17.10.2023"/>
    <d v="1899-12-30T17:00:00"/>
    <s v="24 hours"/>
    <n v="25"/>
    <n v="30"/>
    <x v="1"/>
    <n v="7"/>
    <x v="1"/>
    <s v="C"/>
    <x v="2"/>
    <x v="1"/>
    <x v="1"/>
    <s v="left bottom"/>
    <n v="12"/>
    <n v="32"/>
    <n v="32"/>
    <n v="0.375"/>
    <s v="C17.10.2023"/>
  </r>
  <r>
    <s v="17.10.2023"/>
    <d v="1899-12-30T17:00:00"/>
    <s v="24 hours"/>
    <n v="25"/>
    <n v="30"/>
    <x v="1"/>
    <n v="7"/>
    <x v="1"/>
    <s v="C"/>
    <x v="3"/>
    <x v="1"/>
    <x v="1"/>
    <s v="right bottom"/>
    <n v="0"/>
    <n v="32"/>
    <n v="32"/>
    <n v="0"/>
    <s v="C17.10.2023"/>
  </r>
  <r>
    <s v="17.10.2023"/>
    <d v="1899-12-30T17:00:00"/>
    <s v="24 hours"/>
    <n v="25"/>
    <n v="30"/>
    <x v="1"/>
    <n v="7"/>
    <x v="1"/>
    <s v="C"/>
    <x v="4"/>
    <x v="1"/>
    <x v="1"/>
    <s v="nochoice"/>
    <n v="0"/>
    <n v="32"/>
    <n v="32"/>
    <n v="0"/>
    <s v="C17.10.2023"/>
  </r>
  <r>
    <s v="02.11.2023"/>
    <d v="1899-12-30T17:00:00"/>
    <s v="24 hours"/>
    <n v="22"/>
    <n v="51"/>
    <x v="0"/>
    <n v="8"/>
    <x v="1"/>
    <s v="A"/>
    <x v="0"/>
    <x v="1"/>
    <x v="1"/>
    <s v="right bottom"/>
    <n v="7"/>
    <n v="21"/>
    <n v="36"/>
    <n v="0.33333333333333331"/>
    <s v="A02.11.2023"/>
  </r>
  <r>
    <s v="02.11.2023"/>
    <d v="1899-12-30T17:00:00"/>
    <s v="24 hours"/>
    <n v="22"/>
    <n v="51"/>
    <x v="0"/>
    <n v="8"/>
    <x v="1"/>
    <s v="A"/>
    <x v="1"/>
    <x v="1"/>
    <x v="1"/>
    <s v="left top"/>
    <n v="10"/>
    <n v="21"/>
    <n v="36"/>
    <n v="0.47619047619047616"/>
    <s v="A02.11.2023"/>
  </r>
  <r>
    <s v="02.11.2023"/>
    <d v="1899-12-30T17:00:00"/>
    <s v="24 hours"/>
    <n v="22"/>
    <n v="51"/>
    <x v="0"/>
    <n v="8"/>
    <x v="1"/>
    <s v="A"/>
    <x v="2"/>
    <x v="1"/>
    <x v="1"/>
    <s v="right top"/>
    <n v="1"/>
    <n v="21"/>
    <n v="36"/>
    <n v="4.7619047619047616E-2"/>
    <s v="A02.11.2023"/>
  </r>
  <r>
    <s v="02.11.2023"/>
    <d v="1899-12-30T17:00:00"/>
    <s v="24 hours"/>
    <n v="22"/>
    <n v="51"/>
    <x v="0"/>
    <n v="8"/>
    <x v="1"/>
    <s v="A"/>
    <x v="3"/>
    <x v="1"/>
    <x v="1"/>
    <s v="left bottom"/>
    <n v="3"/>
    <n v="21"/>
    <n v="36"/>
    <n v="0.14285714285714285"/>
    <s v="A02.11.2023"/>
  </r>
  <r>
    <s v="02.11.2023"/>
    <d v="1899-12-30T17:00:00"/>
    <s v="24 hours"/>
    <n v="22"/>
    <n v="51"/>
    <x v="0"/>
    <n v="8"/>
    <x v="1"/>
    <s v="A"/>
    <x v="4"/>
    <x v="1"/>
    <x v="1"/>
    <s v="nochoice"/>
    <n v="15"/>
    <n v="21"/>
    <n v="36"/>
    <n v="0.41666666666666669"/>
    <s v="A02.11.2023"/>
  </r>
  <r>
    <s v="02.11.2023"/>
    <d v="1899-12-30T17:00:00"/>
    <s v="24 hours"/>
    <n v="22"/>
    <n v="51"/>
    <x v="0"/>
    <n v="8"/>
    <x v="1"/>
    <s v="B"/>
    <x v="0"/>
    <x v="1"/>
    <x v="1"/>
    <s v="left bottom"/>
    <n v="11"/>
    <n v="37"/>
    <n v="41"/>
    <n v="0.29729729729729731"/>
    <s v="B02.11.2023"/>
  </r>
  <r>
    <s v="02.11.2023"/>
    <d v="1899-12-30T17:00:00"/>
    <s v="24 hours"/>
    <n v="22"/>
    <n v="51"/>
    <x v="0"/>
    <n v="8"/>
    <x v="1"/>
    <s v="B"/>
    <x v="1"/>
    <x v="1"/>
    <x v="1"/>
    <s v="right top"/>
    <n v="12"/>
    <n v="37"/>
    <n v="41"/>
    <n v="0.32432432432432434"/>
    <s v="B02.11.2023"/>
  </r>
  <r>
    <s v="02.11.2023"/>
    <d v="1899-12-30T17:00:00"/>
    <s v="24 hours"/>
    <n v="22"/>
    <n v="51"/>
    <x v="0"/>
    <n v="8"/>
    <x v="1"/>
    <s v="B"/>
    <x v="2"/>
    <x v="1"/>
    <x v="1"/>
    <s v="right bottom"/>
    <n v="7"/>
    <n v="37"/>
    <n v="41"/>
    <n v="0.1891891891891892"/>
    <s v="B02.11.2023"/>
  </r>
  <r>
    <s v="02.11.2023"/>
    <d v="1899-12-30T17:00:00"/>
    <s v="24 hours"/>
    <n v="22"/>
    <n v="51"/>
    <x v="0"/>
    <n v="8"/>
    <x v="1"/>
    <s v="B"/>
    <x v="3"/>
    <x v="1"/>
    <x v="1"/>
    <s v="left top"/>
    <n v="7"/>
    <n v="37"/>
    <n v="41"/>
    <n v="0.1891891891891892"/>
    <s v="B02.11.2023"/>
  </r>
  <r>
    <s v="02.11.2023"/>
    <d v="1899-12-30T17:00:00"/>
    <s v="24 hours"/>
    <n v="22"/>
    <n v="51"/>
    <x v="0"/>
    <n v="8"/>
    <x v="1"/>
    <s v="B"/>
    <x v="4"/>
    <x v="1"/>
    <x v="1"/>
    <s v="nochoice"/>
    <n v="4"/>
    <n v="37"/>
    <n v="41"/>
    <n v="9.7560975609756101E-2"/>
    <s v="B02.11.2023"/>
  </r>
  <r>
    <s v="29.09.2023"/>
    <d v="1899-12-30T10:00:00"/>
    <s v="7 hours"/>
    <n v="26"/>
    <n v="54"/>
    <x v="0"/>
    <n v="5"/>
    <x v="2"/>
    <s v="A"/>
    <x v="0"/>
    <x v="0"/>
    <x v="1"/>
    <s v="right bottom"/>
    <n v="21"/>
    <n v="51"/>
    <n v="54"/>
    <n v="0.41176470588235292"/>
    <s v="A29.09.2023"/>
  </r>
  <r>
    <s v="29.09.2023"/>
    <d v="1899-12-30T10:00:00"/>
    <s v="7 hours"/>
    <n v="26"/>
    <n v="54"/>
    <x v="0"/>
    <n v="5"/>
    <x v="2"/>
    <s v="A"/>
    <x v="1"/>
    <x v="0"/>
    <x v="1"/>
    <s v="left top"/>
    <n v="15"/>
    <n v="51"/>
    <n v="54"/>
    <n v="0.29411764705882354"/>
    <s v="A29.09.2023"/>
  </r>
  <r>
    <s v="29.09.2023"/>
    <d v="1899-12-30T10:00:00"/>
    <s v="7 hours"/>
    <n v="26"/>
    <n v="54"/>
    <x v="0"/>
    <n v="5"/>
    <x v="2"/>
    <s v="A"/>
    <x v="2"/>
    <x v="0"/>
    <x v="1"/>
    <s v="left bottom"/>
    <n v="8"/>
    <n v="51"/>
    <n v="54"/>
    <n v="0.15686274509803921"/>
    <s v="A29.09.2023"/>
  </r>
  <r>
    <s v="29.09.2023"/>
    <d v="1899-12-30T10:00:00"/>
    <s v="7 hours"/>
    <n v="26"/>
    <n v="54"/>
    <x v="0"/>
    <n v="5"/>
    <x v="2"/>
    <s v="A"/>
    <x v="3"/>
    <x v="0"/>
    <x v="1"/>
    <s v="right top"/>
    <n v="7"/>
    <n v="51"/>
    <n v="54"/>
    <n v="0.13725490196078433"/>
    <s v="A29.09.2023"/>
  </r>
  <r>
    <s v="29.09.2023"/>
    <d v="1899-12-30T10:00:00"/>
    <s v="7 hours"/>
    <n v="26"/>
    <n v="54"/>
    <x v="0"/>
    <n v="5"/>
    <x v="2"/>
    <s v="A"/>
    <x v="4"/>
    <x v="0"/>
    <x v="1"/>
    <s v="nochoice"/>
    <n v="3"/>
    <n v="51"/>
    <n v="54"/>
    <n v="5.5555555555555552E-2"/>
    <s v="A29.09.2023"/>
  </r>
  <r>
    <s v="29.09.2023"/>
    <d v="1899-12-30T10:00:00"/>
    <s v="7 hours"/>
    <n v="26"/>
    <n v="54"/>
    <x v="0"/>
    <n v="5"/>
    <x v="2"/>
    <s v="B"/>
    <x v="0"/>
    <x v="0"/>
    <x v="1"/>
    <s v="left bottom"/>
    <n v="16"/>
    <n v="41"/>
    <n v="46"/>
    <n v="0.3902439024390244"/>
    <s v="B29.09.2023"/>
  </r>
  <r>
    <s v="29.09.2023"/>
    <d v="1899-12-30T10:00:00"/>
    <s v="7 hours"/>
    <n v="26"/>
    <n v="54"/>
    <x v="0"/>
    <n v="5"/>
    <x v="2"/>
    <s v="B"/>
    <x v="1"/>
    <x v="0"/>
    <x v="1"/>
    <s v="right top"/>
    <n v="11"/>
    <n v="41"/>
    <n v="46"/>
    <n v="0.26829268292682928"/>
    <s v="B29.09.2023"/>
  </r>
  <r>
    <s v="29.09.2023"/>
    <d v="1899-12-30T10:00:00"/>
    <s v="7 hours"/>
    <n v="26"/>
    <n v="54"/>
    <x v="0"/>
    <n v="5"/>
    <x v="2"/>
    <s v="B"/>
    <x v="2"/>
    <x v="0"/>
    <x v="1"/>
    <s v="right bottom"/>
    <n v="7"/>
    <n v="41"/>
    <n v="46"/>
    <n v="0.17073170731707318"/>
    <s v="B29.09.2023"/>
  </r>
  <r>
    <s v="29.09.2023"/>
    <d v="1899-12-30T10:00:00"/>
    <s v="7 hours"/>
    <n v="26"/>
    <n v="54"/>
    <x v="0"/>
    <n v="5"/>
    <x v="2"/>
    <s v="B"/>
    <x v="3"/>
    <x v="0"/>
    <x v="1"/>
    <s v="left top"/>
    <n v="7"/>
    <n v="41"/>
    <n v="46"/>
    <n v="0.17073170731707318"/>
    <s v="B29.09.2023"/>
  </r>
  <r>
    <s v="29.09.2023"/>
    <d v="1899-12-30T10:00:00"/>
    <s v="7 hours"/>
    <n v="26"/>
    <n v="54"/>
    <x v="0"/>
    <n v="5"/>
    <x v="2"/>
    <s v="B"/>
    <x v="4"/>
    <x v="0"/>
    <x v="1"/>
    <s v="nochoice"/>
    <n v="5"/>
    <n v="41"/>
    <n v="46"/>
    <n v="0.10869565217391304"/>
    <s v="B29.09.2023"/>
  </r>
  <r>
    <s v="29.09.2023"/>
    <d v="1899-12-30T10:00:00"/>
    <s v="7 hours"/>
    <n v="26"/>
    <n v="54"/>
    <x v="0"/>
    <n v="5"/>
    <x v="2"/>
    <s v="C"/>
    <x v="0"/>
    <x v="0"/>
    <x v="1"/>
    <s v="left top"/>
    <n v="14"/>
    <n v="45"/>
    <n v="54"/>
    <n v="0.31111111111111112"/>
    <s v="C29.09.2023"/>
  </r>
  <r>
    <s v="29.09.2023"/>
    <d v="1899-12-30T10:00:00"/>
    <s v="7 hours"/>
    <n v="26"/>
    <n v="54"/>
    <x v="0"/>
    <n v="5"/>
    <x v="2"/>
    <s v="C"/>
    <x v="1"/>
    <x v="0"/>
    <x v="1"/>
    <s v="right bottom"/>
    <n v="10"/>
    <n v="45"/>
    <n v="54"/>
    <n v="0.22222222222222221"/>
    <s v="C29.09.2023"/>
  </r>
  <r>
    <s v="29.09.2023"/>
    <d v="1899-12-30T10:00:00"/>
    <s v="7 hours"/>
    <n v="26"/>
    <n v="54"/>
    <x v="0"/>
    <n v="5"/>
    <x v="2"/>
    <s v="C"/>
    <x v="2"/>
    <x v="0"/>
    <x v="1"/>
    <s v="left bottom"/>
    <n v="13"/>
    <n v="45"/>
    <n v="54"/>
    <n v="0.28888888888888886"/>
    <s v="C29.09.2023"/>
  </r>
  <r>
    <s v="29.09.2023"/>
    <d v="1899-12-30T10:00:00"/>
    <s v="7 hours"/>
    <n v="26"/>
    <n v="54"/>
    <x v="0"/>
    <n v="5"/>
    <x v="2"/>
    <s v="C"/>
    <x v="3"/>
    <x v="0"/>
    <x v="1"/>
    <s v="right top"/>
    <n v="8"/>
    <n v="45"/>
    <n v="54"/>
    <n v="0.17777777777777778"/>
    <s v="C29.09.2023"/>
  </r>
  <r>
    <s v="29.09.2023"/>
    <d v="1899-12-30T10:00:00"/>
    <s v="7 hours"/>
    <n v="26"/>
    <n v="54"/>
    <x v="0"/>
    <n v="5"/>
    <x v="2"/>
    <s v="C"/>
    <x v="4"/>
    <x v="0"/>
    <x v="1"/>
    <s v="nochoice"/>
    <n v="9"/>
    <n v="45"/>
    <n v="54"/>
    <n v="0.16666666666666666"/>
    <s v="C29.09.2023"/>
  </r>
  <r>
    <s v="29.09.2023"/>
    <d v="1899-12-30T10:00:00"/>
    <s v="7 hours"/>
    <n v="26"/>
    <n v="54"/>
    <x v="0"/>
    <n v="5"/>
    <x v="2"/>
    <s v="D"/>
    <x v="0"/>
    <x v="0"/>
    <x v="1"/>
    <s v="right top"/>
    <n v="7"/>
    <n v="42"/>
    <n v="50"/>
    <n v="0.16666666666666666"/>
    <s v="D29.09.2023"/>
  </r>
  <r>
    <s v="29.09.2023"/>
    <d v="1899-12-30T10:00:00"/>
    <s v="7 hours"/>
    <n v="26"/>
    <n v="54"/>
    <x v="0"/>
    <n v="5"/>
    <x v="2"/>
    <s v="D"/>
    <x v="1"/>
    <x v="0"/>
    <x v="1"/>
    <s v="left bottom"/>
    <n v="14"/>
    <n v="42"/>
    <n v="50"/>
    <n v="0.33333333333333331"/>
    <s v="D29.09.2023"/>
  </r>
  <r>
    <s v="29.09.2023"/>
    <d v="1899-12-30T10:00:00"/>
    <s v="7 hours"/>
    <n v="26"/>
    <n v="54"/>
    <x v="0"/>
    <n v="5"/>
    <x v="2"/>
    <s v="D"/>
    <x v="2"/>
    <x v="0"/>
    <x v="1"/>
    <s v="right bottom"/>
    <n v="11"/>
    <n v="42"/>
    <n v="50"/>
    <n v="0.26190476190476192"/>
    <s v="D29.09.2023"/>
  </r>
  <r>
    <s v="29.09.2023"/>
    <d v="1899-12-30T10:00:00"/>
    <s v="7 hours"/>
    <n v="26"/>
    <n v="54"/>
    <x v="0"/>
    <n v="5"/>
    <x v="2"/>
    <s v="D"/>
    <x v="3"/>
    <x v="0"/>
    <x v="1"/>
    <s v="left top"/>
    <n v="10"/>
    <n v="42"/>
    <n v="50"/>
    <n v="0.23809523809523808"/>
    <s v="D29.09.2023"/>
  </r>
  <r>
    <s v="29.09.2023"/>
    <d v="1899-12-30T10:00:00"/>
    <s v="7 hours"/>
    <n v="26"/>
    <n v="54"/>
    <x v="0"/>
    <n v="5"/>
    <x v="2"/>
    <s v="D"/>
    <x v="4"/>
    <x v="0"/>
    <x v="1"/>
    <s v="nochoice"/>
    <n v="8"/>
    <n v="42"/>
    <n v="50"/>
    <n v="0.16"/>
    <s v="D29.09.2023"/>
  </r>
  <r>
    <s v="29.09.2023"/>
    <d v="1899-12-30T10:00:00"/>
    <s v="7 hours"/>
    <n v="26"/>
    <n v="54"/>
    <x v="1"/>
    <n v="6"/>
    <x v="2"/>
    <s v="E"/>
    <x v="0"/>
    <x v="0"/>
    <x v="1"/>
    <s v="right bottom"/>
    <n v="6"/>
    <n v="22"/>
    <n v="28"/>
    <n v="0.27272727272727271"/>
    <s v="E29.09.2023"/>
  </r>
  <r>
    <s v="29.09.2023"/>
    <d v="1899-12-30T10:00:00"/>
    <s v="7 hours"/>
    <n v="26"/>
    <n v="54"/>
    <x v="1"/>
    <n v="6"/>
    <x v="2"/>
    <s v="E"/>
    <x v="1"/>
    <x v="0"/>
    <x v="1"/>
    <s v="left top"/>
    <n v="12"/>
    <n v="22"/>
    <n v="28"/>
    <n v="0.54545454545454541"/>
    <s v="E29.09.2023"/>
  </r>
  <r>
    <s v="29.09.2023"/>
    <d v="1899-12-30T10:00:00"/>
    <s v="7 hours"/>
    <n v="26"/>
    <n v="54"/>
    <x v="1"/>
    <n v="6"/>
    <x v="2"/>
    <s v="E"/>
    <x v="2"/>
    <x v="0"/>
    <x v="1"/>
    <s v="left bottom"/>
    <n v="3"/>
    <n v="22"/>
    <n v="28"/>
    <n v="0.13636363636363635"/>
    <s v="E29.09.2023"/>
  </r>
  <r>
    <s v="29.09.2023"/>
    <d v="1899-12-30T10:00:00"/>
    <s v="7 hours"/>
    <n v="26"/>
    <n v="54"/>
    <x v="1"/>
    <n v="6"/>
    <x v="2"/>
    <s v="E"/>
    <x v="3"/>
    <x v="0"/>
    <x v="1"/>
    <s v="right bottom"/>
    <n v="1"/>
    <n v="22"/>
    <n v="28"/>
    <n v="4.5454545454545456E-2"/>
    <s v="E29.09.2023"/>
  </r>
  <r>
    <s v="29.09.2023"/>
    <d v="1899-12-30T10:00:00"/>
    <s v="7 hours"/>
    <n v="26"/>
    <n v="54"/>
    <x v="1"/>
    <n v="6"/>
    <x v="2"/>
    <s v="E"/>
    <x v="4"/>
    <x v="0"/>
    <x v="1"/>
    <s v="nochoice"/>
    <n v="6"/>
    <n v="22"/>
    <n v="28"/>
    <n v="0.21428571428571427"/>
    <s v="E29.09.2023"/>
  </r>
  <r>
    <s v="29.09.2023"/>
    <d v="1899-12-30T10:00:00"/>
    <s v="7 hours"/>
    <n v="26"/>
    <n v="54"/>
    <x v="1"/>
    <n v="6"/>
    <x v="2"/>
    <s v="F"/>
    <x v="0"/>
    <x v="0"/>
    <x v="1"/>
    <s v="left bottom"/>
    <n v="18"/>
    <n v="30"/>
    <n v="38"/>
    <n v="0.6"/>
    <s v="F29.09.2023"/>
  </r>
  <r>
    <s v="29.09.2023"/>
    <d v="1899-12-30T10:00:00"/>
    <s v="7 hours"/>
    <n v="26"/>
    <n v="54"/>
    <x v="1"/>
    <n v="6"/>
    <x v="2"/>
    <s v="F"/>
    <x v="1"/>
    <x v="0"/>
    <x v="1"/>
    <s v="right top"/>
    <n v="8"/>
    <n v="30"/>
    <n v="38"/>
    <n v="0.26666666666666666"/>
    <s v="F29.09.2023"/>
  </r>
  <r>
    <s v="29.09.2023"/>
    <d v="1899-12-30T10:00:00"/>
    <s v="7 hours"/>
    <n v="26"/>
    <n v="54"/>
    <x v="1"/>
    <n v="6"/>
    <x v="2"/>
    <s v="F"/>
    <x v="2"/>
    <x v="0"/>
    <x v="1"/>
    <s v="left top"/>
    <n v="3"/>
    <n v="30"/>
    <n v="38"/>
    <n v="0.1"/>
    <s v="F29.09.2023"/>
  </r>
  <r>
    <s v="29.09.2023"/>
    <d v="1899-12-30T10:00:00"/>
    <s v="7 hours"/>
    <n v="26"/>
    <n v="54"/>
    <x v="1"/>
    <n v="6"/>
    <x v="2"/>
    <s v="F"/>
    <x v="3"/>
    <x v="0"/>
    <x v="1"/>
    <s v="right bottom"/>
    <n v="1"/>
    <n v="30"/>
    <n v="38"/>
    <n v="3.3333333333333333E-2"/>
    <s v="F29.09.2023"/>
  </r>
  <r>
    <s v="29.09.2023"/>
    <d v="1899-12-30T10:00:00"/>
    <s v="7 hours"/>
    <n v="26"/>
    <n v="54"/>
    <x v="1"/>
    <n v="6"/>
    <x v="2"/>
    <s v="F"/>
    <x v="4"/>
    <x v="0"/>
    <x v="1"/>
    <s v="nochoice"/>
    <n v="8"/>
    <n v="30"/>
    <n v="38"/>
    <n v="0.21052631578947367"/>
    <s v="F29.09.2023"/>
  </r>
  <r>
    <s v="29.09.2023"/>
    <d v="1899-12-30T10:00:00"/>
    <s v="7 hours"/>
    <n v="26"/>
    <n v="54"/>
    <x v="1"/>
    <n v="6"/>
    <x v="2"/>
    <s v="G"/>
    <x v="0"/>
    <x v="0"/>
    <x v="1"/>
    <s v="left top"/>
    <n v="13"/>
    <n v="31"/>
    <n v="42"/>
    <n v="0.41935483870967744"/>
    <s v="G29.09.2023"/>
  </r>
  <r>
    <s v="29.09.2023"/>
    <d v="1899-12-30T10:00:00"/>
    <s v="7 hours"/>
    <n v="26"/>
    <n v="54"/>
    <x v="1"/>
    <n v="6"/>
    <x v="2"/>
    <s v="G"/>
    <x v="1"/>
    <x v="0"/>
    <x v="1"/>
    <s v="right bottom"/>
    <n v="9"/>
    <n v="31"/>
    <n v="42"/>
    <n v="0.29032258064516131"/>
    <s v="G29.09.2023"/>
  </r>
  <r>
    <s v="29.09.2023"/>
    <d v="1899-12-30T10:00:00"/>
    <s v="7 hours"/>
    <n v="26"/>
    <n v="54"/>
    <x v="1"/>
    <n v="6"/>
    <x v="2"/>
    <s v="G"/>
    <x v="2"/>
    <x v="0"/>
    <x v="1"/>
    <s v="right top"/>
    <n v="4"/>
    <n v="31"/>
    <n v="42"/>
    <n v="0.12903225806451613"/>
    <s v="G29.09.2023"/>
  </r>
  <r>
    <s v="29.09.2023"/>
    <d v="1899-12-30T10:00:00"/>
    <s v="7 hours"/>
    <n v="26"/>
    <n v="54"/>
    <x v="1"/>
    <n v="6"/>
    <x v="2"/>
    <s v="G"/>
    <x v="3"/>
    <x v="0"/>
    <x v="1"/>
    <s v="left bottom"/>
    <n v="5"/>
    <n v="31"/>
    <n v="42"/>
    <n v="0.16129032258064516"/>
    <s v="G29.09.2023"/>
  </r>
  <r>
    <s v="29.09.2023"/>
    <d v="1899-12-30T10:00:00"/>
    <s v="7 hours"/>
    <n v="26"/>
    <n v="54"/>
    <x v="1"/>
    <n v="6"/>
    <x v="2"/>
    <s v="G"/>
    <x v="4"/>
    <x v="0"/>
    <x v="1"/>
    <s v="nochoice"/>
    <n v="11"/>
    <n v="31"/>
    <n v="42"/>
    <n v="0.26190476190476192"/>
    <s v="G29.09.2023"/>
  </r>
  <r>
    <s v="29.09.2023"/>
    <d v="1899-12-30T10:00:00"/>
    <s v="7 hours"/>
    <n v="26"/>
    <n v="54"/>
    <x v="1"/>
    <n v="6"/>
    <x v="2"/>
    <s v="H"/>
    <x v="0"/>
    <x v="0"/>
    <x v="1"/>
    <s v="right top"/>
    <n v="19"/>
    <n v="36"/>
    <n v="43"/>
    <n v="0.52777777777777779"/>
    <s v="H29.09.2023"/>
  </r>
  <r>
    <s v="29.09.2023"/>
    <d v="1899-12-30T10:00:00"/>
    <s v="7 hours"/>
    <n v="26"/>
    <n v="54"/>
    <x v="1"/>
    <n v="6"/>
    <x v="2"/>
    <s v="H"/>
    <x v="1"/>
    <x v="0"/>
    <x v="1"/>
    <s v="left bottom"/>
    <n v="14"/>
    <n v="36"/>
    <n v="43"/>
    <n v="0.3888888888888889"/>
    <s v="H29.09.2023"/>
  </r>
  <r>
    <s v="29.09.2023"/>
    <d v="1899-12-30T10:00:00"/>
    <s v="7 hours"/>
    <n v="26"/>
    <n v="54"/>
    <x v="1"/>
    <n v="6"/>
    <x v="2"/>
    <s v="H"/>
    <x v="2"/>
    <x v="0"/>
    <x v="1"/>
    <s v="left top"/>
    <n v="1"/>
    <n v="36"/>
    <n v="43"/>
    <n v="2.7777777777777776E-2"/>
    <s v="H29.09.2023"/>
  </r>
  <r>
    <s v="29.09.2023"/>
    <d v="1899-12-30T10:00:00"/>
    <s v="7 hours"/>
    <n v="26"/>
    <n v="54"/>
    <x v="1"/>
    <n v="6"/>
    <x v="2"/>
    <s v="H"/>
    <x v="3"/>
    <x v="0"/>
    <x v="1"/>
    <s v="right bottom"/>
    <n v="2"/>
    <n v="36"/>
    <n v="43"/>
    <n v="5.5555555555555552E-2"/>
    <s v="H29.09.2023"/>
  </r>
  <r>
    <s v="29.09.2023"/>
    <d v="1899-12-30T10:00:00"/>
    <s v="7 hours"/>
    <n v="26"/>
    <n v="54"/>
    <x v="1"/>
    <n v="6"/>
    <x v="2"/>
    <s v="H"/>
    <x v="4"/>
    <x v="0"/>
    <x v="1"/>
    <s v="nochoice"/>
    <n v="7"/>
    <n v="36"/>
    <n v="43"/>
    <n v="0.16279069767441862"/>
    <s v="H29.09.2023"/>
  </r>
  <r>
    <s v="10.10.2023"/>
    <d v="1899-12-30T16:00:00"/>
    <s v="24 hours"/>
    <n v="25"/>
    <n v="44"/>
    <x v="1"/>
    <n v="6"/>
    <x v="2"/>
    <s v="C"/>
    <x v="0"/>
    <x v="0"/>
    <x v="1"/>
    <s v="left bottom"/>
    <n v="18"/>
    <n v="42"/>
    <n v="44"/>
    <n v="0.42857142857142855"/>
    <s v="C10.10.2023"/>
  </r>
  <r>
    <s v="10.10.2023"/>
    <d v="1899-12-30T16:00:00"/>
    <s v="24 hours"/>
    <n v="25"/>
    <n v="44"/>
    <x v="1"/>
    <n v="6"/>
    <x v="2"/>
    <s v="C"/>
    <x v="1"/>
    <x v="0"/>
    <x v="1"/>
    <s v="right top"/>
    <n v="18"/>
    <n v="42"/>
    <n v="44"/>
    <n v="0.42857142857142855"/>
    <s v="C10.10.2023"/>
  </r>
  <r>
    <s v="10.10.2023"/>
    <d v="1899-12-30T16:00:00"/>
    <s v="24 hours"/>
    <n v="25"/>
    <n v="44"/>
    <x v="1"/>
    <n v="6"/>
    <x v="2"/>
    <s v="C"/>
    <x v="2"/>
    <x v="0"/>
    <x v="1"/>
    <s v="right bottom"/>
    <n v="6"/>
    <n v="42"/>
    <n v="44"/>
    <n v="0.14285714285714285"/>
    <s v="C10.10.2023"/>
  </r>
  <r>
    <s v="10.10.2023"/>
    <d v="1899-12-30T16:00:00"/>
    <s v="24 hours"/>
    <n v="25"/>
    <n v="44"/>
    <x v="1"/>
    <n v="6"/>
    <x v="2"/>
    <s v="C"/>
    <x v="3"/>
    <x v="0"/>
    <x v="1"/>
    <s v="left top"/>
    <n v="0"/>
    <n v="42"/>
    <n v="44"/>
    <n v="0"/>
    <s v="C10.10.2023"/>
  </r>
  <r>
    <s v="10.10.2023"/>
    <d v="1899-12-30T16:00:00"/>
    <s v="24 hours"/>
    <n v="25"/>
    <n v="44"/>
    <x v="1"/>
    <n v="6"/>
    <x v="2"/>
    <s v="C"/>
    <x v="4"/>
    <x v="0"/>
    <x v="1"/>
    <s v="nochoice"/>
    <n v="2"/>
    <n v="42"/>
    <n v="44"/>
    <n v="4.5454545454545456E-2"/>
    <s v="C10.10.2023"/>
  </r>
  <r>
    <s v="10.10.2023"/>
    <d v="1899-12-30T16:00:00"/>
    <s v="24 hours"/>
    <n v="25"/>
    <n v="44"/>
    <x v="1"/>
    <n v="6"/>
    <x v="2"/>
    <s v="D"/>
    <x v="0"/>
    <x v="0"/>
    <x v="1"/>
    <s v="right top"/>
    <n v="8"/>
    <n v="24"/>
    <n v="26"/>
    <n v="0.33333333333333331"/>
    <s v="D10.10.2023"/>
  </r>
  <r>
    <s v="10.10.2023"/>
    <d v="1899-12-30T16:00:00"/>
    <s v="24 hours"/>
    <n v="25"/>
    <n v="44"/>
    <x v="1"/>
    <n v="6"/>
    <x v="2"/>
    <s v="D"/>
    <x v="1"/>
    <x v="0"/>
    <x v="1"/>
    <s v="left bottom"/>
    <n v="10"/>
    <n v="24"/>
    <n v="26"/>
    <n v="0.41666666666666669"/>
    <s v="D10.10.2023"/>
  </r>
  <r>
    <s v="10.10.2023"/>
    <d v="1899-12-30T16:00:00"/>
    <s v="24 hours"/>
    <n v="25"/>
    <n v="44"/>
    <x v="1"/>
    <n v="6"/>
    <x v="2"/>
    <s v="D"/>
    <x v="2"/>
    <x v="0"/>
    <x v="1"/>
    <s v="right bottom"/>
    <n v="4"/>
    <n v="24"/>
    <n v="26"/>
    <n v="0.16666666666666666"/>
    <s v="D10.10.2023"/>
  </r>
  <r>
    <s v="10.10.2023"/>
    <d v="1899-12-30T16:00:00"/>
    <s v="24 hours"/>
    <n v="25"/>
    <n v="44"/>
    <x v="1"/>
    <n v="6"/>
    <x v="2"/>
    <s v="D"/>
    <x v="3"/>
    <x v="0"/>
    <x v="1"/>
    <s v="left top"/>
    <n v="2"/>
    <n v="24"/>
    <n v="26"/>
    <n v="8.3333333333333329E-2"/>
    <s v="D10.10.2023"/>
  </r>
  <r>
    <s v="10.10.2023"/>
    <d v="1899-12-30T16:00:00"/>
    <s v="24 hours"/>
    <n v="25"/>
    <n v="44"/>
    <x v="1"/>
    <n v="6"/>
    <x v="2"/>
    <s v="D"/>
    <x v="4"/>
    <x v="0"/>
    <x v="1"/>
    <s v="nochoice"/>
    <n v="2"/>
    <n v="24"/>
    <n v="26"/>
    <n v="7.6923076923076927E-2"/>
    <s v="D10.10.2023"/>
  </r>
  <r>
    <s v="23.10.2023"/>
    <d v="1899-12-30T18:00:00"/>
    <s v="24 hours"/>
    <n v="24"/>
    <n v="49"/>
    <x v="0"/>
    <n v="6"/>
    <x v="2"/>
    <s v="B"/>
    <x v="0"/>
    <x v="0"/>
    <x v="1"/>
    <s v="left bottom"/>
    <n v="19"/>
    <n v="49"/>
    <n v="49"/>
    <n v="0.38775510204081631"/>
    <s v="B23.10.2023"/>
  </r>
  <r>
    <s v="23.10.2023"/>
    <d v="1899-12-30T18:00:00"/>
    <s v="24 hours"/>
    <n v="24"/>
    <n v="49"/>
    <x v="0"/>
    <n v="6"/>
    <x v="2"/>
    <s v="B"/>
    <x v="1"/>
    <x v="0"/>
    <x v="1"/>
    <s v="right top"/>
    <n v="19"/>
    <n v="49"/>
    <n v="49"/>
    <n v="0.38775510204081631"/>
    <s v="B23.10.2023"/>
  </r>
  <r>
    <s v="23.10.2023"/>
    <d v="1899-12-30T18:00:00"/>
    <s v="24 hours"/>
    <n v="24"/>
    <n v="49"/>
    <x v="0"/>
    <n v="6"/>
    <x v="2"/>
    <s v="B"/>
    <x v="2"/>
    <x v="0"/>
    <x v="1"/>
    <s v="right bottom"/>
    <n v="5"/>
    <n v="49"/>
    <n v="49"/>
    <n v="0.10204081632653061"/>
    <s v="B23.10.2023"/>
  </r>
  <r>
    <s v="23.10.2023"/>
    <d v="1899-12-30T18:00:00"/>
    <s v="24 hours"/>
    <n v="24"/>
    <n v="49"/>
    <x v="0"/>
    <n v="6"/>
    <x v="2"/>
    <s v="B"/>
    <x v="3"/>
    <x v="0"/>
    <x v="1"/>
    <s v="left top"/>
    <n v="6"/>
    <n v="49"/>
    <n v="49"/>
    <n v="0.12244897959183673"/>
    <s v="B23.10.2023"/>
  </r>
  <r>
    <s v="23.10.2023"/>
    <d v="1899-12-30T18:00:00"/>
    <s v="24 hours"/>
    <n v="24"/>
    <n v="49"/>
    <x v="0"/>
    <n v="6"/>
    <x v="2"/>
    <s v="B"/>
    <x v="4"/>
    <x v="0"/>
    <x v="1"/>
    <s v="nochoice"/>
    <n v="0"/>
    <n v="49"/>
    <n v="49"/>
    <n v="0"/>
    <s v="B23.10.2023"/>
  </r>
  <r>
    <s v="23.10.2023"/>
    <d v="1899-12-30T18:00:00"/>
    <s v="24 hours"/>
    <n v="24"/>
    <n v="49"/>
    <x v="0"/>
    <n v="6"/>
    <x v="2"/>
    <s v="C"/>
    <x v="0"/>
    <x v="0"/>
    <x v="1"/>
    <s v="right top"/>
    <n v="13"/>
    <n v="35"/>
    <n v="38"/>
    <n v="0.37142857142857144"/>
    <s v="C23.10.2023"/>
  </r>
  <r>
    <s v="23.10.2023"/>
    <d v="1899-12-30T18:00:00"/>
    <s v="24 hours"/>
    <n v="24"/>
    <n v="49"/>
    <x v="0"/>
    <n v="6"/>
    <x v="2"/>
    <s v="C"/>
    <x v="1"/>
    <x v="0"/>
    <x v="1"/>
    <s v="left bottom"/>
    <n v="8"/>
    <n v="35"/>
    <n v="38"/>
    <n v="0.22857142857142856"/>
    <s v="C23.10.2023"/>
  </r>
  <r>
    <s v="23.10.2023"/>
    <d v="1899-12-30T18:00:00"/>
    <s v="24 hours"/>
    <n v="24"/>
    <n v="49"/>
    <x v="0"/>
    <n v="6"/>
    <x v="2"/>
    <s v="C"/>
    <x v="2"/>
    <x v="0"/>
    <x v="1"/>
    <s v="left top"/>
    <n v="14"/>
    <n v="35"/>
    <n v="38"/>
    <n v="0.4"/>
    <s v="C23.10.2023"/>
  </r>
  <r>
    <s v="23.10.2023"/>
    <d v="1899-12-30T18:00:00"/>
    <s v="24 hours"/>
    <n v="24"/>
    <n v="49"/>
    <x v="0"/>
    <n v="6"/>
    <x v="2"/>
    <s v="C"/>
    <x v="3"/>
    <x v="0"/>
    <x v="1"/>
    <s v="right bottom"/>
    <n v="0"/>
    <n v="35"/>
    <n v="38"/>
    <n v="0"/>
    <s v="C23.10.2023"/>
  </r>
  <r>
    <s v="23.10.2023"/>
    <d v="1899-12-30T18:00:00"/>
    <s v="24 hours"/>
    <n v="24"/>
    <n v="49"/>
    <x v="0"/>
    <n v="6"/>
    <x v="2"/>
    <s v="C"/>
    <x v="4"/>
    <x v="0"/>
    <x v="1"/>
    <s v="nochoice"/>
    <n v="3"/>
    <n v="35"/>
    <n v="38"/>
    <n v="7.8947368421052627E-2"/>
    <s v="C23.10.2023"/>
  </r>
  <r>
    <s v="23.10.2023"/>
    <d v="1899-12-30T18:00:00"/>
    <s v="24 hours"/>
    <n v="24"/>
    <n v="49"/>
    <x v="0"/>
    <n v="6"/>
    <x v="2"/>
    <s v="D"/>
    <x v="0"/>
    <x v="0"/>
    <x v="1"/>
    <s v="right bottom"/>
    <n v="15"/>
    <n v="38"/>
    <n v="43"/>
    <n v="0.39473684210526316"/>
    <s v="D23.10.2023"/>
  </r>
  <r>
    <s v="23.10.2023"/>
    <d v="1899-12-30T18:00:00"/>
    <s v="24 hours"/>
    <n v="24"/>
    <n v="49"/>
    <x v="0"/>
    <n v="6"/>
    <x v="2"/>
    <s v="D"/>
    <x v="1"/>
    <x v="0"/>
    <x v="1"/>
    <s v="left top"/>
    <n v="16"/>
    <n v="38"/>
    <n v="43"/>
    <n v="0.42105263157894735"/>
    <s v="D23.10.2023"/>
  </r>
  <r>
    <s v="23.10.2023"/>
    <d v="1899-12-30T18:00:00"/>
    <s v="24 hours"/>
    <n v="24"/>
    <n v="49"/>
    <x v="0"/>
    <n v="6"/>
    <x v="2"/>
    <s v="D"/>
    <x v="2"/>
    <x v="0"/>
    <x v="1"/>
    <s v="left bottom"/>
    <n v="6"/>
    <n v="38"/>
    <n v="43"/>
    <n v="0.15789473684210525"/>
    <s v="D23.10.2023"/>
  </r>
  <r>
    <s v="23.10.2023"/>
    <d v="1899-12-30T18:00:00"/>
    <s v="24 hours"/>
    <n v="24"/>
    <n v="49"/>
    <x v="0"/>
    <n v="6"/>
    <x v="2"/>
    <s v="D"/>
    <x v="3"/>
    <x v="0"/>
    <x v="1"/>
    <s v="right bottom"/>
    <n v="1"/>
    <n v="38"/>
    <n v="43"/>
    <n v="2.6315789473684209E-2"/>
    <s v="D23.10.2023"/>
  </r>
  <r>
    <s v="23.10.2023"/>
    <d v="1899-12-30T18:00:00"/>
    <s v="24 hours"/>
    <n v="24"/>
    <n v="49"/>
    <x v="0"/>
    <n v="6"/>
    <x v="2"/>
    <s v="D"/>
    <x v="4"/>
    <x v="0"/>
    <x v="1"/>
    <s v="nochoice"/>
    <n v="5"/>
    <n v="38"/>
    <n v="43"/>
    <n v="0.11627906976744186"/>
    <s v="D23.10.2023"/>
  </r>
  <r>
    <s v="23.10.2023"/>
    <d v="1899-12-30T18:00:00"/>
    <s v="24 hours"/>
    <n v="24"/>
    <n v="49"/>
    <x v="1"/>
    <n v="6"/>
    <x v="2"/>
    <s v="E"/>
    <x v="0"/>
    <x v="0"/>
    <x v="1"/>
    <s v="left top"/>
    <n v="11"/>
    <n v="18"/>
    <n v="19"/>
    <n v="0.61111111111111116"/>
    <s v="E23.10.2023"/>
  </r>
  <r>
    <s v="23.10.2023"/>
    <d v="1899-12-30T18:00:00"/>
    <s v="24 hours"/>
    <n v="24"/>
    <n v="49"/>
    <x v="1"/>
    <n v="6"/>
    <x v="2"/>
    <s v="E"/>
    <x v="1"/>
    <x v="0"/>
    <x v="1"/>
    <s v="right bottom"/>
    <n v="6"/>
    <n v="18"/>
    <n v="19"/>
    <n v="0.33333333333333331"/>
    <s v="E23.10.2023"/>
  </r>
  <r>
    <s v="23.10.2023"/>
    <d v="1899-12-30T18:00:00"/>
    <s v="24 hours"/>
    <n v="24"/>
    <n v="49"/>
    <x v="1"/>
    <n v="6"/>
    <x v="2"/>
    <s v="E"/>
    <x v="2"/>
    <x v="0"/>
    <x v="1"/>
    <s v="left bottom"/>
    <n v="1"/>
    <n v="18"/>
    <n v="19"/>
    <n v="5.5555555555555552E-2"/>
    <s v="E23.10.2023"/>
  </r>
  <r>
    <s v="23.10.2023"/>
    <d v="1899-12-30T18:00:00"/>
    <s v="24 hours"/>
    <n v="24"/>
    <n v="49"/>
    <x v="1"/>
    <n v="6"/>
    <x v="2"/>
    <s v="E"/>
    <x v="3"/>
    <x v="0"/>
    <x v="1"/>
    <s v="right top"/>
    <n v="0"/>
    <n v="18"/>
    <n v="19"/>
    <n v="0"/>
    <s v="E23.10.2023"/>
  </r>
  <r>
    <s v="23.10.2023"/>
    <d v="1899-12-30T18:00:00"/>
    <s v="24 hours"/>
    <n v="24"/>
    <n v="49"/>
    <x v="1"/>
    <n v="6"/>
    <x v="2"/>
    <s v="E"/>
    <x v="4"/>
    <x v="0"/>
    <x v="1"/>
    <s v="nochoice"/>
    <n v="1"/>
    <n v="18"/>
    <n v="19"/>
    <n v="5.2631578947368418E-2"/>
    <s v="E23.10.2023"/>
  </r>
  <r>
    <s v="23.10.2023"/>
    <d v="1899-12-30T18:00:00"/>
    <s v="24 hours"/>
    <n v="24"/>
    <n v="49"/>
    <x v="1"/>
    <n v="6"/>
    <x v="2"/>
    <s v="F"/>
    <x v="0"/>
    <x v="0"/>
    <x v="1"/>
    <s v="right bottom"/>
    <n v="19"/>
    <n v="36"/>
    <n v="37"/>
    <n v="0.52777777777777779"/>
    <s v="F23.10.2023"/>
  </r>
  <r>
    <s v="23.10.2023"/>
    <d v="1899-12-30T18:00:00"/>
    <s v="24 hours"/>
    <n v="24"/>
    <n v="49"/>
    <x v="1"/>
    <n v="6"/>
    <x v="2"/>
    <s v="F"/>
    <x v="1"/>
    <x v="0"/>
    <x v="1"/>
    <s v="left top"/>
    <n v="14"/>
    <n v="36"/>
    <n v="37"/>
    <n v="0.3888888888888889"/>
    <s v="F23.10.2023"/>
  </r>
  <r>
    <s v="23.10.2023"/>
    <d v="1899-12-30T18:00:00"/>
    <s v="24 hours"/>
    <n v="24"/>
    <n v="49"/>
    <x v="1"/>
    <n v="6"/>
    <x v="2"/>
    <s v="F"/>
    <x v="2"/>
    <x v="0"/>
    <x v="1"/>
    <s v="right top"/>
    <n v="3"/>
    <n v="36"/>
    <n v="37"/>
    <n v="8.3333333333333329E-2"/>
    <s v="F23.10.2023"/>
  </r>
  <r>
    <s v="23.10.2023"/>
    <d v="1899-12-30T18:00:00"/>
    <s v="24 hours"/>
    <n v="24"/>
    <n v="49"/>
    <x v="1"/>
    <n v="6"/>
    <x v="2"/>
    <s v="F"/>
    <x v="3"/>
    <x v="0"/>
    <x v="1"/>
    <s v="left bottom"/>
    <n v="0"/>
    <n v="36"/>
    <n v="37"/>
    <n v="0"/>
    <s v="F23.10.2023"/>
  </r>
  <r>
    <s v="23.10.2023"/>
    <d v="1899-12-30T18:00:00"/>
    <s v="24 hours"/>
    <n v="24"/>
    <n v="49"/>
    <x v="1"/>
    <n v="6"/>
    <x v="2"/>
    <s v="F"/>
    <x v="4"/>
    <x v="0"/>
    <x v="1"/>
    <s v="nochoice"/>
    <n v="1"/>
    <n v="36"/>
    <n v="37"/>
    <n v="2.7027027027027029E-2"/>
    <s v="F23.10.2023"/>
  </r>
  <r>
    <s v="23.10.2023"/>
    <d v="1899-12-30T18:00:00"/>
    <s v="24 hours"/>
    <n v="24"/>
    <n v="49"/>
    <x v="0"/>
    <n v="6"/>
    <x v="2"/>
    <s v="A"/>
    <x v="0"/>
    <x v="0"/>
    <x v="1"/>
    <s v="left top"/>
    <n v="19"/>
    <n v="38"/>
    <n v="40"/>
    <n v="0.5"/>
    <s v="A23.10.2023"/>
  </r>
  <r>
    <s v="23.10.2023"/>
    <d v="1899-12-30T18:00:00"/>
    <s v="24 hours"/>
    <n v="24"/>
    <n v="49"/>
    <x v="0"/>
    <n v="6"/>
    <x v="2"/>
    <s v="A"/>
    <x v="1"/>
    <x v="0"/>
    <x v="1"/>
    <s v="right bottom"/>
    <n v="8"/>
    <n v="38"/>
    <n v="40"/>
    <n v="0.21052631578947367"/>
    <s v="A23.10.2023"/>
  </r>
  <r>
    <s v="23.10.2023"/>
    <d v="1899-12-30T18:00:00"/>
    <s v="24 hours"/>
    <n v="24"/>
    <n v="49"/>
    <x v="0"/>
    <n v="6"/>
    <x v="2"/>
    <s v="A"/>
    <x v="2"/>
    <x v="0"/>
    <x v="1"/>
    <s v="right top"/>
    <n v="10"/>
    <n v="38"/>
    <n v="40"/>
    <n v="0.26315789473684209"/>
    <s v="A23.10.2023"/>
  </r>
  <r>
    <s v="23.10.2023"/>
    <d v="1899-12-30T18:00:00"/>
    <s v="24 hours"/>
    <n v="24"/>
    <n v="49"/>
    <x v="0"/>
    <n v="6"/>
    <x v="2"/>
    <s v="A"/>
    <x v="3"/>
    <x v="0"/>
    <x v="1"/>
    <s v="left bottom"/>
    <n v="1"/>
    <n v="38"/>
    <n v="40"/>
    <n v="2.6315789473684209E-2"/>
    <s v="A23.10.2023"/>
  </r>
  <r>
    <s v="23.10.2023"/>
    <d v="1899-12-30T18:00:00"/>
    <s v="24 hours"/>
    <n v="24"/>
    <n v="49"/>
    <x v="0"/>
    <n v="6"/>
    <x v="2"/>
    <s v="A"/>
    <x v="4"/>
    <x v="0"/>
    <x v="1"/>
    <s v="nochoice"/>
    <n v="2"/>
    <n v="38"/>
    <n v="40"/>
    <n v="0.05"/>
    <s v="A23.10.2023"/>
  </r>
  <r>
    <s v="14.09.2023"/>
    <d v="1899-12-30T11:30:00"/>
    <s v="22 hours"/>
    <n v="27"/>
    <n v="50"/>
    <x v="1"/>
    <n v="7"/>
    <x v="3"/>
    <s v="A"/>
    <x v="0"/>
    <x v="0"/>
    <x v="2"/>
    <s v="right top"/>
    <n v="8"/>
    <n v="18"/>
    <n v="27"/>
    <n v="0.44444444444444442"/>
    <s v="A14.09.2023"/>
  </r>
  <r>
    <s v="14.09.2023"/>
    <d v="1899-12-30T11:30:00"/>
    <s v="22 hours"/>
    <n v="27"/>
    <n v="50"/>
    <x v="1"/>
    <n v="7"/>
    <x v="3"/>
    <s v="A"/>
    <x v="1"/>
    <x v="0"/>
    <x v="2"/>
    <s v="left bottom"/>
    <n v="6"/>
    <n v="18"/>
    <n v="27"/>
    <n v="0.33333333333333331"/>
    <s v="A14.09.2023"/>
  </r>
  <r>
    <s v="14.09.2023"/>
    <d v="1899-12-30T11:30:00"/>
    <s v="22 hours"/>
    <n v="27"/>
    <n v="50"/>
    <x v="1"/>
    <n v="7"/>
    <x v="3"/>
    <s v="A"/>
    <x v="2"/>
    <x v="0"/>
    <x v="2"/>
    <s v="left top"/>
    <n v="3"/>
    <n v="18"/>
    <n v="27"/>
    <n v="0.16666666666666666"/>
    <s v="A14.09.2023"/>
  </r>
  <r>
    <s v="14.09.2023"/>
    <d v="1899-12-30T11:30:00"/>
    <s v="22 hours"/>
    <n v="27"/>
    <n v="50"/>
    <x v="1"/>
    <n v="7"/>
    <x v="3"/>
    <s v="A"/>
    <x v="3"/>
    <x v="0"/>
    <x v="2"/>
    <s v="right bottom"/>
    <n v="1"/>
    <n v="18"/>
    <n v="27"/>
    <n v="5.5555555555555552E-2"/>
    <s v="A14.09.2023"/>
  </r>
  <r>
    <s v="14.09.2023"/>
    <d v="1899-12-30T11:30:00"/>
    <s v="22 hours"/>
    <n v="27"/>
    <n v="50"/>
    <x v="1"/>
    <n v="7"/>
    <x v="3"/>
    <s v="A"/>
    <x v="4"/>
    <x v="0"/>
    <x v="2"/>
    <s v="nochoice"/>
    <n v="9"/>
    <n v="18"/>
    <n v="27"/>
    <n v="0.33333333333333331"/>
    <s v="A14.09.2023"/>
  </r>
  <r>
    <s v="14.09.2023"/>
    <d v="1899-12-30T11:30:00"/>
    <s v="22 hours"/>
    <n v="27"/>
    <n v="50"/>
    <x v="1"/>
    <n v="7"/>
    <x v="3"/>
    <s v="B"/>
    <x v="0"/>
    <x v="0"/>
    <x v="2"/>
    <s v="right bottom"/>
    <n v="22"/>
    <n v="38"/>
    <n v="51"/>
    <n v="0.57894736842105265"/>
    <s v="B14.09.2023"/>
  </r>
  <r>
    <s v="14.09.2023"/>
    <d v="1899-12-30T11:30:00"/>
    <s v="22 hours"/>
    <n v="27"/>
    <n v="50"/>
    <x v="1"/>
    <n v="7"/>
    <x v="3"/>
    <s v="B"/>
    <x v="1"/>
    <x v="0"/>
    <x v="2"/>
    <s v="left top"/>
    <n v="10"/>
    <n v="38"/>
    <n v="51"/>
    <n v="0.26315789473684209"/>
    <s v="B14.09.2023"/>
  </r>
  <r>
    <s v="14.09.2023"/>
    <d v="1899-12-30T11:30:00"/>
    <s v="22 hours"/>
    <n v="27"/>
    <n v="50"/>
    <x v="1"/>
    <n v="7"/>
    <x v="3"/>
    <s v="B"/>
    <x v="2"/>
    <x v="0"/>
    <x v="2"/>
    <s v="left bottom"/>
    <n v="4"/>
    <n v="38"/>
    <n v="51"/>
    <n v="0.10526315789473684"/>
    <s v="B14.09.2023"/>
  </r>
  <r>
    <s v="14.09.2023"/>
    <d v="1899-12-30T11:30:00"/>
    <s v="22 hours"/>
    <n v="27"/>
    <n v="50"/>
    <x v="1"/>
    <n v="7"/>
    <x v="3"/>
    <s v="B"/>
    <x v="3"/>
    <x v="0"/>
    <x v="2"/>
    <s v="right top"/>
    <n v="2"/>
    <n v="38"/>
    <n v="51"/>
    <n v="5.2631578947368418E-2"/>
    <s v="B14.09.2023"/>
  </r>
  <r>
    <s v="14.09.2023"/>
    <d v="1899-12-30T11:30:00"/>
    <s v="22 hours"/>
    <n v="27"/>
    <n v="50"/>
    <x v="1"/>
    <n v="7"/>
    <x v="3"/>
    <s v="B"/>
    <x v="4"/>
    <x v="0"/>
    <x v="2"/>
    <s v="nochoice"/>
    <n v="13"/>
    <n v="38"/>
    <n v="51"/>
    <n v="0.25490196078431371"/>
    <s v="B14.09.2023"/>
  </r>
  <r>
    <s v="18.09.2023"/>
    <d v="1899-12-30T17:15:00"/>
    <s v="16 hours"/>
    <n v="26"/>
    <n v="53"/>
    <x v="1"/>
    <n v="7"/>
    <x v="3"/>
    <s v="A"/>
    <x v="0"/>
    <x v="0"/>
    <x v="2"/>
    <s v="right bottom"/>
    <n v="11"/>
    <n v="33"/>
    <n v="37"/>
    <n v="0.33333333333333331"/>
    <s v="A18.09.2023"/>
  </r>
  <r>
    <s v="18.09.2023"/>
    <d v="1899-12-30T17:15:00"/>
    <s v="16 hours"/>
    <n v="26"/>
    <n v="53"/>
    <x v="1"/>
    <n v="7"/>
    <x v="3"/>
    <s v="A"/>
    <x v="1"/>
    <x v="0"/>
    <x v="2"/>
    <s v="right top"/>
    <n v="18"/>
    <n v="33"/>
    <n v="37"/>
    <n v="0.54545454545454541"/>
    <s v="A18.09.2023"/>
  </r>
  <r>
    <s v="18.09.2023"/>
    <d v="1899-12-30T17:15:00"/>
    <s v="16 hours"/>
    <n v="26"/>
    <n v="53"/>
    <x v="1"/>
    <n v="7"/>
    <x v="3"/>
    <s v="A"/>
    <x v="2"/>
    <x v="0"/>
    <x v="2"/>
    <s v="right top"/>
    <n v="3"/>
    <n v="33"/>
    <n v="37"/>
    <n v="9.0909090909090912E-2"/>
    <s v="A18.09.2023"/>
  </r>
  <r>
    <s v="18.09.2023"/>
    <d v="1899-12-30T17:15:00"/>
    <s v="16 hours"/>
    <n v="26"/>
    <n v="53"/>
    <x v="1"/>
    <n v="7"/>
    <x v="3"/>
    <s v="A"/>
    <x v="3"/>
    <x v="0"/>
    <x v="2"/>
    <s v="left bottom"/>
    <n v="1"/>
    <n v="33"/>
    <n v="37"/>
    <n v="3.0303030303030304E-2"/>
    <s v="A18.09.2023"/>
  </r>
  <r>
    <s v="18.09.2023"/>
    <d v="1899-12-30T17:15:00"/>
    <s v="16 hours"/>
    <n v="26"/>
    <n v="53"/>
    <x v="1"/>
    <n v="7"/>
    <x v="3"/>
    <s v="A"/>
    <x v="4"/>
    <x v="0"/>
    <x v="2"/>
    <s v="nochoice"/>
    <n v="4"/>
    <n v="33"/>
    <n v="37"/>
    <n v="0.10810810810810811"/>
    <s v="A18.09.2023"/>
  </r>
  <r>
    <s v="18.09.2023"/>
    <d v="1899-12-30T17:15:00"/>
    <s v="16 hours"/>
    <n v="26"/>
    <n v="53"/>
    <x v="1"/>
    <n v="7"/>
    <x v="3"/>
    <s v="B"/>
    <x v="0"/>
    <x v="0"/>
    <x v="2"/>
    <s v="right top"/>
    <n v="4"/>
    <n v="18"/>
    <n v="32"/>
    <n v="0.22222222222222221"/>
    <s v="B18.09.2023"/>
  </r>
  <r>
    <s v="18.09.2023"/>
    <d v="1899-12-30T17:15:00"/>
    <s v="16 hours"/>
    <n v="26"/>
    <n v="53"/>
    <x v="1"/>
    <n v="7"/>
    <x v="3"/>
    <s v="B"/>
    <x v="1"/>
    <x v="0"/>
    <x v="2"/>
    <s v="right bottom"/>
    <n v="10"/>
    <n v="18"/>
    <n v="32"/>
    <n v="0.55555555555555558"/>
    <s v="B18.09.2023"/>
  </r>
  <r>
    <s v="18.09.2023"/>
    <d v="1899-12-30T17:15:00"/>
    <s v="16 hours"/>
    <n v="26"/>
    <n v="53"/>
    <x v="1"/>
    <n v="7"/>
    <x v="3"/>
    <s v="B"/>
    <x v="2"/>
    <x v="0"/>
    <x v="2"/>
    <s v="left bottom"/>
    <n v="2"/>
    <n v="18"/>
    <n v="32"/>
    <n v="0.1111111111111111"/>
    <s v="B18.09.2023"/>
  </r>
  <r>
    <s v="18.09.2023"/>
    <d v="1899-12-30T17:15:00"/>
    <s v="16 hours"/>
    <n v="26"/>
    <n v="53"/>
    <x v="1"/>
    <n v="7"/>
    <x v="3"/>
    <s v="B"/>
    <x v="3"/>
    <x v="0"/>
    <x v="2"/>
    <s v="left top"/>
    <n v="2"/>
    <n v="18"/>
    <n v="32"/>
    <n v="0.1111111111111111"/>
    <s v="B18.09.2023"/>
  </r>
  <r>
    <s v="18.09.2023"/>
    <d v="1899-12-30T17:15:00"/>
    <s v="16 hours"/>
    <n v="26"/>
    <n v="53"/>
    <x v="1"/>
    <n v="7"/>
    <x v="3"/>
    <s v="B"/>
    <x v="4"/>
    <x v="0"/>
    <x v="2"/>
    <s v="nochoice"/>
    <n v="14"/>
    <n v="18"/>
    <n v="32"/>
    <n v="0.4375"/>
    <s v="B18.09.2023"/>
  </r>
  <r>
    <s v="18.09.2023"/>
    <d v="1899-12-30T17:15:00"/>
    <s v="16 hours"/>
    <n v="26"/>
    <n v="53"/>
    <x v="1"/>
    <n v="7"/>
    <x v="3"/>
    <s v="C"/>
    <x v="0"/>
    <x v="0"/>
    <x v="2"/>
    <s v="right top"/>
    <n v="3"/>
    <n v="16"/>
    <n v="21"/>
    <n v="0.1875"/>
    <s v="C18.09.2023"/>
  </r>
  <r>
    <s v="18.09.2023"/>
    <d v="1899-12-30T17:15:00"/>
    <s v="16 hours"/>
    <n v="26"/>
    <n v="53"/>
    <x v="1"/>
    <n v="7"/>
    <x v="3"/>
    <s v="C"/>
    <x v="1"/>
    <x v="0"/>
    <x v="2"/>
    <s v="left top"/>
    <n v="12"/>
    <n v="16"/>
    <n v="21"/>
    <n v="0.75"/>
    <s v="C18.09.2023"/>
  </r>
  <r>
    <s v="18.09.2023"/>
    <d v="1899-12-30T17:15:00"/>
    <s v="16 hours"/>
    <n v="26"/>
    <n v="53"/>
    <x v="1"/>
    <n v="7"/>
    <x v="3"/>
    <s v="C"/>
    <x v="2"/>
    <x v="0"/>
    <x v="2"/>
    <s v="right bottom"/>
    <n v="0"/>
    <n v="16"/>
    <n v="21"/>
    <n v="0"/>
    <s v="C18.09.2023"/>
  </r>
  <r>
    <s v="18.09.2023"/>
    <d v="1899-12-30T17:15:00"/>
    <s v="16 hours"/>
    <n v="26"/>
    <n v="53"/>
    <x v="1"/>
    <n v="7"/>
    <x v="3"/>
    <s v="C"/>
    <x v="3"/>
    <x v="0"/>
    <x v="2"/>
    <s v="left bottom"/>
    <n v="1"/>
    <n v="16"/>
    <n v="21"/>
    <n v="6.25E-2"/>
    <s v="C18.09.2023"/>
  </r>
  <r>
    <s v="18.09.2023"/>
    <d v="1899-12-30T17:15:00"/>
    <s v="16 hours"/>
    <n v="26"/>
    <n v="53"/>
    <x v="1"/>
    <n v="7"/>
    <x v="3"/>
    <s v="C"/>
    <x v="4"/>
    <x v="0"/>
    <x v="2"/>
    <s v="nochoice"/>
    <n v="5"/>
    <n v="16"/>
    <n v="21"/>
    <n v="0.23809523809523808"/>
    <s v="C18.09.2023"/>
  </r>
  <r>
    <s v="20.09.2023"/>
    <d v="1899-12-30T11:25:00"/>
    <s v="22 hours"/>
    <n v="25"/>
    <n v="62"/>
    <x v="1"/>
    <n v="7"/>
    <x v="3"/>
    <s v="A"/>
    <x v="0"/>
    <x v="0"/>
    <x v="2"/>
    <s v="left top"/>
    <n v="12"/>
    <n v="25"/>
    <n v="32"/>
    <n v="0.48"/>
    <s v="A20.09.2023"/>
  </r>
  <r>
    <s v="20.09.2023"/>
    <d v="1899-12-30T11:25:00"/>
    <s v="22 hours"/>
    <n v="25"/>
    <n v="62"/>
    <x v="1"/>
    <n v="7"/>
    <x v="3"/>
    <s v="A"/>
    <x v="1"/>
    <x v="0"/>
    <x v="2"/>
    <s v="right bottom"/>
    <n v="10"/>
    <n v="25"/>
    <n v="32"/>
    <n v="0.4"/>
    <s v="A20.09.2023"/>
  </r>
  <r>
    <s v="20.09.2023"/>
    <d v="1899-12-30T11:25:00"/>
    <s v="22 hours"/>
    <n v="25"/>
    <n v="62"/>
    <x v="1"/>
    <n v="7"/>
    <x v="3"/>
    <s v="A"/>
    <x v="2"/>
    <x v="0"/>
    <x v="2"/>
    <s v="left bottom"/>
    <n v="3"/>
    <n v="25"/>
    <n v="32"/>
    <n v="0.12"/>
    <s v="A20.09.2023"/>
  </r>
  <r>
    <s v="20.09.2023"/>
    <d v="1899-12-30T11:25:00"/>
    <s v="22 hours"/>
    <n v="25"/>
    <n v="62"/>
    <x v="1"/>
    <n v="7"/>
    <x v="3"/>
    <s v="A"/>
    <x v="3"/>
    <x v="0"/>
    <x v="2"/>
    <s v="right top"/>
    <n v="0"/>
    <n v="25"/>
    <n v="32"/>
    <n v="0"/>
    <s v="A20.09.2023"/>
  </r>
  <r>
    <s v="20.09.2023"/>
    <d v="1899-12-30T11:25:00"/>
    <s v="22 hours"/>
    <n v="25"/>
    <n v="62"/>
    <x v="1"/>
    <n v="7"/>
    <x v="3"/>
    <s v="A"/>
    <x v="4"/>
    <x v="0"/>
    <x v="2"/>
    <s v="nochoice"/>
    <n v="7"/>
    <n v="25"/>
    <n v="32"/>
    <n v="0.21875"/>
    <s v="A20.09.2023"/>
  </r>
  <r>
    <s v="20.09.2023"/>
    <d v="1899-12-30T11:25:00"/>
    <s v="22 hours"/>
    <n v="25"/>
    <n v="62"/>
    <x v="1"/>
    <n v="7"/>
    <x v="3"/>
    <s v="B"/>
    <x v="0"/>
    <x v="0"/>
    <x v="2"/>
    <s v="left bottom"/>
    <n v="7"/>
    <n v="24"/>
    <n v="28"/>
    <n v="0.29166666666666669"/>
    <s v="B20.09.2023"/>
  </r>
  <r>
    <s v="20.09.2023"/>
    <d v="1899-12-30T11:25:00"/>
    <s v="22 hours"/>
    <n v="25"/>
    <n v="62"/>
    <x v="1"/>
    <n v="7"/>
    <x v="3"/>
    <s v="B"/>
    <x v="1"/>
    <x v="0"/>
    <x v="2"/>
    <s v="right top"/>
    <n v="12"/>
    <n v="24"/>
    <n v="28"/>
    <n v="0.5"/>
    <s v="B20.09.2023"/>
  </r>
  <r>
    <s v="20.09.2023"/>
    <d v="1899-12-30T11:25:00"/>
    <s v="22 hours"/>
    <n v="25"/>
    <n v="62"/>
    <x v="1"/>
    <n v="7"/>
    <x v="3"/>
    <s v="B"/>
    <x v="2"/>
    <x v="0"/>
    <x v="2"/>
    <s v="left top"/>
    <n v="4"/>
    <n v="24"/>
    <n v="28"/>
    <n v="0.16666666666666666"/>
    <s v="B20.09.2023"/>
  </r>
  <r>
    <s v="20.09.2023"/>
    <d v="1899-12-30T11:25:00"/>
    <s v="22 hours"/>
    <n v="25"/>
    <n v="62"/>
    <x v="1"/>
    <n v="7"/>
    <x v="3"/>
    <s v="B"/>
    <x v="3"/>
    <x v="0"/>
    <x v="2"/>
    <s v="right bottom"/>
    <n v="1"/>
    <n v="24"/>
    <n v="28"/>
    <n v="4.1666666666666664E-2"/>
    <s v="B20.09.2023"/>
  </r>
  <r>
    <s v="20.09.2023"/>
    <d v="1899-12-30T11:25:00"/>
    <s v="22 hours"/>
    <n v="25"/>
    <n v="62"/>
    <x v="1"/>
    <n v="7"/>
    <x v="3"/>
    <s v="B"/>
    <x v="4"/>
    <x v="0"/>
    <x v="2"/>
    <s v="nochoice"/>
    <n v="4"/>
    <n v="24"/>
    <n v="28"/>
    <n v="0.14285714285714285"/>
    <s v="B20.09.2023"/>
  </r>
  <r>
    <s v="20.09.2023"/>
    <d v="1899-12-30T11:25:00"/>
    <s v="22 hours"/>
    <n v="25"/>
    <n v="62"/>
    <x v="1"/>
    <n v="7"/>
    <x v="3"/>
    <s v="C"/>
    <x v="0"/>
    <x v="0"/>
    <x v="2"/>
    <s v="right bottom"/>
    <n v="6"/>
    <n v="28"/>
    <n v="36"/>
    <n v="0.21428571428571427"/>
    <s v="C20.09.2023"/>
  </r>
  <r>
    <s v="20.09.2023"/>
    <d v="1899-12-30T11:25:00"/>
    <s v="22 hours"/>
    <n v="25"/>
    <n v="62"/>
    <x v="1"/>
    <n v="7"/>
    <x v="3"/>
    <s v="C"/>
    <x v="1"/>
    <x v="0"/>
    <x v="2"/>
    <s v="left top"/>
    <n v="21"/>
    <n v="28"/>
    <n v="36"/>
    <n v="0.75"/>
    <s v="C20.09.2023"/>
  </r>
  <r>
    <s v="20.09.2023"/>
    <d v="1899-12-30T11:25:00"/>
    <s v="22 hours"/>
    <n v="25"/>
    <n v="62"/>
    <x v="1"/>
    <n v="7"/>
    <x v="3"/>
    <s v="C"/>
    <x v="2"/>
    <x v="0"/>
    <x v="2"/>
    <s v="left bottom"/>
    <n v="1"/>
    <n v="28"/>
    <n v="36"/>
    <n v="3.5714285714285712E-2"/>
    <s v="C20.09.2023"/>
  </r>
  <r>
    <s v="20.09.2023"/>
    <d v="1899-12-30T11:25:00"/>
    <s v="22 hours"/>
    <n v="25"/>
    <n v="62"/>
    <x v="1"/>
    <n v="7"/>
    <x v="3"/>
    <s v="C"/>
    <x v="3"/>
    <x v="0"/>
    <x v="2"/>
    <s v="right top"/>
    <n v="0"/>
    <n v="28"/>
    <n v="36"/>
    <n v="0"/>
    <s v="C20.09.2023"/>
  </r>
  <r>
    <s v="20.09.2023"/>
    <d v="1899-12-30T11:25:00"/>
    <s v="22 hours"/>
    <n v="25"/>
    <n v="62"/>
    <x v="1"/>
    <n v="7"/>
    <x v="3"/>
    <s v="C"/>
    <x v="4"/>
    <x v="0"/>
    <x v="2"/>
    <s v="nochoice"/>
    <n v="8"/>
    <n v="28"/>
    <n v="36"/>
    <n v="0.22222222222222221"/>
    <s v="C20.09.2023"/>
  </r>
  <r>
    <s v="28.09.2023"/>
    <d v="1899-12-30T12:40:00"/>
    <s v="22 hours"/>
    <n v="26"/>
    <n v="53"/>
    <x v="0"/>
    <n v="7"/>
    <x v="3"/>
    <s v="E"/>
    <x v="1"/>
    <x v="0"/>
    <x v="2"/>
    <s v="right top"/>
    <n v="15"/>
    <n v="35"/>
    <n v="47"/>
    <n v="0.42857142857142855"/>
    <s v="E28.09.2023"/>
  </r>
  <r>
    <s v="28.09.2023"/>
    <d v="1899-12-30T12:40:00"/>
    <s v="22 hours"/>
    <n v="26"/>
    <n v="53"/>
    <x v="0"/>
    <n v="7"/>
    <x v="3"/>
    <s v="E"/>
    <x v="0"/>
    <x v="0"/>
    <x v="2"/>
    <s v="right bottom"/>
    <n v="11"/>
    <n v="35"/>
    <n v="47"/>
    <n v="0.31428571428571428"/>
    <s v="E28.09.2023"/>
  </r>
  <r>
    <s v="28.09.2023"/>
    <d v="1899-12-30T12:40:00"/>
    <s v="22 hours"/>
    <n v="26"/>
    <n v="53"/>
    <x v="0"/>
    <n v="7"/>
    <x v="3"/>
    <s v="E"/>
    <x v="2"/>
    <x v="0"/>
    <x v="2"/>
    <s v="left bottom"/>
    <n v="5"/>
    <n v="35"/>
    <n v="47"/>
    <n v="0.14285714285714285"/>
    <s v="E28.09.2023"/>
  </r>
  <r>
    <s v="28.09.2023"/>
    <d v="1899-12-30T12:40:00"/>
    <s v="22 hours"/>
    <n v="26"/>
    <n v="53"/>
    <x v="0"/>
    <n v="7"/>
    <x v="3"/>
    <s v="E"/>
    <x v="3"/>
    <x v="0"/>
    <x v="2"/>
    <s v="left top"/>
    <n v="4"/>
    <n v="35"/>
    <n v="47"/>
    <n v="0.11428571428571428"/>
    <s v="E28.09.2023"/>
  </r>
  <r>
    <s v="28.09.2023"/>
    <d v="1899-12-30T12:40:00"/>
    <s v="22 hours"/>
    <n v="26"/>
    <n v="53"/>
    <x v="0"/>
    <n v="7"/>
    <x v="3"/>
    <s v="E"/>
    <x v="4"/>
    <x v="0"/>
    <x v="2"/>
    <s v="nochoice"/>
    <n v="12"/>
    <n v="35"/>
    <n v="47"/>
    <n v="0.25531914893617019"/>
    <s v="E28.09.2023"/>
  </r>
  <r>
    <s v="28.09.2023"/>
    <d v="1899-12-30T12:40:00"/>
    <s v="22 hours"/>
    <n v="26"/>
    <n v="53"/>
    <x v="0"/>
    <n v="7"/>
    <x v="3"/>
    <s v="F"/>
    <x v="1"/>
    <x v="0"/>
    <x v="2"/>
    <s v="left top"/>
    <n v="18"/>
    <n v="48"/>
    <n v="56"/>
    <n v="0.375"/>
    <s v="F28.09.2023"/>
  </r>
  <r>
    <s v="28.09.2023"/>
    <d v="1899-12-30T12:40:00"/>
    <s v="22 hours"/>
    <n v="26"/>
    <n v="53"/>
    <x v="0"/>
    <n v="7"/>
    <x v="3"/>
    <s v="F"/>
    <x v="0"/>
    <x v="0"/>
    <x v="2"/>
    <s v="left bottom"/>
    <n v="12"/>
    <n v="48"/>
    <n v="56"/>
    <n v="0.25"/>
    <s v="F28.09.2023"/>
  </r>
  <r>
    <s v="28.09.2023"/>
    <d v="1899-12-30T12:40:00"/>
    <s v="22 hours"/>
    <n v="26"/>
    <n v="53"/>
    <x v="0"/>
    <n v="7"/>
    <x v="3"/>
    <s v="F"/>
    <x v="2"/>
    <x v="0"/>
    <x v="2"/>
    <s v="right bottom"/>
    <n v="17"/>
    <n v="48"/>
    <n v="56"/>
    <n v="0.35416666666666669"/>
    <s v="F28.09.2023"/>
  </r>
  <r>
    <s v="28.09.2023"/>
    <d v="1899-12-30T12:40:00"/>
    <s v="22 hours"/>
    <n v="26"/>
    <n v="53"/>
    <x v="0"/>
    <n v="7"/>
    <x v="3"/>
    <s v="F"/>
    <x v="3"/>
    <x v="0"/>
    <x v="2"/>
    <s v="right top"/>
    <n v="1"/>
    <n v="48"/>
    <n v="56"/>
    <n v="2.0833333333333332E-2"/>
    <s v="F28.09.2023"/>
  </r>
  <r>
    <s v="28.09.2023"/>
    <d v="1899-12-30T12:40:00"/>
    <s v="22 hours"/>
    <n v="26"/>
    <n v="53"/>
    <x v="0"/>
    <n v="7"/>
    <x v="3"/>
    <s v="F"/>
    <x v="4"/>
    <x v="0"/>
    <x v="2"/>
    <s v="nochoice"/>
    <n v="8"/>
    <n v="48"/>
    <n v="56"/>
    <n v="0.14285714285714285"/>
    <s v="F28.09.2023"/>
  </r>
  <r>
    <s v="28.09.2023"/>
    <d v="1899-12-30T12:40:00"/>
    <s v="22 hours"/>
    <n v="26"/>
    <n v="53"/>
    <x v="0"/>
    <n v="7"/>
    <x v="3"/>
    <s v="G"/>
    <x v="1"/>
    <x v="0"/>
    <x v="2"/>
    <s v="right top"/>
    <n v="20"/>
    <n v="39"/>
    <n v="56"/>
    <n v="0.51282051282051277"/>
    <s v="G28.09.2023"/>
  </r>
  <r>
    <s v="28.09.2023"/>
    <d v="1899-12-30T12:40:00"/>
    <s v="22 hours"/>
    <n v="26"/>
    <n v="53"/>
    <x v="0"/>
    <n v="7"/>
    <x v="3"/>
    <s v="G"/>
    <x v="0"/>
    <x v="0"/>
    <x v="2"/>
    <s v="right bottom"/>
    <n v="7"/>
    <n v="39"/>
    <n v="56"/>
    <n v="0.17948717948717949"/>
    <s v="G28.09.2023"/>
  </r>
  <r>
    <s v="28.09.2023"/>
    <d v="1899-12-30T12:40:00"/>
    <s v="22 hours"/>
    <n v="26"/>
    <n v="53"/>
    <x v="0"/>
    <n v="7"/>
    <x v="3"/>
    <s v="G"/>
    <x v="2"/>
    <x v="0"/>
    <x v="2"/>
    <s v="left bottom"/>
    <n v="8"/>
    <n v="39"/>
    <n v="56"/>
    <n v="0.20512820512820512"/>
    <s v="G28.09.2023"/>
  </r>
  <r>
    <s v="28.09.2023"/>
    <d v="1899-12-30T12:40:00"/>
    <s v="22 hours"/>
    <n v="26"/>
    <n v="53"/>
    <x v="0"/>
    <n v="7"/>
    <x v="3"/>
    <s v="G"/>
    <x v="3"/>
    <x v="0"/>
    <x v="2"/>
    <s v="left top"/>
    <n v="4"/>
    <n v="39"/>
    <n v="56"/>
    <n v="0.10256410256410256"/>
    <s v="G28.09.2023"/>
  </r>
  <r>
    <s v="28.09.2023"/>
    <d v="1899-12-30T12:40:00"/>
    <s v="22 hours"/>
    <n v="26"/>
    <n v="53"/>
    <x v="0"/>
    <n v="7"/>
    <x v="3"/>
    <s v="G"/>
    <x v="4"/>
    <x v="0"/>
    <x v="2"/>
    <s v="nochoice"/>
    <n v="17"/>
    <n v="39"/>
    <n v="56"/>
    <n v="0.30357142857142855"/>
    <s v="G28.09.2023"/>
  </r>
  <r>
    <s v="28.09.2023"/>
    <d v="1899-12-30T12:40:00"/>
    <s v="22 hours"/>
    <n v="26"/>
    <n v="53"/>
    <x v="0"/>
    <n v="7"/>
    <x v="3"/>
    <s v="H"/>
    <x v="1"/>
    <x v="0"/>
    <x v="2"/>
    <s v="left top"/>
    <n v="21"/>
    <n v="33"/>
    <n v="43"/>
    <n v="0.63636363636363635"/>
    <s v="H28.09.2023"/>
  </r>
  <r>
    <s v="28.09.2023"/>
    <d v="1899-12-30T12:40:00"/>
    <s v="22 hours"/>
    <n v="26"/>
    <n v="53"/>
    <x v="0"/>
    <n v="7"/>
    <x v="3"/>
    <s v="H"/>
    <x v="0"/>
    <x v="0"/>
    <x v="2"/>
    <s v="left bottom"/>
    <n v="4"/>
    <n v="33"/>
    <n v="43"/>
    <n v="0.12121212121212122"/>
    <s v="H28.09.2023"/>
  </r>
  <r>
    <s v="28.09.2023"/>
    <d v="1899-12-30T12:40:00"/>
    <s v="22 hours"/>
    <n v="26"/>
    <n v="53"/>
    <x v="0"/>
    <n v="7"/>
    <x v="3"/>
    <s v="H"/>
    <x v="2"/>
    <x v="0"/>
    <x v="2"/>
    <s v="right top"/>
    <n v="6"/>
    <n v="33"/>
    <n v="43"/>
    <n v="0.18181818181818182"/>
    <s v="H28.09.2023"/>
  </r>
  <r>
    <s v="28.09.2023"/>
    <d v="1899-12-30T12:40:00"/>
    <s v="22 hours"/>
    <n v="26"/>
    <n v="53"/>
    <x v="0"/>
    <n v="7"/>
    <x v="3"/>
    <s v="H"/>
    <x v="3"/>
    <x v="0"/>
    <x v="2"/>
    <s v="right bottom"/>
    <n v="2"/>
    <n v="33"/>
    <n v="43"/>
    <n v="6.0606060606060608E-2"/>
    <s v="H28.09.2023"/>
  </r>
  <r>
    <s v="28.09.2023"/>
    <d v="1899-12-30T12:40:00"/>
    <s v="22 hours"/>
    <n v="26"/>
    <n v="53"/>
    <x v="0"/>
    <n v="7"/>
    <x v="3"/>
    <s v="H"/>
    <x v="4"/>
    <x v="0"/>
    <x v="2"/>
    <s v="nochoice"/>
    <n v="10"/>
    <n v="33"/>
    <n v="43"/>
    <n v="0.23255813953488372"/>
    <s v="H28.09.2023"/>
  </r>
  <r>
    <s v="17.10.2023"/>
    <d v="1899-12-30T17:00:00"/>
    <s v="24 hours"/>
    <n v="25"/>
    <n v="30"/>
    <x v="0"/>
    <n v="7"/>
    <x v="3"/>
    <s v="E"/>
    <x v="1"/>
    <x v="0"/>
    <x v="2"/>
    <s v="left bottom"/>
    <n v="0"/>
    <n v="25"/>
    <n v="32"/>
    <n v="0"/>
    <s v="E17.10.2023"/>
  </r>
  <r>
    <s v="17.10.2023"/>
    <d v="1899-12-30T17:00:00"/>
    <s v="24 hours"/>
    <n v="25"/>
    <n v="30"/>
    <x v="0"/>
    <n v="7"/>
    <x v="3"/>
    <s v="E"/>
    <x v="0"/>
    <x v="0"/>
    <x v="2"/>
    <s v="right top"/>
    <n v="9"/>
    <n v="25"/>
    <n v="32"/>
    <n v="0.36"/>
    <s v="E17.10.2023"/>
  </r>
  <r>
    <s v="17.10.2023"/>
    <d v="1899-12-30T17:00:00"/>
    <s v="24 hours"/>
    <n v="25"/>
    <n v="30"/>
    <x v="0"/>
    <n v="7"/>
    <x v="3"/>
    <s v="E"/>
    <x v="2"/>
    <x v="0"/>
    <x v="2"/>
    <s v="right bottom"/>
    <n v="10"/>
    <n v="25"/>
    <n v="32"/>
    <n v="0.4"/>
    <s v="E17.10.2023"/>
  </r>
  <r>
    <s v="17.10.2023"/>
    <d v="1899-12-30T17:00:00"/>
    <s v="24 hours"/>
    <n v="25"/>
    <n v="30"/>
    <x v="0"/>
    <n v="7"/>
    <x v="3"/>
    <s v="E"/>
    <x v="3"/>
    <x v="0"/>
    <x v="2"/>
    <s v="left top"/>
    <n v="6"/>
    <n v="25"/>
    <n v="32"/>
    <n v="0.24"/>
    <s v="E17.10.2023"/>
  </r>
  <r>
    <s v="17.10.2023"/>
    <d v="1899-12-30T17:00:00"/>
    <s v="24 hours"/>
    <n v="25"/>
    <n v="30"/>
    <x v="0"/>
    <n v="7"/>
    <x v="3"/>
    <s v="E"/>
    <x v="4"/>
    <x v="0"/>
    <x v="2"/>
    <s v="nochoice"/>
    <n v="7"/>
    <n v="25"/>
    <n v="32"/>
    <n v="0.21875"/>
    <s v="E17.10.2023"/>
  </r>
  <r>
    <s v="17.10.2023"/>
    <d v="1899-12-30T17:00:00"/>
    <s v="24 hours"/>
    <n v="25"/>
    <n v="30"/>
    <x v="0"/>
    <n v="7"/>
    <x v="3"/>
    <s v="F"/>
    <x v="1"/>
    <x v="0"/>
    <x v="2"/>
    <s v="right bottom"/>
    <n v="17"/>
    <n v="33"/>
    <n v="43"/>
    <n v="0.51515151515151514"/>
    <s v="F17.10.2023"/>
  </r>
  <r>
    <s v="17.10.2023"/>
    <d v="1899-12-30T17:00:00"/>
    <s v="24 hours"/>
    <n v="25"/>
    <n v="30"/>
    <x v="0"/>
    <n v="7"/>
    <x v="3"/>
    <s v="F"/>
    <x v="0"/>
    <x v="0"/>
    <x v="2"/>
    <s v="left top"/>
    <n v="9"/>
    <n v="33"/>
    <n v="43"/>
    <n v="0.27272727272727271"/>
    <s v="F17.10.2023"/>
  </r>
  <r>
    <s v="17.10.2023"/>
    <d v="1899-12-30T17:00:00"/>
    <s v="24 hours"/>
    <n v="25"/>
    <n v="30"/>
    <x v="0"/>
    <n v="7"/>
    <x v="3"/>
    <s v="F"/>
    <x v="2"/>
    <x v="0"/>
    <x v="2"/>
    <s v="left bottom"/>
    <n v="3"/>
    <n v="33"/>
    <n v="43"/>
    <n v="9.0909090909090912E-2"/>
    <s v="F17.10.2023"/>
  </r>
  <r>
    <s v="17.10.2023"/>
    <d v="1899-12-30T17:00:00"/>
    <s v="24 hours"/>
    <n v="25"/>
    <n v="30"/>
    <x v="0"/>
    <n v="7"/>
    <x v="3"/>
    <s v="F"/>
    <x v="3"/>
    <x v="0"/>
    <x v="2"/>
    <s v="right top"/>
    <n v="4"/>
    <n v="33"/>
    <n v="43"/>
    <n v="0.12121212121212122"/>
    <s v="F17.10.2023"/>
  </r>
  <r>
    <s v="17.10.2023"/>
    <d v="1899-12-30T17:00:00"/>
    <s v="24 hours"/>
    <n v="25"/>
    <n v="30"/>
    <x v="0"/>
    <n v="7"/>
    <x v="3"/>
    <s v="F"/>
    <x v="4"/>
    <x v="0"/>
    <x v="2"/>
    <s v="nochoice"/>
    <n v="10"/>
    <n v="33"/>
    <n v="43"/>
    <n v="0.23255813953488372"/>
    <s v="F17.10.2023"/>
  </r>
  <r>
    <s v="17.10.2023"/>
    <d v="1899-12-30T17:00:00"/>
    <s v="24 hours"/>
    <n v="25"/>
    <n v="30"/>
    <x v="0"/>
    <n v="7"/>
    <x v="3"/>
    <s v="G"/>
    <x v="1"/>
    <x v="0"/>
    <x v="2"/>
    <s v="right bottom"/>
    <n v="13"/>
    <n v="30"/>
    <n v="45"/>
    <n v="0.43333333333333335"/>
    <s v="G17.10.2023"/>
  </r>
  <r>
    <s v="17.10.2023"/>
    <d v="1899-12-30T17:00:00"/>
    <s v="24 hours"/>
    <n v="25"/>
    <n v="30"/>
    <x v="0"/>
    <n v="7"/>
    <x v="3"/>
    <s v="G"/>
    <x v="0"/>
    <x v="0"/>
    <x v="2"/>
    <s v="left top"/>
    <n v="8"/>
    <n v="30"/>
    <n v="45"/>
    <n v="0.26666666666666666"/>
    <s v="G17.10.2023"/>
  </r>
  <r>
    <s v="17.10.2023"/>
    <d v="1899-12-30T17:00:00"/>
    <s v="24 hours"/>
    <n v="25"/>
    <n v="30"/>
    <x v="0"/>
    <n v="7"/>
    <x v="3"/>
    <s v="G"/>
    <x v="2"/>
    <x v="0"/>
    <x v="2"/>
    <s v="right top"/>
    <n v="4"/>
    <n v="30"/>
    <n v="45"/>
    <n v="0.13333333333333333"/>
    <s v="G17.10.2023"/>
  </r>
  <r>
    <s v="17.10.2023"/>
    <d v="1899-12-30T17:00:00"/>
    <s v="24 hours"/>
    <n v="25"/>
    <n v="30"/>
    <x v="0"/>
    <n v="7"/>
    <x v="3"/>
    <s v="G"/>
    <x v="3"/>
    <x v="0"/>
    <x v="2"/>
    <s v="left bottom"/>
    <n v="5"/>
    <n v="30"/>
    <n v="45"/>
    <n v="0.16666666666666666"/>
    <s v="G17.10.2023"/>
  </r>
  <r>
    <s v="17.10.2023"/>
    <d v="1899-12-30T17:00:00"/>
    <s v="24 hours"/>
    <n v="25"/>
    <n v="30"/>
    <x v="0"/>
    <n v="7"/>
    <x v="3"/>
    <s v="G"/>
    <x v="4"/>
    <x v="0"/>
    <x v="2"/>
    <s v="nochoice"/>
    <n v="15"/>
    <n v="30"/>
    <n v="45"/>
    <n v="0.33333333333333331"/>
    <s v="G17.10.2023"/>
  </r>
  <r>
    <s v="17.10.2023"/>
    <d v="1899-12-30T17:00:00"/>
    <s v="24 hours"/>
    <n v="25"/>
    <n v="30"/>
    <x v="0"/>
    <n v="7"/>
    <x v="3"/>
    <s v="H"/>
    <x v="1"/>
    <x v="0"/>
    <x v="2"/>
    <s v="left bottom"/>
    <n v="23"/>
    <n v="36"/>
    <n v="51"/>
    <n v="0.63888888888888884"/>
    <s v="H17.10.2023"/>
  </r>
  <r>
    <s v="17.10.2023"/>
    <d v="1899-12-30T17:00:00"/>
    <s v="24 hours"/>
    <n v="25"/>
    <n v="30"/>
    <x v="0"/>
    <n v="7"/>
    <x v="3"/>
    <s v="H"/>
    <x v="0"/>
    <x v="0"/>
    <x v="2"/>
    <s v="right bottom"/>
    <n v="7"/>
    <n v="36"/>
    <n v="51"/>
    <n v="0.19444444444444445"/>
    <s v="H17.10.2023"/>
  </r>
  <r>
    <s v="17.10.2023"/>
    <d v="1899-12-30T17:00:00"/>
    <s v="24 hours"/>
    <n v="25"/>
    <n v="30"/>
    <x v="0"/>
    <n v="7"/>
    <x v="3"/>
    <s v="H"/>
    <x v="2"/>
    <x v="0"/>
    <x v="2"/>
    <s v="left top"/>
    <n v="4"/>
    <n v="36"/>
    <n v="51"/>
    <n v="0.1111111111111111"/>
    <s v="H17.10.2023"/>
  </r>
  <r>
    <s v="17.10.2023"/>
    <d v="1899-12-30T17:00:00"/>
    <s v="24 hours"/>
    <n v="25"/>
    <n v="30"/>
    <x v="0"/>
    <n v="7"/>
    <x v="3"/>
    <s v="H"/>
    <x v="3"/>
    <x v="0"/>
    <x v="2"/>
    <s v="right bottom"/>
    <n v="2"/>
    <n v="36"/>
    <n v="51"/>
    <n v="5.5555555555555552E-2"/>
    <s v="H17.10.2023"/>
  </r>
  <r>
    <s v="17.10.2023"/>
    <d v="1899-12-30T17:00:00"/>
    <s v="24 hours"/>
    <n v="25"/>
    <n v="30"/>
    <x v="0"/>
    <n v="7"/>
    <x v="3"/>
    <s v="H"/>
    <x v="4"/>
    <x v="0"/>
    <x v="2"/>
    <s v="nochoice"/>
    <n v="15"/>
    <n v="36"/>
    <n v="51"/>
    <n v="0.29411764705882354"/>
    <s v="H17.10.2023"/>
  </r>
  <r>
    <s v="26.09.2023"/>
    <d v="1899-12-30T13:00:00"/>
    <s v="20 hours"/>
    <n v="26"/>
    <n v="45"/>
    <x v="1"/>
    <n v="7"/>
    <x v="4"/>
    <s v="E"/>
    <x v="0"/>
    <x v="2"/>
    <x v="3"/>
    <s v="left top"/>
    <n v="1"/>
    <n v="4"/>
    <n v="36"/>
    <n v="0.25"/>
    <s v="E26.09.2023"/>
  </r>
  <r>
    <s v="26.09.2023"/>
    <d v="1899-12-30T13:00:00"/>
    <s v="20 hours"/>
    <n v="26"/>
    <n v="45"/>
    <x v="1"/>
    <n v="7"/>
    <x v="4"/>
    <s v="E"/>
    <x v="1"/>
    <x v="2"/>
    <x v="3"/>
    <s v="right bottom"/>
    <n v="3"/>
    <n v="4"/>
    <n v="36"/>
    <n v="0.75"/>
    <s v="E26.09.2023"/>
  </r>
  <r>
    <s v="26.09.2023"/>
    <d v="1899-12-30T13:00:00"/>
    <s v="20 hours"/>
    <n v="26"/>
    <n v="45"/>
    <x v="1"/>
    <n v="7"/>
    <x v="4"/>
    <s v="E"/>
    <x v="2"/>
    <x v="2"/>
    <x v="3"/>
    <s v="right top"/>
    <n v="0"/>
    <n v="4"/>
    <n v="36"/>
    <n v="0"/>
    <s v="E26.09.2023"/>
  </r>
  <r>
    <s v="26.09.2023"/>
    <d v="1899-12-30T13:00:00"/>
    <s v="20 hours"/>
    <n v="26"/>
    <n v="45"/>
    <x v="1"/>
    <n v="7"/>
    <x v="4"/>
    <s v="E"/>
    <x v="3"/>
    <x v="2"/>
    <x v="3"/>
    <s v="left bottom"/>
    <n v="0"/>
    <n v="4"/>
    <n v="36"/>
    <n v="0"/>
    <s v="E26.09.2023"/>
  </r>
  <r>
    <s v="26.09.2023"/>
    <d v="1899-12-30T13:00:00"/>
    <s v="20 hours"/>
    <n v="26"/>
    <n v="45"/>
    <x v="1"/>
    <n v="7"/>
    <x v="4"/>
    <s v="E"/>
    <x v="4"/>
    <x v="2"/>
    <x v="3"/>
    <s v="nochoice"/>
    <n v="32"/>
    <n v="4"/>
    <n v="36"/>
    <n v="0.88888888888888884"/>
    <s v="E26.09.2023"/>
  </r>
  <r>
    <s v="26.09.2023"/>
    <d v="1899-12-30T13:00:00"/>
    <s v="20 hours"/>
    <n v="26"/>
    <n v="45"/>
    <x v="1"/>
    <n v="7"/>
    <x v="4"/>
    <s v="F"/>
    <x v="0"/>
    <x v="2"/>
    <x v="3"/>
    <s v="left top"/>
    <n v="1"/>
    <n v="11"/>
    <n v="29"/>
    <n v="9.0909090909090912E-2"/>
    <s v="F26.09.2023"/>
  </r>
  <r>
    <s v="26.09.2023"/>
    <d v="1899-12-30T13:00:00"/>
    <s v="20 hours"/>
    <n v="26"/>
    <n v="45"/>
    <x v="1"/>
    <n v="7"/>
    <x v="4"/>
    <s v="F"/>
    <x v="1"/>
    <x v="2"/>
    <x v="3"/>
    <s v="right bottom"/>
    <n v="5"/>
    <n v="11"/>
    <n v="29"/>
    <n v="0.45454545454545453"/>
    <s v="F26.09.2023"/>
  </r>
  <r>
    <s v="26.09.2023"/>
    <d v="1899-12-30T13:00:00"/>
    <s v="20 hours"/>
    <n v="26"/>
    <n v="45"/>
    <x v="1"/>
    <n v="7"/>
    <x v="4"/>
    <s v="F"/>
    <x v="2"/>
    <x v="2"/>
    <x v="3"/>
    <s v="right top"/>
    <n v="5"/>
    <n v="11"/>
    <n v="29"/>
    <n v="0.45454545454545453"/>
    <s v="F26.09.2023"/>
  </r>
  <r>
    <s v="26.09.2023"/>
    <d v="1899-12-30T13:00:00"/>
    <s v="20 hours"/>
    <n v="26"/>
    <n v="45"/>
    <x v="1"/>
    <n v="7"/>
    <x v="4"/>
    <s v="F"/>
    <x v="3"/>
    <x v="2"/>
    <x v="3"/>
    <s v="left bottom"/>
    <n v="0"/>
    <n v="11"/>
    <n v="29"/>
    <n v="0"/>
    <s v="F26.09.2023"/>
  </r>
  <r>
    <s v="26.09.2023"/>
    <d v="1899-12-30T13:00:00"/>
    <s v="20 hours"/>
    <n v="26"/>
    <n v="45"/>
    <x v="1"/>
    <n v="7"/>
    <x v="4"/>
    <s v="F"/>
    <x v="4"/>
    <x v="2"/>
    <x v="3"/>
    <s v="nochoice"/>
    <n v="18"/>
    <n v="11"/>
    <n v="29"/>
    <n v="0.62068965517241381"/>
    <s v="F26.09.2023"/>
  </r>
  <r>
    <s v="26.09.2023"/>
    <d v="1899-12-30T13:00:00"/>
    <s v="20 hours"/>
    <n v="26"/>
    <n v="45"/>
    <x v="1"/>
    <n v="7"/>
    <x v="4"/>
    <s v="G"/>
    <x v="0"/>
    <x v="2"/>
    <x v="3"/>
    <s v="left bottom"/>
    <n v="18"/>
    <n v="33"/>
    <n v="51"/>
    <n v="0.54545454545454541"/>
    <s v="G26.09.2023"/>
  </r>
  <r>
    <s v="26.09.2023"/>
    <d v="1899-12-30T13:00:00"/>
    <s v="20 hours"/>
    <n v="26"/>
    <n v="45"/>
    <x v="1"/>
    <n v="7"/>
    <x v="4"/>
    <s v="G"/>
    <x v="1"/>
    <x v="2"/>
    <x v="3"/>
    <s v="right top"/>
    <n v="3"/>
    <n v="33"/>
    <n v="51"/>
    <n v="9.0909090909090912E-2"/>
    <s v="G26.09.2023"/>
  </r>
  <r>
    <s v="26.09.2023"/>
    <d v="1899-12-30T13:00:00"/>
    <s v="20 hours"/>
    <n v="26"/>
    <n v="45"/>
    <x v="1"/>
    <n v="7"/>
    <x v="4"/>
    <s v="G"/>
    <x v="2"/>
    <x v="2"/>
    <x v="3"/>
    <s v="left top"/>
    <n v="11"/>
    <n v="33"/>
    <n v="51"/>
    <n v="0.33333333333333331"/>
    <s v="G26.09.2023"/>
  </r>
  <r>
    <s v="26.09.2023"/>
    <d v="1899-12-30T13:00:00"/>
    <s v="20 hours"/>
    <n v="26"/>
    <n v="45"/>
    <x v="1"/>
    <n v="7"/>
    <x v="4"/>
    <s v="G"/>
    <x v="3"/>
    <x v="2"/>
    <x v="3"/>
    <s v="right bottom"/>
    <n v="1"/>
    <n v="33"/>
    <n v="51"/>
    <n v="3.0303030303030304E-2"/>
    <s v="G26.09.2023"/>
  </r>
  <r>
    <s v="26.09.2023"/>
    <d v="1899-12-30T13:00:00"/>
    <s v="20 hours"/>
    <n v="26"/>
    <n v="45"/>
    <x v="1"/>
    <n v="7"/>
    <x v="4"/>
    <s v="G"/>
    <x v="4"/>
    <x v="2"/>
    <x v="3"/>
    <s v="nochoice"/>
    <n v="18"/>
    <n v="33"/>
    <n v="51"/>
    <n v="0.35294117647058826"/>
    <s v="G26.09.2023"/>
  </r>
  <r>
    <s v="26.09.2023"/>
    <d v="1899-12-30T13:00:00"/>
    <s v="20 hours"/>
    <n v="26"/>
    <n v="45"/>
    <x v="1"/>
    <n v="7"/>
    <x v="4"/>
    <s v="H"/>
    <x v="0"/>
    <x v="2"/>
    <x v="3"/>
    <s v="left bottom"/>
    <n v="18"/>
    <n v="33"/>
    <n v="55"/>
    <n v="0.54545454545454541"/>
    <s v="H26.09.2023"/>
  </r>
  <r>
    <s v="26.09.2023"/>
    <d v="1899-12-30T13:00:00"/>
    <s v="20 hours"/>
    <n v="26"/>
    <n v="45"/>
    <x v="1"/>
    <n v="7"/>
    <x v="4"/>
    <s v="H"/>
    <x v="1"/>
    <x v="2"/>
    <x v="3"/>
    <s v="right top"/>
    <n v="3"/>
    <n v="33"/>
    <n v="55"/>
    <n v="9.0909090909090912E-2"/>
    <s v="H26.09.2023"/>
  </r>
  <r>
    <s v="26.09.2023"/>
    <d v="1899-12-30T13:00:00"/>
    <s v="20 hours"/>
    <n v="26"/>
    <n v="45"/>
    <x v="1"/>
    <n v="7"/>
    <x v="4"/>
    <s v="H"/>
    <x v="2"/>
    <x v="2"/>
    <x v="3"/>
    <s v="right bottom"/>
    <n v="11"/>
    <n v="33"/>
    <n v="55"/>
    <n v="0.33333333333333331"/>
    <s v="H26.09.2023"/>
  </r>
  <r>
    <s v="26.09.2023"/>
    <d v="1899-12-30T13:00:00"/>
    <s v="20 hours"/>
    <n v="26"/>
    <n v="45"/>
    <x v="1"/>
    <n v="7"/>
    <x v="4"/>
    <s v="H"/>
    <x v="3"/>
    <x v="2"/>
    <x v="3"/>
    <s v="left top"/>
    <n v="1"/>
    <n v="33"/>
    <n v="55"/>
    <n v="3.0303030303030304E-2"/>
    <s v="H26.09.2023"/>
  </r>
  <r>
    <s v="26.09.2023"/>
    <d v="1899-12-30T13:00:00"/>
    <s v="20 hours"/>
    <n v="26"/>
    <n v="45"/>
    <x v="1"/>
    <n v="7"/>
    <x v="4"/>
    <s v="H"/>
    <x v="4"/>
    <x v="2"/>
    <x v="3"/>
    <s v="nochoice"/>
    <n v="22"/>
    <n v="33"/>
    <n v="55"/>
    <n v="0.4"/>
    <s v="H26.09.2023"/>
  </r>
  <r>
    <s v="27.09.2023"/>
    <d v="1899-12-30T14:30:00"/>
    <s v="19 hours"/>
    <n v="26"/>
    <n v="53"/>
    <x v="1"/>
    <n v="7"/>
    <x v="4"/>
    <s v="G"/>
    <x v="0"/>
    <x v="2"/>
    <x v="3"/>
    <s v="left top"/>
    <n v="4"/>
    <n v="30"/>
    <n v="35"/>
    <n v="0.13333333333333333"/>
    <s v="G27.09.2023"/>
  </r>
  <r>
    <s v="27.09.2023"/>
    <d v="1899-12-30T14:30:00"/>
    <s v="19 hours"/>
    <n v="26"/>
    <n v="53"/>
    <x v="1"/>
    <n v="7"/>
    <x v="4"/>
    <s v="G"/>
    <x v="1"/>
    <x v="2"/>
    <x v="3"/>
    <s v="left bottom"/>
    <n v="10"/>
    <n v="30"/>
    <n v="35"/>
    <n v="0.33333333333333331"/>
    <s v="G27.09.2023"/>
  </r>
  <r>
    <s v="27.09.2023"/>
    <d v="1899-12-30T14:30:00"/>
    <s v="19 hours"/>
    <n v="26"/>
    <n v="53"/>
    <x v="1"/>
    <n v="7"/>
    <x v="4"/>
    <s v="G"/>
    <x v="2"/>
    <x v="2"/>
    <x v="3"/>
    <s v="right bottom"/>
    <n v="16"/>
    <n v="30"/>
    <n v="35"/>
    <n v="0.53333333333333333"/>
    <s v="G27.09.2023"/>
  </r>
  <r>
    <s v="27.09.2023"/>
    <d v="1899-12-30T14:30:00"/>
    <s v="19 hours"/>
    <n v="26"/>
    <n v="53"/>
    <x v="1"/>
    <n v="7"/>
    <x v="4"/>
    <s v="G"/>
    <x v="3"/>
    <x v="2"/>
    <x v="3"/>
    <s v="right top"/>
    <n v="0"/>
    <n v="30"/>
    <n v="35"/>
    <n v="0"/>
    <s v="G27.09.2023"/>
  </r>
  <r>
    <s v="27.09.2023"/>
    <d v="1899-12-30T14:30:00"/>
    <s v="19 hours"/>
    <n v="26"/>
    <n v="53"/>
    <x v="1"/>
    <n v="7"/>
    <x v="4"/>
    <s v="G"/>
    <x v="4"/>
    <x v="2"/>
    <x v="3"/>
    <s v="nochoice"/>
    <n v="5"/>
    <n v="30"/>
    <n v="35"/>
    <n v="0.14285714285714285"/>
    <s v="G27.09.2023"/>
  </r>
  <r>
    <s v="27.09.2023"/>
    <d v="1899-12-30T14:30:00"/>
    <s v="19 hours"/>
    <n v="26"/>
    <n v="53"/>
    <x v="1"/>
    <n v="7"/>
    <x v="4"/>
    <s v="H"/>
    <x v="0"/>
    <x v="2"/>
    <x v="3"/>
    <s v="right top"/>
    <n v="7"/>
    <n v="29"/>
    <n v="39"/>
    <n v="0.2413793103448276"/>
    <s v="H27.09.2023"/>
  </r>
  <r>
    <s v="27.09.2023"/>
    <d v="1899-12-30T14:30:00"/>
    <s v="19 hours"/>
    <n v="26"/>
    <n v="53"/>
    <x v="1"/>
    <n v="7"/>
    <x v="4"/>
    <s v="H"/>
    <x v="1"/>
    <x v="2"/>
    <x v="3"/>
    <s v="right bottom"/>
    <n v="12"/>
    <n v="29"/>
    <n v="39"/>
    <n v="0.41379310344827586"/>
    <s v="H27.09.2023"/>
  </r>
  <r>
    <s v="27.09.2023"/>
    <d v="1899-12-30T14:30:00"/>
    <s v="19 hours"/>
    <n v="26"/>
    <n v="53"/>
    <x v="1"/>
    <n v="7"/>
    <x v="4"/>
    <s v="H"/>
    <x v="2"/>
    <x v="2"/>
    <x v="3"/>
    <s v="left bottom"/>
    <n v="7"/>
    <n v="29"/>
    <n v="39"/>
    <n v="0.2413793103448276"/>
    <s v="H27.09.2023"/>
  </r>
  <r>
    <s v="27.09.2023"/>
    <d v="1899-12-30T14:30:00"/>
    <s v="19 hours"/>
    <n v="26"/>
    <n v="53"/>
    <x v="1"/>
    <n v="7"/>
    <x v="4"/>
    <s v="H"/>
    <x v="3"/>
    <x v="2"/>
    <x v="3"/>
    <s v="left top"/>
    <n v="3"/>
    <n v="29"/>
    <n v="39"/>
    <n v="0.10344827586206896"/>
    <s v="H27.09.2023"/>
  </r>
  <r>
    <s v="27.09.2023"/>
    <d v="1899-12-30T14:30:00"/>
    <s v="19 hours"/>
    <n v="26"/>
    <n v="53"/>
    <x v="1"/>
    <n v="7"/>
    <x v="4"/>
    <s v="H"/>
    <x v="4"/>
    <x v="2"/>
    <x v="3"/>
    <s v="nochoice"/>
    <n v="10"/>
    <n v="29"/>
    <n v="39"/>
    <n v="0.25641025641025639"/>
    <s v="H27.09.2023"/>
  </r>
  <r>
    <s v="30.10.2023"/>
    <d v="1899-12-30T17:00:00"/>
    <s v="24 hours"/>
    <n v="23"/>
    <n v="58"/>
    <x v="1"/>
    <n v="8"/>
    <x v="4"/>
    <s v="C"/>
    <x v="0"/>
    <x v="2"/>
    <x v="3"/>
    <s v="right top"/>
    <n v="14"/>
    <n v="31"/>
    <n v="32"/>
    <n v="0.45161290322580644"/>
    <s v="C30.10.2023"/>
  </r>
  <r>
    <s v="30.10.2023"/>
    <d v="1899-12-30T17:00:00"/>
    <s v="24 hours"/>
    <n v="23"/>
    <n v="58"/>
    <x v="1"/>
    <n v="8"/>
    <x v="4"/>
    <s v="C"/>
    <x v="1"/>
    <x v="2"/>
    <x v="3"/>
    <s v="left top"/>
    <n v="10"/>
    <n v="31"/>
    <n v="32"/>
    <n v="0.32258064516129031"/>
    <s v="C30.10.2023"/>
  </r>
  <r>
    <s v="30.10.2023"/>
    <d v="1899-12-30T17:00:00"/>
    <s v="24 hours"/>
    <n v="23"/>
    <n v="58"/>
    <x v="1"/>
    <n v="8"/>
    <x v="4"/>
    <s v="C"/>
    <x v="2"/>
    <x v="2"/>
    <x v="3"/>
    <s v="left bottom"/>
    <n v="6"/>
    <n v="31"/>
    <n v="32"/>
    <n v="0.19354838709677419"/>
    <s v="C30.10.2023"/>
  </r>
  <r>
    <s v="30.10.2023"/>
    <d v="1899-12-30T17:00:00"/>
    <s v="24 hours"/>
    <n v="23"/>
    <n v="58"/>
    <x v="1"/>
    <n v="8"/>
    <x v="4"/>
    <s v="C"/>
    <x v="3"/>
    <x v="2"/>
    <x v="3"/>
    <s v="right bottom"/>
    <n v="1"/>
    <n v="31"/>
    <n v="32"/>
    <n v="3.2258064516129031E-2"/>
    <s v="C30.10.2023"/>
  </r>
  <r>
    <s v="30.10.2023"/>
    <d v="1899-12-30T17:00:00"/>
    <s v="24 hours"/>
    <n v="23"/>
    <n v="58"/>
    <x v="1"/>
    <n v="8"/>
    <x v="4"/>
    <s v="C"/>
    <x v="4"/>
    <x v="2"/>
    <x v="3"/>
    <s v="nochoice"/>
    <n v="1"/>
    <n v="31"/>
    <n v="32"/>
    <n v="3.125E-2"/>
    <s v="C30.10.2023"/>
  </r>
  <r>
    <s v="30.10.2023"/>
    <d v="1899-12-30T17:00:00"/>
    <s v="24 hours"/>
    <n v="23"/>
    <n v="58"/>
    <x v="1"/>
    <n v="8"/>
    <x v="4"/>
    <s v="D"/>
    <x v="0"/>
    <x v="2"/>
    <x v="3"/>
    <s v="right bottom"/>
    <n v="7"/>
    <n v="20"/>
    <n v="21"/>
    <n v="0.35"/>
    <s v="D30.10.2023"/>
  </r>
  <r>
    <s v="30.10.2023"/>
    <d v="1899-12-30T17:00:00"/>
    <s v="24 hours"/>
    <n v="23"/>
    <n v="58"/>
    <x v="1"/>
    <n v="8"/>
    <x v="4"/>
    <s v="D"/>
    <x v="1"/>
    <x v="2"/>
    <x v="3"/>
    <s v="left bottom"/>
    <n v="0"/>
    <n v="20"/>
    <n v="21"/>
    <n v="0"/>
    <s v="D30.10.2023"/>
  </r>
  <r>
    <s v="30.10.2023"/>
    <d v="1899-12-30T17:00:00"/>
    <s v="24 hours"/>
    <n v="23"/>
    <n v="58"/>
    <x v="1"/>
    <n v="8"/>
    <x v="4"/>
    <s v="D"/>
    <x v="2"/>
    <x v="2"/>
    <x v="3"/>
    <s v="right top"/>
    <n v="9"/>
    <n v="20"/>
    <n v="21"/>
    <n v="0.45"/>
    <s v="D30.10.2023"/>
  </r>
  <r>
    <s v="30.10.2023"/>
    <d v="1899-12-30T17:00:00"/>
    <s v="24 hours"/>
    <n v="23"/>
    <n v="58"/>
    <x v="1"/>
    <n v="8"/>
    <x v="4"/>
    <s v="D"/>
    <x v="3"/>
    <x v="2"/>
    <x v="3"/>
    <s v="left top"/>
    <n v="4"/>
    <n v="20"/>
    <n v="21"/>
    <n v="0.2"/>
    <s v="D30.10.2023"/>
  </r>
  <r>
    <s v="30.10.2023"/>
    <d v="1899-12-30T17:00:00"/>
    <s v="24 hours"/>
    <n v="23"/>
    <n v="58"/>
    <x v="1"/>
    <n v="8"/>
    <x v="4"/>
    <s v="D"/>
    <x v="4"/>
    <x v="2"/>
    <x v="3"/>
    <s v="nochoice"/>
    <n v="1"/>
    <n v="20"/>
    <n v="21"/>
    <n v="4.7619047619047616E-2"/>
    <s v="D30.10.2023"/>
  </r>
  <r>
    <s v="30.10.2023"/>
    <d v="1899-12-30T17:00:00"/>
    <s v="24 hours"/>
    <n v="23"/>
    <n v="58"/>
    <x v="0"/>
    <n v="8"/>
    <x v="4"/>
    <s v="E"/>
    <x v="0"/>
    <x v="2"/>
    <x v="3"/>
    <s v="left top"/>
    <n v="2"/>
    <n v="8"/>
    <n v="12"/>
    <n v="0.25"/>
    <s v="E30.10.2023"/>
  </r>
  <r>
    <s v="30.10.2023"/>
    <d v="1899-12-30T17:00:00"/>
    <s v="24 hours"/>
    <n v="23"/>
    <n v="58"/>
    <x v="0"/>
    <n v="8"/>
    <x v="4"/>
    <s v="E"/>
    <x v="1"/>
    <x v="2"/>
    <x v="3"/>
    <s v="right bottom"/>
    <n v="1"/>
    <n v="8"/>
    <n v="12"/>
    <n v="0.125"/>
    <s v="E30.10.2023"/>
  </r>
  <r>
    <s v="30.10.2023"/>
    <d v="1899-12-30T17:00:00"/>
    <s v="24 hours"/>
    <n v="23"/>
    <n v="58"/>
    <x v="0"/>
    <n v="8"/>
    <x v="4"/>
    <s v="E"/>
    <x v="2"/>
    <x v="2"/>
    <x v="3"/>
    <s v="right top"/>
    <n v="2"/>
    <n v="8"/>
    <n v="12"/>
    <n v="0.25"/>
    <s v="E30.10.2023"/>
  </r>
  <r>
    <s v="30.10.2023"/>
    <d v="1899-12-30T17:00:00"/>
    <s v="24 hours"/>
    <n v="23"/>
    <n v="58"/>
    <x v="0"/>
    <n v="8"/>
    <x v="4"/>
    <s v="E"/>
    <x v="3"/>
    <x v="2"/>
    <x v="3"/>
    <s v="left bottom"/>
    <n v="3"/>
    <n v="8"/>
    <n v="12"/>
    <n v="0.375"/>
    <s v="E30.10.2023"/>
  </r>
  <r>
    <s v="30.10.2023"/>
    <d v="1899-12-30T17:00:00"/>
    <s v="24 hours"/>
    <n v="23"/>
    <n v="58"/>
    <x v="0"/>
    <n v="8"/>
    <x v="4"/>
    <s v="E"/>
    <x v="4"/>
    <x v="2"/>
    <x v="3"/>
    <s v="nochoice"/>
    <n v="4"/>
    <n v="8"/>
    <n v="12"/>
    <n v="0.33333333333333331"/>
    <s v="E30.10.2023"/>
  </r>
  <r>
    <s v="30.10.2023"/>
    <d v="1899-12-30T17:00:00"/>
    <s v="24 hours"/>
    <n v="23"/>
    <n v="58"/>
    <x v="0"/>
    <n v="8"/>
    <x v="4"/>
    <s v="F"/>
    <x v="0"/>
    <x v="2"/>
    <x v="3"/>
    <s v="left top"/>
    <n v="4"/>
    <n v="38"/>
    <n v="47"/>
    <n v="0.10526315789473684"/>
    <s v="F30.10.2023"/>
  </r>
  <r>
    <s v="30.10.2023"/>
    <d v="1899-12-30T17:00:00"/>
    <s v="24 hours"/>
    <n v="23"/>
    <n v="58"/>
    <x v="0"/>
    <n v="8"/>
    <x v="4"/>
    <s v="F"/>
    <x v="1"/>
    <x v="2"/>
    <x v="3"/>
    <s v="right bottom"/>
    <n v="19"/>
    <n v="38"/>
    <n v="47"/>
    <n v="0.5"/>
    <s v="F30.10.2023"/>
  </r>
  <r>
    <s v="30.10.2023"/>
    <d v="1899-12-30T17:00:00"/>
    <s v="24 hours"/>
    <n v="23"/>
    <n v="58"/>
    <x v="0"/>
    <n v="8"/>
    <x v="4"/>
    <s v="F"/>
    <x v="2"/>
    <x v="2"/>
    <x v="3"/>
    <s v="right top"/>
    <n v="14"/>
    <n v="38"/>
    <n v="47"/>
    <n v="0.36842105263157893"/>
    <s v="F30.10.2023"/>
  </r>
  <r>
    <s v="30.10.2023"/>
    <d v="1899-12-30T17:00:00"/>
    <s v="24 hours"/>
    <n v="23"/>
    <n v="58"/>
    <x v="0"/>
    <n v="8"/>
    <x v="4"/>
    <s v="F"/>
    <x v="3"/>
    <x v="2"/>
    <x v="3"/>
    <s v="left bottom"/>
    <n v="1"/>
    <n v="38"/>
    <n v="47"/>
    <n v="2.6315789473684209E-2"/>
    <s v="F30.10.2023"/>
  </r>
  <r>
    <s v="30.10.2023"/>
    <d v="1899-12-30T17:00:00"/>
    <s v="24 hours"/>
    <n v="23"/>
    <n v="58"/>
    <x v="0"/>
    <n v="8"/>
    <x v="4"/>
    <s v="F"/>
    <x v="4"/>
    <x v="2"/>
    <x v="3"/>
    <s v="nochoice"/>
    <n v="9"/>
    <n v="38"/>
    <n v="47"/>
    <n v="0.19148936170212766"/>
    <s v="F30.10.2023"/>
  </r>
  <r>
    <s v="30.10.2023"/>
    <d v="1899-12-30T17:00:00"/>
    <s v="24 hours"/>
    <n v="23"/>
    <n v="58"/>
    <x v="0"/>
    <n v="8"/>
    <x v="4"/>
    <s v="H"/>
    <x v="0"/>
    <x v="2"/>
    <x v="3"/>
    <s v="left bottom"/>
    <n v="8"/>
    <n v="31"/>
    <n v="42"/>
    <n v="0.25806451612903225"/>
    <s v="H30.10.2023"/>
  </r>
  <r>
    <s v="30.10.2023"/>
    <d v="1899-12-30T17:00:00"/>
    <s v="24 hours"/>
    <n v="23"/>
    <n v="58"/>
    <x v="0"/>
    <n v="8"/>
    <x v="4"/>
    <s v="H"/>
    <x v="1"/>
    <x v="2"/>
    <x v="3"/>
    <s v="right top"/>
    <n v="4"/>
    <n v="31"/>
    <n v="42"/>
    <n v="0.12903225806451613"/>
    <s v="H30.10.2023"/>
  </r>
  <r>
    <s v="30.10.2023"/>
    <d v="1899-12-30T17:00:00"/>
    <s v="24 hours"/>
    <n v="23"/>
    <n v="58"/>
    <x v="0"/>
    <n v="8"/>
    <x v="4"/>
    <s v="H"/>
    <x v="2"/>
    <x v="2"/>
    <x v="3"/>
    <s v="right bottom"/>
    <n v="18"/>
    <n v="31"/>
    <n v="42"/>
    <n v="0.58064516129032262"/>
    <s v="H30.10.2023"/>
  </r>
  <r>
    <s v="30.10.2023"/>
    <d v="1899-12-30T17:00:00"/>
    <s v="24 hours"/>
    <n v="23"/>
    <n v="58"/>
    <x v="0"/>
    <n v="8"/>
    <x v="4"/>
    <s v="H"/>
    <x v="3"/>
    <x v="2"/>
    <x v="3"/>
    <s v="left top"/>
    <n v="1"/>
    <n v="31"/>
    <n v="42"/>
    <n v="3.2258064516129031E-2"/>
    <s v="H30.10.2023"/>
  </r>
  <r>
    <s v="30.10.2023"/>
    <d v="1899-12-30T17:00:00"/>
    <s v="24 hours"/>
    <n v="23"/>
    <n v="58"/>
    <x v="0"/>
    <n v="8"/>
    <x v="4"/>
    <s v="H"/>
    <x v="4"/>
    <x v="2"/>
    <x v="3"/>
    <s v="nochoice"/>
    <n v="11"/>
    <n v="31"/>
    <n v="42"/>
    <n v="0.26190476190476192"/>
    <s v="H30.10.2023"/>
  </r>
  <r>
    <s v="07.11.2023"/>
    <d v="1899-12-30T16:00:00"/>
    <s v="24 hours"/>
    <n v="22"/>
    <n v="45"/>
    <x v="0"/>
    <n v="8"/>
    <x v="4"/>
    <s v="A"/>
    <x v="0"/>
    <x v="2"/>
    <x v="3"/>
    <s v="left bottom"/>
    <n v="5"/>
    <n v="26"/>
    <n v="43"/>
    <n v="0.19230769230769232"/>
    <s v="A07.11.2023"/>
  </r>
  <r>
    <s v="07.11.2023"/>
    <d v="1899-12-30T16:00:00"/>
    <s v="24 hours"/>
    <n v="22"/>
    <n v="45"/>
    <x v="0"/>
    <n v="8"/>
    <x v="4"/>
    <s v="A"/>
    <x v="1"/>
    <x v="2"/>
    <x v="3"/>
    <s v="right top"/>
    <n v="9"/>
    <n v="26"/>
    <n v="43"/>
    <n v="0.34615384615384615"/>
    <s v="A07.11.2023"/>
  </r>
  <r>
    <s v="07.11.2023"/>
    <d v="1899-12-30T16:00:00"/>
    <s v="24 hours"/>
    <n v="22"/>
    <n v="45"/>
    <x v="0"/>
    <n v="8"/>
    <x v="4"/>
    <s v="A"/>
    <x v="2"/>
    <x v="2"/>
    <x v="3"/>
    <s v="right bottom"/>
    <n v="5"/>
    <n v="26"/>
    <n v="43"/>
    <n v="0.19230769230769232"/>
    <s v="A07.11.2023"/>
  </r>
  <r>
    <s v="07.11.2023"/>
    <d v="1899-12-30T16:00:00"/>
    <s v="24 hours"/>
    <n v="22"/>
    <n v="45"/>
    <x v="0"/>
    <n v="8"/>
    <x v="4"/>
    <s v="A"/>
    <x v="3"/>
    <x v="2"/>
    <x v="3"/>
    <s v="left top"/>
    <n v="7"/>
    <n v="26"/>
    <n v="43"/>
    <n v="0.26923076923076922"/>
    <s v="A07.11.2023"/>
  </r>
  <r>
    <s v="07.11.2023"/>
    <d v="1899-12-30T16:00:00"/>
    <s v="24 hours"/>
    <n v="22"/>
    <n v="45"/>
    <x v="0"/>
    <n v="8"/>
    <x v="4"/>
    <s v="A"/>
    <x v="4"/>
    <x v="2"/>
    <x v="3"/>
    <s v="nochoice"/>
    <n v="17"/>
    <n v="26"/>
    <n v="43"/>
    <n v="0.39534883720930231"/>
    <s v="A07.11.2023"/>
  </r>
  <r>
    <s v="07.11.2023"/>
    <d v="1899-12-30T16:00:00"/>
    <s v="24 hours"/>
    <n v="22"/>
    <n v="45"/>
    <x v="0"/>
    <n v="8"/>
    <x v="4"/>
    <s v="B"/>
    <x v="0"/>
    <x v="2"/>
    <x v="3"/>
    <s v="right top"/>
    <n v="2"/>
    <n v="23"/>
    <n v="42"/>
    <n v="8.6956521739130432E-2"/>
    <s v="B07.11.2023"/>
  </r>
  <r>
    <s v="07.11.2023"/>
    <d v="1899-12-30T16:00:00"/>
    <s v="24 hours"/>
    <n v="22"/>
    <n v="45"/>
    <x v="0"/>
    <n v="8"/>
    <x v="4"/>
    <s v="B"/>
    <x v="1"/>
    <x v="2"/>
    <x v="3"/>
    <s v="left bottom"/>
    <n v="8"/>
    <n v="23"/>
    <n v="42"/>
    <n v="0.34782608695652173"/>
    <s v="B07.11.2023"/>
  </r>
  <r>
    <s v="07.11.2023"/>
    <d v="1899-12-30T16:00:00"/>
    <s v="24 hours"/>
    <n v="22"/>
    <n v="45"/>
    <x v="0"/>
    <n v="8"/>
    <x v="4"/>
    <s v="B"/>
    <x v="2"/>
    <x v="2"/>
    <x v="3"/>
    <s v="right bottom"/>
    <n v="8"/>
    <n v="23"/>
    <n v="42"/>
    <n v="0.34782608695652173"/>
    <s v="B07.11.2023"/>
  </r>
  <r>
    <s v="07.11.2023"/>
    <d v="1899-12-30T16:00:00"/>
    <s v="24 hours"/>
    <n v="22"/>
    <n v="45"/>
    <x v="0"/>
    <n v="8"/>
    <x v="4"/>
    <s v="B"/>
    <x v="3"/>
    <x v="2"/>
    <x v="3"/>
    <s v="left top"/>
    <n v="5"/>
    <n v="23"/>
    <n v="42"/>
    <n v="0.21739130434782608"/>
    <s v="B07.11.2023"/>
  </r>
  <r>
    <s v="07.11.2023"/>
    <d v="1899-12-30T16:00:00"/>
    <s v="24 hours"/>
    <n v="22"/>
    <n v="45"/>
    <x v="0"/>
    <n v="8"/>
    <x v="4"/>
    <s v="B"/>
    <x v="4"/>
    <x v="2"/>
    <x v="3"/>
    <s v="nochoice"/>
    <n v="19"/>
    <n v="23"/>
    <n v="42"/>
    <n v="0.45238095238095238"/>
    <s v="B07.11.2023"/>
  </r>
  <r>
    <s v="07.11.2023"/>
    <d v="1899-12-30T16:00:00"/>
    <s v="24 hours"/>
    <n v="22"/>
    <n v="45"/>
    <x v="0"/>
    <n v="8"/>
    <x v="4"/>
    <s v="C"/>
    <x v="0"/>
    <x v="2"/>
    <x v="3"/>
    <s v="right top"/>
    <n v="6"/>
    <n v="22"/>
    <n v="48"/>
    <n v="0.27272727272727271"/>
    <s v="C07.11.2023"/>
  </r>
  <r>
    <s v="07.11.2023"/>
    <d v="1899-12-30T16:00:00"/>
    <s v="24 hours"/>
    <n v="22"/>
    <n v="45"/>
    <x v="0"/>
    <n v="8"/>
    <x v="4"/>
    <s v="C"/>
    <x v="1"/>
    <x v="2"/>
    <x v="3"/>
    <s v="left bottom"/>
    <n v="10"/>
    <n v="22"/>
    <n v="48"/>
    <n v="0.45454545454545453"/>
    <s v="C07.11.2023"/>
  </r>
  <r>
    <s v="07.11.2023"/>
    <d v="1899-12-30T16:00:00"/>
    <s v="24 hours"/>
    <n v="22"/>
    <n v="45"/>
    <x v="0"/>
    <n v="8"/>
    <x v="4"/>
    <s v="C"/>
    <x v="2"/>
    <x v="2"/>
    <x v="3"/>
    <s v="left top"/>
    <n v="6"/>
    <n v="22"/>
    <n v="48"/>
    <n v="0.27272727272727271"/>
    <s v="C07.11.2023"/>
  </r>
  <r>
    <s v="07.11.2023"/>
    <d v="1899-12-30T16:00:00"/>
    <s v="24 hours"/>
    <n v="22"/>
    <n v="45"/>
    <x v="0"/>
    <n v="8"/>
    <x v="4"/>
    <s v="C"/>
    <x v="3"/>
    <x v="2"/>
    <x v="3"/>
    <s v="right bottom"/>
    <n v="0"/>
    <n v="22"/>
    <n v="48"/>
    <n v="0"/>
    <s v="C07.11.2023"/>
  </r>
  <r>
    <s v="07.11.2023"/>
    <d v="1899-12-30T16:00:00"/>
    <s v="24 hours"/>
    <n v="22"/>
    <n v="45"/>
    <x v="0"/>
    <n v="8"/>
    <x v="4"/>
    <s v="C"/>
    <x v="4"/>
    <x v="2"/>
    <x v="3"/>
    <s v="nochoice"/>
    <n v="26"/>
    <n v="22"/>
    <n v="48"/>
    <n v="0.54166666666666663"/>
    <s v="C07.11.2023"/>
  </r>
  <r>
    <s v="13.11.2023"/>
    <d v="1899-12-30T19:00:00"/>
    <s v="24 hours"/>
    <n v="21"/>
    <n v="37"/>
    <x v="0"/>
    <n v="6"/>
    <x v="4"/>
    <s v="A"/>
    <x v="0"/>
    <x v="2"/>
    <x v="3"/>
    <s v="right bottom"/>
    <n v="6"/>
    <n v="47"/>
    <n v="55"/>
    <n v="0.1276595744680851"/>
    <s v="A13.11.2023"/>
  </r>
  <r>
    <s v="13.11.2023"/>
    <d v="1899-12-30T19:00:00"/>
    <s v="24 hours"/>
    <n v="21"/>
    <n v="37"/>
    <x v="0"/>
    <n v="6"/>
    <x v="4"/>
    <s v="A"/>
    <x v="1"/>
    <x v="2"/>
    <x v="3"/>
    <s v="left top"/>
    <n v="12"/>
    <n v="47"/>
    <n v="55"/>
    <n v="0.25531914893617019"/>
    <s v="A13.11.2023"/>
  </r>
  <r>
    <s v="13.11.2023"/>
    <d v="1899-12-30T19:00:00"/>
    <s v="24 hours"/>
    <n v="21"/>
    <n v="37"/>
    <x v="0"/>
    <n v="6"/>
    <x v="4"/>
    <s v="A"/>
    <x v="2"/>
    <x v="2"/>
    <x v="3"/>
    <s v="left bottom"/>
    <n v="25"/>
    <n v="47"/>
    <n v="55"/>
    <n v="0.53191489361702127"/>
    <s v="A13.11.2023"/>
  </r>
  <r>
    <s v="13.11.2023"/>
    <d v="1899-12-30T19:00:00"/>
    <s v="24 hours"/>
    <n v="21"/>
    <n v="37"/>
    <x v="0"/>
    <n v="6"/>
    <x v="4"/>
    <s v="A"/>
    <x v="3"/>
    <x v="2"/>
    <x v="3"/>
    <s v="right top"/>
    <n v="4"/>
    <n v="47"/>
    <n v="55"/>
    <n v="8.5106382978723402E-2"/>
    <s v="A13.11.2023"/>
  </r>
  <r>
    <s v="13.11.2023"/>
    <d v="1899-12-30T19:00:00"/>
    <s v="24 hours"/>
    <n v="21"/>
    <n v="37"/>
    <x v="0"/>
    <n v="6"/>
    <x v="4"/>
    <s v="A"/>
    <x v="4"/>
    <x v="2"/>
    <x v="3"/>
    <s v="nochoice"/>
    <n v="8"/>
    <n v="47"/>
    <n v="55"/>
    <n v="0.14545454545454545"/>
    <s v="A13.11.2023"/>
  </r>
  <r>
    <s v="13.11.2023"/>
    <d v="1899-12-30T19:00:00"/>
    <s v="24 hours"/>
    <n v="21"/>
    <n v="37"/>
    <x v="0"/>
    <n v="6"/>
    <x v="4"/>
    <s v="B"/>
    <x v="0"/>
    <x v="2"/>
    <x v="3"/>
    <s v="right bottom"/>
    <n v="8"/>
    <n v="50"/>
    <n v="54"/>
    <n v="0.16"/>
    <s v="B13.11.2023"/>
  </r>
  <r>
    <s v="13.11.2023"/>
    <d v="1899-12-30T19:00:00"/>
    <s v="24 hours"/>
    <n v="21"/>
    <n v="37"/>
    <x v="0"/>
    <n v="6"/>
    <x v="4"/>
    <s v="B"/>
    <x v="1"/>
    <x v="2"/>
    <x v="3"/>
    <s v="left top"/>
    <n v="14"/>
    <n v="50"/>
    <n v="54"/>
    <n v="0.28000000000000003"/>
    <s v="B13.11.2023"/>
  </r>
  <r>
    <s v="13.11.2023"/>
    <d v="1899-12-30T19:00:00"/>
    <s v="24 hours"/>
    <n v="21"/>
    <n v="37"/>
    <x v="0"/>
    <n v="6"/>
    <x v="4"/>
    <s v="B"/>
    <x v="2"/>
    <x v="2"/>
    <x v="3"/>
    <s v="left bottom"/>
    <n v="25"/>
    <n v="50"/>
    <n v="54"/>
    <n v="0.5"/>
    <s v="B13.11.2023"/>
  </r>
  <r>
    <s v="13.11.2023"/>
    <d v="1899-12-30T19:00:00"/>
    <s v="24 hours"/>
    <n v="21"/>
    <n v="37"/>
    <x v="0"/>
    <n v="6"/>
    <x v="4"/>
    <s v="B"/>
    <x v="3"/>
    <x v="2"/>
    <x v="3"/>
    <s v="right top"/>
    <n v="3"/>
    <n v="50"/>
    <n v="54"/>
    <n v="0.06"/>
    <s v="B13.11.2023"/>
  </r>
  <r>
    <s v="13.11.2023"/>
    <d v="1899-12-30T19:00:00"/>
    <s v="24 hours"/>
    <n v="21"/>
    <n v="37"/>
    <x v="0"/>
    <n v="6"/>
    <x v="4"/>
    <s v="B"/>
    <x v="4"/>
    <x v="2"/>
    <x v="3"/>
    <s v="nochoice"/>
    <n v="4"/>
    <n v="50"/>
    <n v="54"/>
    <n v="7.407407407407407E-2"/>
    <s v="B13.11.2023"/>
  </r>
  <r>
    <s v="27.09.2023"/>
    <d v="1899-12-30T14:30:00"/>
    <s v="19 hours"/>
    <n v="26"/>
    <n v="53"/>
    <x v="1"/>
    <n v="7"/>
    <x v="5"/>
    <s v="B"/>
    <x v="0"/>
    <x v="2"/>
    <x v="1"/>
    <s v="right bottom"/>
    <n v="11"/>
    <n v="29"/>
    <n v="41"/>
    <n v="0.37931034482758619"/>
    <s v="B27.09.2023"/>
  </r>
  <r>
    <s v="27.09.2023"/>
    <d v="1899-12-30T14:30:00"/>
    <s v="19 hours"/>
    <n v="26"/>
    <n v="53"/>
    <x v="1"/>
    <n v="7"/>
    <x v="5"/>
    <s v="B"/>
    <x v="1"/>
    <x v="2"/>
    <x v="1"/>
    <s v="right top"/>
    <n v="16"/>
    <n v="29"/>
    <n v="41"/>
    <n v="0.55172413793103448"/>
    <s v="B27.09.2023"/>
  </r>
  <r>
    <s v="27.09.2023"/>
    <d v="1899-12-30T14:30:00"/>
    <s v="19 hours"/>
    <n v="26"/>
    <n v="53"/>
    <x v="1"/>
    <n v="7"/>
    <x v="5"/>
    <s v="B"/>
    <x v="2"/>
    <x v="2"/>
    <x v="1"/>
    <s v="left bottom"/>
    <n v="1"/>
    <n v="29"/>
    <n v="41"/>
    <n v="3.4482758620689655E-2"/>
    <s v="B27.09.2023"/>
  </r>
  <r>
    <s v="27.09.2023"/>
    <d v="1899-12-30T14:30:00"/>
    <s v="19 hours"/>
    <n v="26"/>
    <n v="53"/>
    <x v="1"/>
    <n v="7"/>
    <x v="5"/>
    <s v="B"/>
    <x v="3"/>
    <x v="2"/>
    <x v="1"/>
    <s v="left top"/>
    <n v="1"/>
    <n v="29"/>
    <n v="41"/>
    <n v="3.4482758620689655E-2"/>
    <s v="B27.09.2023"/>
  </r>
  <r>
    <s v="27.09.2023"/>
    <d v="1899-12-30T14:30:00"/>
    <s v="19 hours"/>
    <n v="26"/>
    <n v="53"/>
    <x v="1"/>
    <n v="7"/>
    <x v="5"/>
    <s v="B"/>
    <x v="4"/>
    <x v="2"/>
    <x v="1"/>
    <s v="nochoice"/>
    <n v="12"/>
    <n v="29"/>
    <n v="41"/>
    <n v="0.29268292682926828"/>
    <s v="B27.09.2023"/>
  </r>
  <r>
    <s v="27.09.2023"/>
    <d v="1899-12-30T14:30:00"/>
    <s v="19 hours"/>
    <n v="26"/>
    <n v="53"/>
    <x v="1"/>
    <n v="7"/>
    <x v="5"/>
    <s v="D"/>
    <x v="0"/>
    <x v="2"/>
    <x v="1"/>
    <s v="right bottom"/>
    <n v="10"/>
    <n v="24"/>
    <n v="29"/>
    <n v="0.41666666666666669"/>
    <s v="D27.09.2023"/>
  </r>
  <r>
    <s v="27.09.2023"/>
    <d v="1899-12-30T14:30:00"/>
    <s v="19 hours"/>
    <n v="26"/>
    <n v="53"/>
    <x v="1"/>
    <n v="7"/>
    <x v="5"/>
    <s v="D"/>
    <x v="1"/>
    <x v="2"/>
    <x v="1"/>
    <s v="right top"/>
    <n v="11"/>
    <n v="24"/>
    <n v="29"/>
    <n v="0.45833333333333331"/>
    <s v="D27.09.2023"/>
  </r>
  <r>
    <s v="27.09.2023"/>
    <d v="1899-12-30T14:30:00"/>
    <s v="19 hours"/>
    <n v="26"/>
    <n v="53"/>
    <x v="1"/>
    <n v="7"/>
    <x v="5"/>
    <s v="D"/>
    <x v="2"/>
    <x v="2"/>
    <x v="1"/>
    <s v="left top"/>
    <n v="2"/>
    <n v="24"/>
    <n v="29"/>
    <n v="8.3333333333333329E-2"/>
    <s v="D27.09.2023"/>
  </r>
  <r>
    <s v="27.09.2023"/>
    <d v="1899-12-30T14:30:00"/>
    <s v="19 hours"/>
    <n v="26"/>
    <n v="53"/>
    <x v="1"/>
    <n v="7"/>
    <x v="5"/>
    <s v="D"/>
    <x v="3"/>
    <x v="2"/>
    <x v="1"/>
    <s v="left bottom"/>
    <n v="1"/>
    <n v="24"/>
    <n v="29"/>
    <n v="4.1666666666666664E-2"/>
    <s v="D27.09.2023"/>
  </r>
  <r>
    <s v="27.09.2023"/>
    <d v="1899-12-30T14:30:00"/>
    <s v="19 hours"/>
    <n v="26"/>
    <n v="53"/>
    <x v="1"/>
    <n v="7"/>
    <x v="5"/>
    <s v="D"/>
    <x v="4"/>
    <x v="2"/>
    <x v="1"/>
    <s v="nochoice"/>
    <n v="5"/>
    <n v="24"/>
    <n v="29"/>
    <n v="0.17241379310344829"/>
    <s v="D27.09.2023"/>
  </r>
  <r>
    <s v="27.09.2023"/>
    <d v="1899-12-30T14:30:00"/>
    <s v="19 hours"/>
    <n v="26"/>
    <n v="53"/>
    <x v="1"/>
    <n v="7"/>
    <x v="5"/>
    <s v="E"/>
    <x v="0"/>
    <x v="2"/>
    <x v="1"/>
    <s v="left bottom"/>
    <n v="1"/>
    <n v="6"/>
    <n v="12"/>
    <n v="0.16666666666666666"/>
    <s v="E27.09.2023"/>
  </r>
  <r>
    <s v="27.09.2023"/>
    <d v="1899-12-30T14:30:00"/>
    <s v="19 hours"/>
    <n v="26"/>
    <n v="53"/>
    <x v="1"/>
    <n v="7"/>
    <x v="5"/>
    <s v="E"/>
    <x v="1"/>
    <x v="2"/>
    <x v="1"/>
    <s v="left top"/>
    <n v="2"/>
    <n v="6"/>
    <n v="12"/>
    <n v="0.33333333333333331"/>
    <s v="E27.09.2023"/>
  </r>
  <r>
    <s v="27.09.2023"/>
    <d v="1899-12-30T14:30:00"/>
    <s v="19 hours"/>
    <n v="26"/>
    <n v="53"/>
    <x v="1"/>
    <n v="7"/>
    <x v="5"/>
    <s v="E"/>
    <x v="2"/>
    <x v="2"/>
    <x v="1"/>
    <s v="right top"/>
    <n v="2"/>
    <n v="6"/>
    <n v="12"/>
    <n v="0.33333333333333331"/>
    <s v="E27.09.2023"/>
  </r>
  <r>
    <s v="27.09.2023"/>
    <d v="1899-12-30T14:30:00"/>
    <s v="19 hours"/>
    <n v="26"/>
    <n v="53"/>
    <x v="1"/>
    <n v="7"/>
    <x v="5"/>
    <s v="E"/>
    <x v="3"/>
    <x v="2"/>
    <x v="1"/>
    <s v="right bottom"/>
    <n v="1"/>
    <n v="6"/>
    <n v="12"/>
    <n v="0.16666666666666666"/>
    <s v="E27.09.2023"/>
  </r>
  <r>
    <s v="27.09.2023"/>
    <d v="1899-12-30T14:30:00"/>
    <s v="19 hours"/>
    <n v="26"/>
    <n v="53"/>
    <x v="1"/>
    <n v="7"/>
    <x v="5"/>
    <s v="E"/>
    <x v="4"/>
    <x v="2"/>
    <x v="1"/>
    <s v="nochoice"/>
    <n v="6"/>
    <n v="6"/>
    <n v="12"/>
    <n v="0.5"/>
    <s v="E27.09.2023"/>
  </r>
  <r>
    <s v="27.09.2023"/>
    <d v="1899-12-30T14:30:00"/>
    <s v="19 hours"/>
    <n v="26"/>
    <n v="53"/>
    <x v="1"/>
    <n v="7"/>
    <x v="5"/>
    <s v="F"/>
    <x v="0"/>
    <x v="2"/>
    <x v="1"/>
    <s v="right top"/>
    <n v="4"/>
    <n v="19"/>
    <n v="25"/>
    <n v="0.21052631578947367"/>
    <s v="F27.09.2023"/>
  </r>
  <r>
    <s v="27.09.2023"/>
    <d v="1899-12-30T14:30:00"/>
    <s v="19 hours"/>
    <n v="26"/>
    <n v="53"/>
    <x v="1"/>
    <n v="7"/>
    <x v="5"/>
    <s v="F"/>
    <x v="1"/>
    <x v="2"/>
    <x v="1"/>
    <s v="right bottom"/>
    <n v="9"/>
    <n v="19"/>
    <n v="25"/>
    <n v="0.47368421052631576"/>
    <s v="F27.09.2023"/>
  </r>
  <r>
    <s v="27.09.2023"/>
    <d v="1899-12-30T14:30:00"/>
    <s v="19 hours"/>
    <n v="26"/>
    <n v="53"/>
    <x v="1"/>
    <n v="7"/>
    <x v="5"/>
    <s v="F"/>
    <x v="2"/>
    <x v="2"/>
    <x v="1"/>
    <s v="left top"/>
    <n v="4"/>
    <n v="19"/>
    <n v="25"/>
    <n v="0.21052631578947367"/>
    <s v="F27.09.2023"/>
  </r>
  <r>
    <s v="27.09.2023"/>
    <d v="1899-12-30T14:30:00"/>
    <s v="19 hours"/>
    <n v="26"/>
    <n v="53"/>
    <x v="1"/>
    <n v="7"/>
    <x v="5"/>
    <s v="F"/>
    <x v="3"/>
    <x v="2"/>
    <x v="1"/>
    <s v="left bottom"/>
    <n v="2"/>
    <n v="19"/>
    <n v="25"/>
    <n v="0.10526315789473684"/>
    <s v="F27.09.2023"/>
  </r>
  <r>
    <s v="27.09.2023"/>
    <d v="1899-12-30T14:30:00"/>
    <s v="19 hours"/>
    <n v="26"/>
    <n v="53"/>
    <x v="1"/>
    <n v="7"/>
    <x v="5"/>
    <s v="F"/>
    <x v="4"/>
    <x v="2"/>
    <x v="1"/>
    <s v="nochoice"/>
    <n v="6"/>
    <n v="19"/>
    <n v="25"/>
    <n v="0.24"/>
    <s v="F27.09.2023"/>
  </r>
  <r>
    <s v="03.10.2023"/>
    <d v="1899-12-30T14:50:00"/>
    <s v="22 hours"/>
    <n v="24"/>
    <n v="55"/>
    <x v="0"/>
    <n v="7"/>
    <x v="5"/>
    <s v="A"/>
    <x v="1"/>
    <x v="2"/>
    <x v="1"/>
    <s v="left top"/>
    <n v="31"/>
    <n v="65"/>
    <n v="67"/>
    <n v="0.47692307692307695"/>
    <s v="A03.10.2023"/>
  </r>
  <r>
    <s v="03.10.2023"/>
    <d v="1899-12-30T14:50:00"/>
    <s v="22 hours"/>
    <n v="24"/>
    <n v="55"/>
    <x v="0"/>
    <n v="7"/>
    <x v="5"/>
    <s v="A"/>
    <x v="0"/>
    <x v="2"/>
    <x v="1"/>
    <s v="right bottom"/>
    <n v="19"/>
    <n v="65"/>
    <n v="67"/>
    <n v="0.29230769230769232"/>
    <s v="A03.10.2023"/>
  </r>
  <r>
    <s v="03.10.2023"/>
    <d v="1899-12-30T14:50:00"/>
    <s v="22 hours"/>
    <n v="24"/>
    <n v="55"/>
    <x v="0"/>
    <n v="7"/>
    <x v="5"/>
    <s v="A"/>
    <x v="2"/>
    <x v="2"/>
    <x v="1"/>
    <s v="left bottom"/>
    <n v="14"/>
    <n v="65"/>
    <n v="67"/>
    <n v="0.2153846153846154"/>
    <s v="A03.10.2023"/>
  </r>
  <r>
    <s v="03.10.2023"/>
    <d v="1899-12-30T14:50:00"/>
    <s v="22 hours"/>
    <n v="24"/>
    <n v="55"/>
    <x v="0"/>
    <n v="7"/>
    <x v="5"/>
    <s v="A"/>
    <x v="3"/>
    <x v="2"/>
    <x v="1"/>
    <s v="right top"/>
    <n v="1"/>
    <n v="65"/>
    <n v="67"/>
    <n v="1.5384615384615385E-2"/>
    <s v="A03.10.2023"/>
  </r>
  <r>
    <s v="03.10.2023"/>
    <d v="1899-12-30T14:50:00"/>
    <s v="22 hours"/>
    <n v="24"/>
    <n v="55"/>
    <x v="0"/>
    <n v="7"/>
    <x v="5"/>
    <s v="A"/>
    <x v="4"/>
    <x v="2"/>
    <x v="1"/>
    <s v="nochoice"/>
    <n v="2"/>
    <n v="65"/>
    <n v="67"/>
    <n v="2.9850746268656716E-2"/>
    <s v="A03.10.2023"/>
  </r>
  <r>
    <s v="03.10.2023"/>
    <d v="1899-12-30T14:50:00"/>
    <s v="22 hours"/>
    <n v="24"/>
    <n v="55"/>
    <x v="0"/>
    <n v="7"/>
    <x v="5"/>
    <s v="B"/>
    <x v="1"/>
    <x v="2"/>
    <x v="1"/>
    <s v="right bottom"/>
    <n v="47"/>
    <n v="63"/>
    <n v="67"/>
    <n v="0.74603174603174605"/>
    <s v="B03.10.2023"/>
  </r>
  <r>
    <s v="03.10.2023"/>
    <d v="1899-12-30T14:50:00"/>
    <s v="22 hours"/>
    <n v="24"/>
    <n v="55"/>
    <x v="0"/>
    <n v="7"/>
    <x v="5"/>
    <s v="B"/>
    <x v="0"/>
    <x v="2"/>
    <x v="1"/>
    <s v="left top"/>
    <n v="8"/>
    <n v="63"/>
    <n v="67"/>
    <n v="0.12698412698412698"/>
    <s v="B03.10.2023"/>
  </r>
  <r>
    <s v="03.10.2023"/>
    <d v="1899-12-30T14:50:00"/>
    <s v="22 hours"/>
    <n v="24"/>
    <n v="55"/>
    <x v="0"/>
    <n v="7"/>
    <x v="5"/>
    <s v="B"/>
    <x v="2"/>
    <x v="2"/>
    <x v="1"/>
    <s v="right bottom"/>
    <n v="4"/>
    <n v="63"/>
    <n v="67"/>
    <n v="6.3492063492063489E-2"/>
    <s v="B03.10.2023"/>
  </r>
  <r>
    <s v="03.10.2023"/>
    <d v="1899-12-30T14:50:00"/>
    <s v="22 hours"/>
    <n v="24"/>
    <n v="55"/>
    <x v="0"/>
    <n v="7"/>
    <x v="5"/>
    <s v="B"/>
    <x v="3"/>
    <x v="2"/>
    <x v="1"/>
    <s v="left top"/>
    <n v="4"/>
    <n v="63"/>
    <n v="67"/>
    <n v="6.3492063492063489E-2"/>
    <s v="B03.10.2023"/>
  </r>
  <r>
    <s v="03.10.2023"/>
    <d v="1899-12-30T14:50:00"/>
    <s v="22 hours"/>
    <n v="24"/>
    <n v="55"/>
    <x v="0"/>
    <n v="7"/>
    <x v="5"/>
    <s v="B"/>
    <x v="4"/>
    <x v="2"/>
    <x v="1"/>
    <s v="nochoice"/>
    <n v="4"/>
    <n v="63"/>
    <n v="67"/>
    <n v="5.9701492537313432E-2"/>
    <s v="B03.10.2023"/>
  </r>
  <r>
    <s v="03.10.2023"/>
    <d v="1899-12-30T14:50:00"/>
    <s v="22 hours"/>
    <n v="24"/>
    <n v="55"/>
    <x v="0"/>
    <n v="7"/>
    <x v="5"/>
    <s v="C"/>
    <x v="1"/>
    <x v="2"/>
    <x v="1"/>
    <s v="right top"/>
    <n v="21"/>
    <n v="61"/>
    <n v="62"/>
    <n v="0.34426229508196721"/>
    <s v="C03.10.2023"/>
  </r>
  <r>
    <s v="03.10.2023"/>
    <d v="1899-12-30T14:50:00"/>
    <s v="22 hours"/>
    <n v="24"/>
    <n v="55"/>
    <x v="0"/>
    <n v="7"/>
    <x v="5"/>
    <s v="C"/>
    <x v="0"/>
    <x v="2"/>
    <x v="1"/>
    <s v="left bottom"/>
    <n v="19"/>
    <n v="61"/>
    <n v="62"/>
    <n v="0.31147540983606559"/>
    <s v="C03.10.2023"/>
  </r>
  <r>
    <s v="03.10.2023"/>
    <d v="1899-12-30T14:50:00"/>
    <s v="22 hours"/>
    <n v="24"/>
    <n v="55"/>
    <x v="0"/>
    <n v="7"/>
    <x v="5"/>
    <s v="C"/>
    <x v="2"/>
    <x v="2"/>
    <x v="1"/>
    <s v="left top"/>
    <n v="17"/>
    <n v="61"/>
    <n v="62"/>
    <n v="0.27868852459016391"/>
    <s v="C03.10.2023"/>
  </r>
  <r>
    <s v="03.10.2023"/>
    <d v="1899-12-30T14:50:00"/>
    <s v="22 hours"/>
    <n v="24"/>
    <n v="55"/>
    <x v="0"/>
    <n v="7"/>
    <x v="5"/>
    <s v="C"/>
    <x v="3"/>
    <x v="2"/>
    <x v="1"/>
    <s v="right bottom"/>
    <n v="4"/>
    <n v="61"/>
    <n v="62"/>
    <n v="6.5573770491803282E-2"/>
    <s v="C03.10.2023"/>
  </r>
  <r>
    <s v="03.10.2023"/>
    <d v="1899-12-30T14:50:00"/>
    <s v="22 hours"/>
    <n v="24"/>
    <n v="55"/>
    <x v="0"/>
    <n v="7"/>
    <x v="5"/>
    <s v="C"/>
    <x v="4"/>
    <x v="2"/>
    <x v="1"/>
    <s v="nochoice"/>
    <n v="1"/>
    <n v="61"/>
    <n v="62"/>
    <n v="1.6129032258064516E-2"/>
    <s v="C03.10.2023"/>
  </r>
  <r>
    <s v="03.10.2023"/>
    <d v="1899-12-30T14:50:00"/>
    <s v="22 hours"/>
    <n v="24"/>
    <n v="55"/>
    <x v="0"/>
    <n v="7"/>
    <x v="5"/>
    <s v="D"/>
    <x v="1"/>
    <x v="2"/>
    <x v="1"/>
    <s v="left top"/>
    <n v="17"/>
    <n v="42"/>
    <n v="45"/>
    <n v="0.40476190476190477"/>
    <s v="D03.10.2023"/>
  </r>
  <r>
    <s v="03.10.2023"/>
    <d v="1899-12-30T14:50:00"/>
    <s v="22 hours"/>
    <n v="24"/>
    <n v="55"/>
    <x v="0"/>
    <n v="7"/>
    <x v="5"/>
    <s v="D"/>
    <x v="0"/>
    <x v="2"/>
    <x v="1"/>
    <s v="right bottom"/>
    <n v="17"/>
    <n v="42"/>
    <n v="45"/>
    <n v="0.40476190476190477"/>
    <s v="D03.10.2023"/>
  </r>
  <r>
    <s v="03.10.2023"/>
    <d v="1899-12-30T14:50:00"/>
    <s v="22 hours"/>
    <n v="24"/>
    <n v="55"/>
    <x v="0"/>
    <n v="7"/>
    <x v="5"/>
    <s v="D"/>
    <x v="2"/>
    <x v="2"/>
    <x v="1"/>
    <s v="right top"/>
    <n v="7"/>
    <n v="42"/>
    <n v="45"/>
    <n v="0.16666666666666666"/>
    <s v="D03.10.2023"/>
  </r>
  <r>
    <s v="03.10.2023"/>
    <d v="1899-12-30T14:50:00"/>
    <s v="22 hours"/>
    <n v="24"/>
    <n v="55"/>
    <x v="0"/>
    <n v="7"/>
    <x v="5"/>
    <s v="D"/>
    <x v="3"/>
    <x v="2"/>
    <x v="1"/>
    <s v="left bottom"/>
    <n v="1"/>
    <n v="42"/>
    <n v="45"/>
    <n v="2.3809523809523808E-2"/>
    <s v="D03.10.2023"/>
  </r>
  <r>
    <s v="03.10.2023"/>
    <d v="1899-12-30T14:50:00"/>
    <s v="22 hours"/>
    <n v="24"/>
    <n v="55"/>
    <x v="0"/>
    <n v="7"/>
    <x v="5"/>
    <s v="D"/>
    <x v="4"/>
    <x v="2"/>
    <x v="1"/>
    <s v="nochoice"/>
    <n v="3"/>
    <n v="42"/>
    <n v="45"/>
    <n v="6.6666666666666666E-2"/>
    <s v="D03.10.2023"/>
  </r>
  <r>
    <s v="03.10.2023"/>
    <d v="1899-12-30T14:50:00"/>
    <s v="22 hours"/>
    <n v="24"/>
    <n v="55"/>
    <x v="0"/>
    <n v="7"/>
    <x v="5"/>
    <s v="F"/>
    <x v="1"/>
    <x v="2"/>
    <x v="1"/>
    <s v="right top"/>
    <n v="7"/>
    <n v="40"/>
    <n v="49"/>
    <n v="0.17499999999999999"/>
    <s v="F03.10.2023"/>
  </r>
  <r>
    <s v="03.10.2023"/>
    <d v="1899-12-30T14:50:00"/>
    <s v="22 hours"/>
    <n v="24"/>
    <n v="55"/>
    <x v="0"/>
    <n v="7"/>
    <x v="5"/>
    <s v="F"/>
    <x v="0"/>
    <x v="2"/>
    <x v="1"/>
    <s v="right bottom"/>
    <n v="24"/>
    <n v="40"/>
    <n v="49"/>
    <n v="0.6"/>
    <s v="F03.10.2023"/>
  </r>
  <r>
    <s v="03.10.2023"/>
    <d v="1899-12-30T14:50:00"/>
    <s v="22 hours"/>
    <n v="24"/>
    <n v="55"/>
    <x v="0"/>
    <n v="7"/>
    <x v="5"/>
    <s v="F"/>
    <x v="2"/>
    <x v="2"/>
    <x v="1"/>
    <s v="left top"/>
    <n v="6"/>
    <n v="40"/>
    <n v="49"/>
    <n v="0.15"/>
    <s v="F03.10.2023"/>
  </r>
  <r>
    <s v="03.10.2023"/>
    <d v="1899-12-30T14:50:00"/>
    <s v="22 hours"/>
    <n v="24"/>
    <n v="55"/>
    <x v="0"/>
    <n v="7"/>
    <x v="5"/>
    <s v="F"/>
    <x v="3"/>
    <x v="2"/>
    <x v="1"/>
    <s v="left bottom"/>
    <n v="3"/>
    <n v="40"/>
    <n v="49"/>
    <n v="7.4999999999999997E-2"/>
    <s v="F03.10.2023"/>
  </r>
  <r>
    <s v="03.10.2023"/>
    <d v="1899-12-30T14:50:00"/>
    <s v="22 hours"/>
    <n v="24"/>
    <n v="55"/>
    <x v="0"/>
    <n v="7"/>
    <x v="5"/>
    <s v="F"/>
    <x v="4"/>
    <x v="2"/>
    <x v="1"/>
    <s v="nochoice"/>
    <n v="9"/>
    <n v="40"/>
    <n v="49"/>
    <n v="0.18367346938775511"/>
    <s v="F03.10.2023"/>
  </r>
  <r>
    <s v="20.10.2023"/>
    <d v="1899-12-30T15:00:00"/>
    <s v="24 hours"/>
    <n v="24"/>
    <n v="50"/>
    <x v="1"/>
    <n v="7"/>
    <x v="5"/>
    <s v="A"/>
    <x v="1"/>
    <x v="2"/>
    <x v="1"/>
    <s v="right bottom"/>
    <n v="7"/>
    <n v="33"/>
    <n v="39"/>
    <n v="0.21212121212121213"/>
    <s v="A20.10.2023"/>
  </r>
  <r>
    <s v="20.10.2023"/>
    <d v="1899-12-30T15:00:00"/>
    <s v="24 hours"/>
    <n v="24"/>
    <n v="50"/>
    <x v="1"/>
    <n v="7"/>
    <x v="5"/>
    <s v="A"/>
    <x v="0"/>
    <x v="2"/>
    <x v="1"/>
    <s v="left bottom"/>
    <n v="10"/>
    <n v="33"/>
    <n v="39"/>
    <n v="0.30303030303030304"/>
    <s v="A20.10.2023"/>
  </r>
  <r>
    <s v="20.10.2023"/>
    <d v="1899-12-30T15:00:00"/>
    <s v="24 hours"/>
    <n v="24"/>
    <n v="50"/>
    <x v="1"/>
    <n v="7"/>
    <x v="5"/>
    <s v="A"/>
    <x v="2"/>
    <x v="2"/>
    <x v="1"/>
    <s v="left top"/>
    <n v="13"/>
    <n v="33"/>
    <n v="39"/>
    <n v="0.39393939393939392"/>
    <s v="A20.10.2023"/>
  </r>
  <r>
    <s v="20.10.2023"/>
    <d v="1899-12-30T15:00:00"/>
    <s v="24 hours"/>
    <n v="24"/>
    <n v="50"/>
    <x v="1"/>
    <n v="7"/>
    <x v="5"/>
    <s v="A"/>
    <x v="3"/>
    <x v="2"/>
    <x v="1"/>
    <s v="right top"/>
    <n v="3"/>
    <n v="33"/>
    <n v="39"/>
    <n v="9.0909090909090912E-2"/>
    <s v="A20.10.2023"/>
  </r>
  <r>
    <s v="20.10.2023"/>
    <d v="1899-12-30T15:00:00"/>
    <s v="24 hours"/>
    <n v="24"/>
    <n v="50"/>
    <x v="1"/>
    <n v="7"/>
    <x v="5"/>
    <s v="A"/>
    <x v="4"/>
    <x v="2"/>
    <x v="1"/>
    <s v="nochoice"/>
    <n v="6"/>
    <n v="33"/>
    <n v="39"/>
    <n v="0.15384615384615385"/>
    <s v="A20.10.2023"/>
  </r>
  <r>
    <s v="20.10.2023"/>
    <d v="1899-12-30T15:00:00"/>
    <s v="24 hours"/>
    <n v="24"/>
    <n v="50"/>
    <x v="1"/>
    <n v="7"/>
    <x v="5"/>
    <s v="B"/>
    <x v="1"/>
    <x v="2"/>
    <x v="1"/>
    <s v="left top"/>
    <n v="21"/>
    <n v="36"/>
    <n v="50"/>
    <n v="0.58333333333333337"/>
    <s v="B20.10.2023"/>
  </r>
  <r>
    <s v="20.10.2023"/>
    <d v="1899-12-30T15:00:00"/>
    <s v="24 hours"/>
    <n v="24"/>
    <n v="50"/>
    <x v="1"/>
    <n v="7"/>
    <x v="5"/>
    <s v="B"/>
    <x v="0"/>
    <x v="2"/>
    <x v="1"/>
    <s v="right top"/>
    <n v="7"/>
    <n v="36"/>
    <n v="50"/>
    <n v="0.19444444444444445"/>
    <s v="B20.10.2023"/>
  </r>
  <r>
    <s v="20.10.2023"/>
    <d v="1899-12-30T15:00:00"/>
    <s v="24 hours"/>
    <n v="24"/>
    <n v="50"/>
    <x v="1"/>
    <n v="7"/>
    <x v="5"/>
    <s v="B"/>
    <x v="2"/>
    <x v="2"/>
    <x v="1"/>
    <s v="left bottom"/>
    <n v="8"/>
    <n v="36"/>
    <n v="50"/>
    <n v="0.22222222222222221"/>
    <s v="B20.10.2023"/>
  </r>
  <r>
    <s v="20.10.2023"/>
    <d v="1899-12-30T15:00:00"/>
    <s v="24 hours"/>
    <n v="24"/>
    <n v="50"/>
    <x v="1"/>
    <n v="7"/>
    <x v="5"/>
    <s v="B"/>
    <x v="3"/>
    <x v="2"/>
    <x v="1"/>
    <s v="right bottom"/>
    <n v="0"/>
    <n v="36"/>
    <n v="50"/>
    <n v="0"/>
    <s v="B20.10.2023"/>
  </r>
  <r>
    <s v="20.10.2023"/>
    <d v="1899-12-30T15:00:00"/>
    <s v="24 hours"/>
    <n v="24"/>
    <n v="50"/>
    <x v="1"/>
    <n v="7"/>
    <x v="5"/>
    <s v="B"/>
    <x v="4"/>
    <x v="2"/>
    <x v="1"/>
    <s v="nochoice"/>
    <n v="14"/>
    <n v="36"/>
    <n v="50"/>
    <n v="0.28000000000000003"/>
    <s v="B20.10.2023"/>
  </r>
  <r>
    <s v="20.10.2023"/>
    <d v="1899-12-30T15:00:00"/>
    <s v="24 hours"/>
    <n v="24"/>
    <n v="50"/>
    <x v="1"/>
    <n v="7"/>
    <x v="5"/>
    <s v="C"/>
    <x v="1"/>
    <x v="2"/>
    <x v="1"/>
    <s v="left bottom"/>
    <n v="9"/>
    <n v="29"/>
    <n v="34"/>
    <n v="0.31034482758620691"/>
    <s v="C20.10.2023"/>
  </r>
  <r>
    <s v="20.10.2023"/>
    <d v="1899-12-30T15:00:00"/>
    <s v="24 hours"/>
    <n v="24"/>
    <n v="50"/>
    <x v="1"/>
    <n v="7"/>
    <x v="5"/>
    <s v="C"/>
    <x v="0"/>
    <x v="2"/>
    <x v="1"/>
    <s v="left top"/>
    <n v="10"/>
    <n v="29"/>
    <n v="34"/>
    <n v="0.34482758620689657"/>
    <s v="C20.10.2023"/>
  </r>
  <r>
    <s v="20.10.2023"/>
    <d v="1899-12-30T15:00:00"/>
    <s v="24 hours"/>
    <n v="24"/>
    <n v="50"/>
    <x v="1"/>
    <n v="7"/>
    <x v="5"/>
    <s v="C"/>
    <x v="2"/>
    <x v="2"/>
    <x v="1"/>
    <s v="right top"/>
    <n v="8"/>
    <n v="29"/>
    <n v="34"/>
    <n v="0.27586206896551724"/>
    <s v="C20.10.2023"/>
  </r>
  <r>
    <s v="20.10.2023"/>
    <d v="1899-12-30T15:00:00"/>
    <s v="24 hours"/>
    <n v="24"/>
    <n v="50"/>
    <x v="1"/>
    <n v="7"/>
    <x v="5"/>
    <s v="C"/>
    <x v="3"/>
    <x v="2"/>
    <x v="1"/>
    <s v="right bottom"/>
    <n v="2"/>
    <n v="29"/>
    <n v="34"/>
    <n v="6.8965517241379309E-2"/>
    <s v="C20.10.2023"/>
  </r>
  <r>
    <s v="20.10.2023"/>
    <d v="1899-12-30T15:00:00"/>
    <s v="24 hours"/>
    <n v="24"/>
    <n v="50"/>
    <x v="1"/>
    <n v="7"/>
    <x v="5"/>
    <s v="C"/>
    <x v="4"/>
    <x v="2"/>
    <x v="1"/>
    <s v="nochoice"/>
    <n v="5"/>
    <n v="29"/>
    <n v="34"/>
    <n v="0.14705882352941177"/>
    <s v="C20.10.2023"/>
  </r>
  <r>
    <s v="20.10.2023"/>
    <d v="1899-12-30T15:00:00"/>
    <s v="24 hours"/>
    <n v="24"/>
    <n v="50"/>
    <x v="1"/>
    <n v="7"/>
    <x v="5"/>
    <s v="D"/>
    <x v="1"/>
    <x v="2"/>
    <x v="1"/>
    <s v="left bottom"/>
    <n v="7"/>
    <n v="22"/>
    <n v="24"/>
    <n v="0.31818181818181818"/>
    <s v="D20.10.2023"/>
  </r>
  <r>
    <s v="20.10.2023"/>
    <d v="1899-12-30T15:00:00"/>
    <s v="24 hours"/>
    <n v="24"/>
    <n v="50"/>
    <x v="1"/>
    <n v="7"/>
    <x v="5"/>
    <s v="D"/>
    <x v="0"/>
    <x v="2"/>
    <x v="1"/>
    <s v="left top"/>
    <n v="5"/>
    <n v="22"/>
    <n v="24"/>
    <n v="0.22727272727272727"/>
    <s v="D20.10.2023"/>
  </r>
  <r>
    <s v="20.10.2023"/>
    <d v="1899-12-30T15:00:00"/>
    <s v="24 hours"/>
    <n v="24"/>
    <n v="50"/>
    <x v="1"/>
    <n v="7"/>
    <x v="5"/>
    <s v="D"/>
    <x v="2"/>
    <x v="2"/>
    <x v="1"/>
    <s v="right bottom"/>
    <n v="8"/>
    <n v="22"/>
    <n v="24"/>
    <n v="0.36363636363636365"/>
    <s v="D20.10.2023"/>
  </r>
  <r>
    <s v="20.10.2023"/>
    <d v="1899-12-30T15:00:00"/>
    <s v="24 hours"/>
    <n v="24"/>
    <n v="50"/>
    <x v="1"/>
    <n v="7"/>
    <x v="5"/>
    <s v="D"/>
    <x v="3"/>
    <x v="2"/>
    <x v="1"/>
    <s v="right top"/>
    <n v="2"/>
    <n v="22"/>
    <n v="24"/>
    <n v="9.0909090909090912E-2"/>
    <s v="D20.10.2023"/>
  </r>
  <r>
    <s v="20.10.2023"/>
    <d v="1899-12-30T15:00:00"/>
    <s v="24 hours"/>
    <n v="24"/>
    <n v="50"/>
    <x v="1"/>
    <n v="7"/>
    <x v="5"/>
    <s v="D"/>
    <x v="4"/>
    <x v="2"/>
    <x v="1"/>
    <s v="nochoice"/>
    <n v="2"/>
    <n v="22"/>
    <n v="24"/>
    <n v="8.3333333333333329E-2"/>
    <s v="D20.10.2023"/>
  </r>
  <r>
    <s v="20.10.2023"/>
    <d v="1899-12-30T15:00:00"/>
    <s v="24 hours"/>
    <n v="24"/>
    <n v="50"/>
    <x v="0"/>
    <n v="7"/>
    <x v="5"/>
    <s v="E"/>
    <x v="1"/>
    <x v="2"/>
    <x v="1"/>
    <s v="right bottom"/>
    <n v="19"/>
    <n v="31"/>
    <n v="48"/>
    <n v="0.61290322580645162"/>
    <s v="E20.10.2023"/>
  </r>
  <r>
    <s v="20.10.2023"/>
    <d v="1899-12-30T15:00:00"/>
    <s v="24 hours"/>
    <n v="24"/>
    <n v="50"/>
    <x v="0"/>
    <n v="7"/>
    <x v="5"/>
    <s v="E"/>
    <x v="0"/>
    <x v="2"/>
    <x v="1"/>
    <s v="left top"/>
    <n v="4"/>
    <n v="31"/>
    <n v="48"/>
    <n v="0.12903225806451613"/>
    <s v="E20.10.2023"/>
  </r>
  <r>
    <s v="20.10.2023"/>
    <d v="1899-12-30T15:00:00"/>
    <s v="24 hours"/>
    <n v="24"/>
    <n v="50"/>
    <x v="0"/>
    <n v="7"/>
    <x v="5"/>
    <s v="E"/>
    <x v="2"/>
    <x v="2"/>
    <x v="1"/>
    <s v="left bottom"/>
    <n v="4"/>
    <n v="31"/>
    <n v="48"/>
    <n v="0.12903225806451613"/>
    <s v="E20.10.2023"/>
  </r>
  <r>
    <s v="20.10.2023"/>
    <d v="1899-12-30T15:00:00"/>
    <s v="24 hours"/>
    <n v="24"/>
    <n v="50"/>
    <x v="0"/>
    <n v="7"/>
    <x v="5"/>
    <s v="E"/>
    <x v="3"/>
    <x v="2"/>
    <x v="1"/>
    <s v="right top"/>
    <n v="4"/>
    <n v="31"/>
    <n v="48"/>
    <n v="0.12903225806451613"/>
    <s v="E20.10.2023"/>
  </r>
  <r>
    <s v="20.10.2023"/>
    <d v="1899-12-30T15:00:00"/>
    <s v="24 hours"/>
    <n v="24"/>
    <n v="50"/>
    <x v="0"/>
    <n v="7"/>
    <x v="5"/>
    <s v="E"/>
    <x v="4"/>
    <x v="2"/>
    <x v="1"/>
    <s v="nochoice"/>
    <n v="17"/>
    <n v="31"/>
    <n v="48"/>
    <n v="0.35416666666666669"/>
    <s v="E20.10.2023"/>
  </r>
  <r>
    <s v="13.11.2023"/>
    <d v="1899-12-30T19:00:00"/>
    <s v="24 hours"/>
    <n v="21"/>
    <n v="37"/>
    <x v="0"/>
    <n v="6"/>
    <x v="5"/>
    <s v="C"/>
    <x v="1"/>
    <x v="2"/>
    <x v="1"/>
    <s v="left bottom"/>
    <n v="26"/>
    <n v="43"/>
    <n v="47"/>
    <n v="0.60465116279069764"/>
    <s v="C13.11.2023"/>
  </r>
  <r>
    <s v="13.11.2023"/>
    <d v="1899-12-30T19:00:00"/>
    <s v="24 hours"/>
    <n v="21"/>
    <n v="37"/>
    <x v="0"/>
    <n v="6"/>
    <x v="5"/>
    <s v="C"/>
    <x v="0"/>
    <x v="2"/>
    <x v="1"/>
    <s v="right top"/>
    <n v="4"/>
    <n v="43"/>
    <n v="47"/>
    <n v="9.3023255813953487E-2"/>
    <s v="C13.11.2023"/>
  </r>
  <r>
    <s v="13.11.2023"/>
    <d v="1899-12-30T19:00:00"/>
    <s v="24 hours"/>
    <n v="21"/>
    <n v="37"/>
    <x v="0"/>
    <n v="6"/>
    <x v="5"/>
    <s v="C"/>
    <x v="2"/>
    <x v="2"/>
    <x v="1"/>
    <s v="left top"/>
    <n v="12"/>
    <n v="43"/>
    <n v="47"/>
    <n v="0.27906976744186046"/>
    <s v="C13.11.2023"/>
  </r>
  <r>
    <s v="13.11.2023"/>
    <d v="1899-12-30T19:00:00"/>
    <s v="24 hours"/>
    <n v="21"/>
    <n v="37"/>
    <x v="0"/>
    <n v="6"/>
    <x v="5"/>
    <s v="C"/>
    <x v="3"/>
    <x v="2"/>
    <x v="1"/>
    <s v="right bottom"/>
    <n v="1"/>
    <n v="43"/>
    <n v="47"/>
    <n v="2.3255813953488372E-2"/>
    <s v="C13.11.2023"/>
  </r>
  <r>
    <s v="13.11.2023"/>
    <d v="1899-12-30T19:00:00"/>
    <s v="24 hours"/>
    <n v="21"/>
    <n v="37"/>
    <x v="0"/>
    <n v="6"/>
    <x v="5"/>
    <s v="C"/>
    <x v="4"/>
    <x v="2"/>
    <x v="1"/>
    <s v="nochoice"/>
    <n v="4"/>
    <n v="43"/>
    <n v="47"/>
    <n v="8.5106382978723402E-2"/>
    <s v="C13.11.2023"/>
  </r>
  <r>
    <s v="13.11.2023"/>
    <d v="1899-12-30T19:00:00"/>
    <s v="24 hours"/>
    <n v="21"/>
    <n v="37"/>
    <x v="0"/>
    <n v="6"/>
    <x v="5"/>
    <s v="D"/>
    <x v="1"/>
    <x v="2"/>
    <x v="1"/>
    <s v="left bottom"/>
    <n v="21"/>
    <n v="39"/>
    <n v="46"/>
    <n v="0.53846153846153844"/>
    <s v="D13.11.2023"/>
  </r>
  <r>
    <s v="13.11.2023"/>
    <d v="1899-12-30T19:00:00"/>
    <s v="24 hours"/>
    <n v="21"/>
    <n v="37"/>
    <x v="0"/>
    <n v="6"/>
    <x v="5"/>
    <s v="D"/>
    <x v="0"/>
    <x v="2"/>
    <x v="1"/>
    <s v="right top"/>
    <n v="6"/>
    <n v="39"/>
    <n v="46"/>
    <n v="0.15384615384615385"/>
    <s v="D13.11.2023"/>
  </r>
  <r>
    <s v="13.11.2023"/>
    <d v="1899-12-30T19:00:00"/>
    <s v="24 hours"/>
    <n v="21"/>
    <n v="37"/>
    <x v="0"/>
    <n v="6"/>
    <x v="5"/>
    <s v="D"/>
    <x v="2"/>
    <x v="2"/>
    <x v="1"/>
    <s v="left top"/>
    <n v="9"/>
    <n v="39"/>
    <n v="46"/>
    <n v="0.23076923076923078"/>
    <s v="D13.11.2023"/>
  </r>
  <r>
    <s v="13.11.2023"/>
    <d v="1899-12-30T19:00:00"/>
    <s v="24 hours"/>
    <n v="21"/>
    <n v="37"/>
    <x v="0"/>
    <n v="6"/>
    <x v="5"/>
    <s v="D"/>
    <x v="3"/>
    <x v="2"/>
    <x v="1"/>
    <s v="right bottom"/>
    <n v="3"/>
    <n v="39"/>
    <n v="46"/>
    <n v="7.6923076923076927E-2"/>
    <s v="D13.11.2023"/>
  </r>
  <r>
    <s v="13.11.2023"/>
    <d v="1899-12-30T19:00:00"/>
    <s v="24 hours"/>
    <n v="21"/>
    <n v="37"/>
    <x v="0"/>
    <n v="6"/>
    <x v="5"/>
    <s v="D"/>
    <x v="4"/>
    <x v="2"/>
    <x v="1"/>
    <s v="nochoice"/>
    <n v="7"/>
    <n v="39"/>
    <n v="46"/>
    <n v="0.15217391304347827"/>
    <s v="D13.11.2023"/>
  </r>
  <r>
    <s v="22.09.2023"/>
    <d v="1899-12-30T11:00:00"/>
    <s v="3 days "/>
    <n v="26"/>
    <n v="50"/>
    <x v="1"/>
    <n v="7"/>
    <x v="6"/>
    <s v="D"/>
    <x v="0"/>
    <x v="2"/>
    <x v="4"/>
    <s v="left bottom"/>
    <n v="1"/>
    <n v="9"/>
    <n v="9"/>
    <n v="0.1111111111111111"/>
    <s v="D22.09.2023"/>
  </r>
  <r>
    <s v="22.09.2023"/>
    <d v="1899-12-30T11:00:00"/>
    <s v="3 days "/>
    <n v="26"/>
    <n v="50"/>
    <x v="1"/>
    <n v="7"/>
    <x v="6"/>
    <s v="D"/>
    <x v="1"/>
    <x v="2"/>
    <x v="4"/>
    <s v="right top"/>
    <n v="6"/>
    <n v="9"/>
    <n v="9"/>
    <n v="0.66666666666666663"/>
    <s v="D22.09.2023"/>
  </r>
  <r>
    <s v="22.09.2023"/>
    <d v="1899-12-30T11:00:00"/>
    <s v="3 days "/>
    <n v="26"/>
    <n v="50"/>
    <x v="1"/>
    <n v="7"/>
    <x v="6"/>
    <s v="D"/>
    <x v="2"/>
    <x v="2"/>
    <x v="4"/>
    <s v="right bottom"/>
    <n v="1"/>
    <n v="9"/>
    <n v="9"/>
    <n v="0.1111111111111111"/>
    <s v="D22.09.2023"/>
  </r>
  <r>
    <s v="22.09.2023"/>
    <d v="1899-12-30T11:00:00"/>
    <s v="3 days "/>
    <n v="26"/>
    <n v="50"/>
    <x v="1"/>
    <n v="7"/>
    <x v="6"/>
    <s v="D"/>
    <x v="3"/>
    <x v="2"/>
    <x v="4"/>
    <s v="right top"/>
    <n v="1"/>
    <n v="9"/>
    <n v="9"/>
    <n v="0.1111111111111111"/>
    <s v="D22.09.2023"/>
  </r>
  <r>
    <s v="22.09.2023"/>
    <d v="1899-12-30T11:00:00"/>
    <s v="3 days "/>
    <n v="26"/>
    <n v="50"/>
    <x v="1"/>
    <n v="7"/>
    <x v="6"/>
    <s v="D"/>
    <x v="4"/>
    <x v="2"/>
    <x v="4"/>
    <s v="nochoice"/>
    <n v="0"/>
    <n v="9"/>
    <n v="9"/>
    <n v="0"/>
    <s v="D22.09.2023"/>
  </r>
  <r>
    <s v="22.09.2023"/>
    <d v="1899-12-30T11:00:00"/>
    <s v="3 days "/>
    <n v="26"/>
    <n v="50"/>
    <x v="1"/>
    <n v="7"/>
    <x v="6"/>
    <s v="A"/>
    <x v="0"/>
    <x v="2"/>
    <x v="4"/>
    <s v="right top"/>
    <n v="3"/>
    <n v="27"/>
    <n v="27"/>
    <n v="0.1111111111111111"/>
    <s v="A22.09.2023"/>
  </r>
  <r>
    <s v="22.09.2023"/>
    <d v="1899-12-30T11:00:00"/>
    <s v="3 days "/>
    <n v="26"/>
    <n v="50"/>
    <x v="1"/>
    <n v="7"/>
    <x v="6"/>
    <s v="A"/>
    <x v="1"/>
    <x v="2"/>
    <x v="4"/>
    <s v="left bottom"/>
    <n v="14"/>
    <n v="27"/>
    <n v="27"/>
    <n v="0.51851851851851849"/>
    <s v="A22.09.2023"/>
  </r>
  <r>
    <s v="22.09.2023"/>
    <d v="1899-12-30T11:00:00"/>
    <s v="3 days "/>
    <n v="26"/>
    <n v="50"/>
    <x v="1"/>
    <n v="7"/>
    <x v="6"/>
    <s v="A"/>
    <x v="2"/>
    <x v="2"/>
    <x v="4"/>
    <s v="left top"/>
    <n v="2"/>
    <n v="27"/>
    <n v="27"/>
    <n v="7.407407407407407E-2"/>
    <s v="A22.09.2023"/>
  </r>
  <r>
    <s v="22.09.2023"/>
    <d v="1899-12-30T11:00:00"/>
    <s v="3 days "/>
    <n v="26"/>
    <n v="50"/>
    <x v="1"/>
    <n v="7"/>
    <x v="6"/>
    <s v="A"/>
    <x v="3"/>
    <x v="2"/>
    <x v="4"/>
    <s v="right bottom"/>
    <n v="8"/>
    <n v="27"/>
    <n v="27"/>
    <n v="0.29629629629629628"/>
    <s v="A22.09.2023"/>
  </r>
  <r>
    <s v="22.09.2023"/>
    <d v="1899-12-30T11:00:00"/>
    <s v="3 days "/>
    <n v="26"/>
    <n v="50"/>
    <x v="1"/>
    <n v="7"/>
    <x v="6"/>
    <s v="A"/>
    <x v="4"/>
    <x v="2"/>
    <x v="4"/>
    <s v="nochoice"/>
    <n v="0"/>
    <n v="27"/>
    <n v="27"/>
    <n v="0"/>
    <s v="A22.09.2023"/>
  </r>
  <r>
    <s v="22.09.2023"/>
    <d v="1899-12-30T11:00:00"/>
    <s v="3 days "/>
    <n v="26"/>
    <n v="50"/>
    <x v="1"/>
    <n v="7"/>
    <x v="6"/>
    <s v="B"/>
    <x v="0"/>
    <x v="2"/>
    <x v="4"/>
    <s v="left bottom"/>
    <n v="6"/>
    <n v="21"/>
    <n v="23"/>
    <n v="0.2857142857142857"/>
    <s v="B22.09.2023"/>
  </r>
  <r>
    <s v="22.09.2023"/>
    <d v="1899-12-30T11:00:00"/>
    <s v="3 days "/>
    <n v="26"/>
    <n v="50"/>
    <x v="1"/>
    <n v="7"/>
    <x v="6"/>
    <s v="B"/>
    <x v="1"/>
    <x v="2"/>
    <x v="4"/>
    <s v="right top"/>
    <n v="8"/>
    <n v="21"/>
    <n v="23"/>
    <n v="0.38095238095238093"/>
    <s v="B22.09.2023"/>
  </r>
  <r>
    <s v="22.09.2023"/>
    <d v="1899-12-30T11:00:00"/>
    <s v="3 days "/>
    <n v="26"/>
    <n v="50"/>
    <x v="1"/>
    <n v="7"/>
    <x v="6"/>
    <s v="B"/>
    <x v="2"/>
    <x v="2"/>
    <x v="4"/>
    <s v="right bottom"/>
    <n v="7"/>
    <n v="21"/>
    <n v="23"/>
    <n v="0.33333333333333331"/>
    <s v="B22.09.2023"/>
  </r>
  <r>
    <s v="22.09.2023"/>
    <d v="1899-12-30T11:00:00"/>
    <s v="3 days "/>
    <n v="26"/>
    <n v="50"/>
    <x v="1"/>
    <n v="7"/>
    <x v="6"/>
    <s v="B"/>
    <x v="3"/>
    <x v="2"/>
    <x v="4"/>
    <s v="left top"/>
    <n v="0"/>
    <n v="21"/>
    <n v="23"/>
    <n v="0"/>
    <s v="B22.09.2023"/>
  </r>
  <r>
    <s v="22.09.2023"/>
    <d v="1899-12-30T11:00:00"/>
    <s v="3 days "/>
    <n v="26"/>
    <n v="50"/>
    <x v="1"/>
    <n v="7"/>
    <x v="6"/>
    <s v="B"/>
    <x v="4"/>
    <x v="2"/>
    <x v="4"/>
    <s v="nochoice"/>
    <n v="2"/>
    <n v="21"/>
    <n v="23"/>
    <n v="8.6956521739130432E-2"/>
    <s v="B22.09.2023"/>
  </r>
  <r>
    <s v="22.09.2023"/>
    <d v="1899-12-30T11:00:00"/>
    <s v="3 days "/>
    <n v="26"/>
    <n v="50"/>
    <x v="0"/>
    <n v="7"/>
    <x v="6"/>
    <s v="C"/>
    <x v="0"/>
    <x v="2"/>
    <x v="4"/>
    <s v="right top"/>
    <n v="16"/>
    <n v="58"/>
    <n v="65"/>
    <n v="0.27586206896551724"/>
    <s v="C22.09.2023"/>
  </r>
  <r>
    <s v="22.09.2023"/>
    <d v="1899-12-30T11:00:00"/>
    <s v="3 days "/>
    <n v="26"/>
    <n v="50"/>
    <x v="0"/>
    <n v="7"/>
    <x v="6"/>
    <s v="C"/>
    <x v="1"/>
    <x v="2"/>
    <x v="4"/>
    <s v="left bottom"/>
    <n v="27"/>
    <n v="58"/>
    <n v="65"/>
    <n v="0.46551724137931033"/>
    <s v="C22.09.2023"/>
  </r>
  <r>
    <s v="22.09.2023"/>
    <d v="1899-12-30T11:00:00"/>
    <s v="3 days "/>
    <n v="26"/>
    <n v="50"/>
    <x v="0"/>
    <n v="7"/>
    <x v="6"/>
    <s v="C"/>
    <x v="2"/>
    <x v="2"/>
    <x v="4"/>
    <s v="left top"/>
    <n v="13"/>
    <n v="58"/>
    <n v="65"/>
    <n v="0.22413793103448276"/>
    <s v="C22.09.2023"/>
  </r>
  <r>
    <s v="22.09.2023"/>
    <d v="1899-12-30T11:00:00"/>
    <s v="3 days "/>
    <n v="26"/>
    <n v="50"/>
    <x v="0"/>
    <n v="7"/>
    <x v="6"/>
    <s v="C"/>
    <x v="3"/>
    <x v="2"/>
    <x v="4"/>
    <s v="right bottom"/>
    <n v="2"/>
    <n v="58"/>
    <n v="65"/>
    <n v="3.4482758620689655E-2"/>
    <s v="C22.09.2023"/>
  </r>
  <r>
    <s v="22.09.2023"/>
    <d v="1899-12-30T11:00:00"/>
    <s v="3 days "/>
    <n v="26"/>
    <n v="50"/>
    <x v="0"/>
    <n v="7"/>
    <x v="6"/>
    <s v="C"/>
    <x v="4"/>
    <x v="2"/>
    <x v="4"/>
    <s v="nochoice"/>
    <n v="7"/>
    <n v="58"/>
    <n v="65"/>
    <n v="0.1076923076923077"/>
    <s v="C22.09.2023"/>
  </r>
  <r>
    <s v="26.09.2023"/>
    <d v="1899-12-30T13:00:00"/>
    <s v="20 hours"/>
    <n v="26"/>
    <n v="45"/>
    <x v="0"/>
    <n v="7"/>
    <x v="6"/>
    <s v="A"/>
    <x v="0"/>
    <x v="2"/>
    <x v="4"/>
    <s v="right top"/>
    <n v="18"/>
    <n v="68"/>
    <n v="73"/>
    <n v="0.26470588235294118"/>
    <s v="A26.09.2023"/>
  </r>
  <r>
    <s v="26.09.2023"/>
    <d v="1899-12-30T13:00:00"/>
    <s v="20 hours"/>
    <n v="26"/>
    <n v="45"/>
    <x v="0"/>
    <n v="7"/>
    <x v="6"/>
    <s v="A"/>
    <x v="1"/>
    <x v="2"/>
    <x v="4"/>
    <s v="left bottom"/>
    <n v="42"/>
    <n v="68"/>
    <n v="73"/>
    <n v="0.61764705882352944"/>
    <s v="A26.09.2023"/>
  </r>
  <r>
    <s v="26.09.2023"/>
    <d v="1899-12-30T13:00:00"/>
    <s v="20 hours"/>
    <n v="26"/>
    <n v="45"/>
    <x v="0"/>
    <n v="7"/>
    <x v="6"/>
    <s v="A"/>
    <x v="2"/>
    <x v="2"/>
    <x v="4"/>
    <s v="right bottom"/>
    <n v="5"/>
    <n v="68"/>
    <n v="73"/>
    <n v="7.3529411764705885E-2"/>
    <s v="A26.09.2023"/>
  </r>
  <r>
    <s v="26.09.2023"/>
    <d v="1899-12-30T13:00:00"/>
    <s v="20 hours"/>
    <n v="26"/>
    <n v="45"/>
    <x v="0"/>
    <n v="7"/>
    <x v="6"/>
    <s v="A"/>
    <x v="3"/>
    <x v="2"/>
    <x v="4"/>
    <s v="left top"/>
    <n v="3"/>
    <n v="68"/>
    <n v="73"/>
    <n v="4.4117647058823532E-2"/>
    <s v="A26.09.2023"/>
  </r>
  <r>
    <s v="26.09.2023"/>
    <d v="1899-12-30T13:00:00"/>
    <s v="20 hours"/>
    <n v="26"/>
    <n v="45"/>
    <x v="0"/>
    <n v="7"/>
    <x v="6"/>
    <s v="A"/>
    <x v="4"/>
    <x v="2"/>
    <x v="4"/>
    <s v="nochoice"/>
    <n v="5"/>
    <n v="68"/>
    <n v="73"/>
    <n v="6.8493150684931503E-2"/>
    <s v="A26.09.2023"/>
  </r>
  <r>
    <s v="26.09.2023"/>
    <d v="1899-12-30T13:00:00"/>
    <s v="20 hours"/>
    <n v="26"/>
    <n v="45"/>
    <x v="1"/>
    <n v="7"/>
    <x v="6"/>
    <s v="B"/>
    <x v="0"/>
    <x v="2"/>
    <x v="4"/>
    <s v="left bottom"/>
    <n v="11"/>
    <n v="25"/>
    <n v="30"/>
    <n v="0.44"/>
    <s v="B26.09.2023"/>
  </r>
  <r>
    <s v="26.09.2023"/>
    <d v="1899-12-30T13:00:00"/>
    <s v="20 hours"/>
    <n v="26"/>
    <n v="45"/>
    <x v="1"/>
    <n v="7"/>
    <x v="6"/>
    <s v="B"/>
    <x v="1"/>
    <x v="2"/>
    <x v="4"/>
    <s v="right top"/>
    <n v="7"/>
    <n v="25"/>
    <n v="30"/>
    <n v="0.28000000000000003"/>
    <s v="B26.09.2023"/>
  </r>
  <r>
    <s v="26.09.2023"/>
    <d v="1899-12-30T13:00:00"/>
    <s v="20 hours"/>
    <n v="26"/>
    <n v="45"/>
    <x v="1"/>
    <n v="7"/>
    <x v="6"/>
    <s v="B"/>
    <x v="2"/>
    <x v="2"/>
    <x v="4"/>
    <s v="left top"/>
    <n v="4"/>
    <n v="25"/>
    <n v="30"/>
    <n v="0.16"/>
    <s v="B26.09.2023"/>
  </r>
  <r>
    <s v="26.09.2023"/>
    <d v="1899-12-30T13:00:00"/>
    <s v="20 hours"/>
    <n v="26"/>
    <n v="45"/>
    <x v="1"/>
    <n v="7"/>
    <x v="6"/>
    <s v="B"/>
    <x v="3"/>
    <x v="2"/>
    <x v="4"/>
    <s v="right bottom"/>
    <n v="3"/>
    <n v="25"/>
    <n v="30"/>
    <n v="0.12"/>
    <s v="B26.09.2023"/>
  </r>
  <r>
    <s v="26.09.2023"/>
    <d v="1899-12-30T13:00:00"/>
    <s v="20 hours"/>
    <n v="26"/>
    <n v="45"/>
    <x v="1"/>
    <n v="7"/>
    <x v="6"/>
    <s v="B"/>
    <x v="4"/>
    <x v="2"/>
    <x v="4"/>
    <s v="nochoice"/>
    <n v="5"/>
    <n v="25"/>
    <n v="30"/>
    <n v="0.16666666666666666"/>
    <s v="B26.09.2023"/>
  </r>
  <r>
    <s v="26.09.2023"/>
    <d v="1899-12-30T13:00:00"/>
    <s v="20 hours"/>
    <n v="26"/>
    <n v="45"/>
    <x v="0"/>
    <n v="7"/>
    <x v="6"/>
    <s v="C"/>
    <x v="0"/>
    <x v="2"/>
    <x v="4"/>
    <s v="right top"/>
    <n v="9"/>
    <n v="48"/>
    <n v="53"/>
    <n v="0.1875"/>
    <s v="C26.09.2023"/>
  </r>
  <r>
    <s v="26.09.2023"/>
    <d v="1899-12-30T13:00:00"/>
    <s v="20 hours"/>
    <n v="26"/>
    <n v="45"/>
    <x v="0"/>
    <n v="7"/>
    <x v="6"/>
    <s v="C"/>
    <x v="1"/>
    <x v="2"/>
    <x v="4"/>
    <s v="left bottom"/>
    <n v="18"/>
    <n v="48"/>
    <n v="53"/>
    <n v="0.375"/>
    <s v="C26.09.2023"/>
  </r>
  <r>
    <s v="26.09.2023"/>
    <d v="1899-12-30T13:00:00"/>
    <s v="20 hours"/>
    <n v="26"/>
    <n v="45"/>
    <x v="0"/>
    <n v="7"/>
    <x v="6"/>
    <s v="C"/>
    <x v="2"/>
    <x v="2"/>
    <x v="4"/>
    <s v="right bottom"/>
    <n v="21"/>
    <n v="48"/>
    <n v="53"/>
    <n v="0.4375"/>
    <s v="C26.09.2023"/>
  </r>
  <r>
    <s v="26.09.2023"/>
    <d v="1899-12-30T13:00:00"/>
    <s v="20 hours"/>
    <n v="26"/>
    <n v="45"/>
    <x v="0"/>
    <n v="7"/>
    <x v="6"/>
    <s v="C"/>
    <x v="3"/>
    <x v="2"/>
    <x v="4"/>
    <s v="left top"/>
    <n v="0"/>
    <n v="48"/>
    <n v="53"/>
    <n v="0"/>
    <s v="C26.09.2023"/>
  </r>
  <r>
    <s v="26.09.2023"/>
    <d v="1899-12-30T13:00:00"/>
    <s v="20 hours"/>
    <n v="26"/>
    <n v="45"/>
    <x v="0"/>
    <n v="7"/>
    <x v="6"/>
    <s v="C"/>
    <x v="4"/>
    <x v="2"/>
    <x v="4"/>
    <s v="nochoice"/>
    <n v="5"/>
    <n v="48"/>
    <n v="53"/>
    <n v="9.4339622641509441E-2"/>
    <s v="C26.09.2023"/>
  </r>
  <r>
    <s v="26.09.2023"/>
    <d v="1899-12-30T13:00:00"/>
    <s v="20 hours"/>
    <n v="26"/>
    <n v="45"/>
    <x v="1"/>
    <n v="7"/>
    <x v="6"/>
    <s v="D"/>
    <x v="0"/>
    <x v="2"/>
    <x v="4"/>
    <s v="left top"/>
    <n v="6"/>
    <n v="24"/>
    <n v="54"/>
    <n v="0.25"/>
    <s v="D26.09.2023"/>
  </r>
  <r>
    <s v="26.09.2023"/>
    <d v="1899-12-30T13:00:00"/>
    <s v="20 hours"/>
    <n v="26"/>
    <n v="45"/>
    <x v="1"/>
    <n v="7"/>
    <x v="6"/>
    <s v="D"/>
    <x v="1"/>
    <x v="2"/>
    <x v="4"/>
    <s v="right bottom"/>
    <n v="10"/>
    <n v="24"/>
    <n v="54"/>
    <n v="0.41666666666666669"/>
    <s v="D26.09.2023"/>
  </r>
  <r>
    <s v="26.09.2023"/>
    <d v="1899-12-30T13:00:00"/>
    <s v="20 hours"/>
    <n v="26"/>
    <n v="45"/>
    <x v="1"/>
    <n v="7"/>
    <x v="6"/>
    <s v="D"/>
    <x v="2"/>
    <x v="2"/>
    <x v="4"/>
    <s v="left bottom"/>
    <n v="6"/>
    <n v="24"/>
    <n v="54"/>
    <n v="0.25"/>
    <s v="D26.09.2023"/>
  </r>
  <r>
    <s v="26.09.2023"/>
    <d v="1899-12-30T13:00:00"/>
    <s v="20 hours"/>
    <n v="26"/>
    <n v="45"/>
    <x v="1"/>
    <n v="7"/>
    <x v="6"/>
    <s v="D"/>
    <x v="3"/>
    <x v="2"/>
    <x v="4"/>
    <s v="right top"/>
    <n v="2"/>
    <n v="24"/>
    <n v="54"/>
    <n v="8.3333333333333329E-2"/>
    <s v="D26.09.2023"/>
  </r>
  <r>
    <s v="26.09.2023"/>
    <d v="1899-12-30T13:00:00"/>
    <s v="20 hours"/>
    <n v="26"/>
    <n v="45"/>
    <x v="1"/>
    <n v="7"/>
    <x v="6"/>
    <s v="D"/>
    <x v="4"/>
    <x v="2"/>
    <x v="4"/>
    <s v="nochoice"/>
    <n v="30"/>
    <n v="24"/>
    <n v="54"/>
    <n v="0.55555555555555558"/>
    <s v="D26.09.2023"/>
  </r>
  <r>
    <s v="27.09.2023"/>
    <d v="1899-12-30T14:30:00"/>
    <s v="19 hours"/>
    <n v="26"/>
    <n v="53"/>
    <x v="0"/>
    <n v="7"/>
    <x v="6"/>
    <s v="A"/>
    <x v="0"/>
    <x v="2"/>
    <x v="4"/>
    <s v="left top"/>
    <n v="7"/>
    <n v="47"/>
    <n v="53"/>
    <n v="0.14893617021276595"/>
    <s v="A27.09.2023"/>
  </r>
  <r>
    <s v="27.09.2023"/>
    <d v="1899-12-30T14:30:00"/>
    <s v="19 hours"/>
    <n v="26"/>
    <n v="53"/>
    <x v="0"/>
    <n v="7"/>
    <x v="6"/>
    <s v="A"/>
    <x v="1"/>
    <x v="2"/>
    <x v="4"/>
    <s v="left bottom"/>
    <n v="32"/>
    <n v="47"/>
    <n v="53"/>
    <n v="0.68085106382978722"/>
    <s v="A27.09.2023"/>
  </r>
  <r>
    <s v="27.09.2023"/>
    <d v="1899-12-30T14:30:00"/>
    <s v="19 hours"/>
    <n v="26"/>
    <n v="53"/>
    <x v="0"/>
    <n v="7"/>
    <x v="6"/>
    <s v="A"/>
    <x v="2"/>
    <x v="2"/>
    <x v="4"/>
    <s v="right bottom"/>
    <n v="7"/>
    <n v="47"/>
    <n v="53"/>
    <n v="0.14893617021276595"/>
    <s v="A27.09.2023"/>
  </r>
  <r>
    <s v="27.09.2023"/>
    <d v="1899-12-30T14:30:00"/>
    <s v="19 hours"/>
    <n v="26"/>
    <n v="53"/>
    <x v="0"/>
    <n v="7"/>
    <x v="6"/>
    <s v="A"/>
    <x v="3"/>
    <x v="2"/>
    <x v="4"/>
    <s v="right top"/>
    <n v="1"/>
    <n v="47"/>
    <n v="53"/>
    <n v="2.1276595744680851E-2"/>
    <s v="A27.09.2023"/>
  </r>
  <r>
    <s v="27.09.2023"/>
    <d v="1899-12-30T14:30:00"/>
    <s v="19 hours"/>
    <n v="26"/>
    <n v="53"/>
    <x v="0"/>
    <n v="7"/>
    <x v="6"/>
    <s v="A"/>
    <x v="4"/>
    <x v="2"/>
    <x v="4"/>
    <s v="nochoice"/>
    <n v="6"/>
    <n v="47"/>
    <n v="53"/>
    <n v="0.11320754716981132"/>
    <s v="A27.09.2023"/>
  </r>
  <r>
    <s v="27.09.2023"/>
    <d v="1899-12-30T14:30:00"/>
    <s v="19 hours"/>
    <n v="26"/>
    <n v="53"/>
    <x v="1"/>
    <n v="7"/>
    <x v="6"/>
    <s v="C"/>
    <x v="0"/>
    <x v="2"/>
    <x v="4"/>
    <s v="left top"/>
    <n v="3"/>
    <n v="25"/>
    <n v="34"/>
    <n v="0.12"/>
    <s v="C27.09.2023"/>
  </r>
  <r>
    <s v="27.09.2023"/>
    <d v="1899-12-30T14:30:00"/>
    <s v="19 hours"/>
    <n v="26"/>
    <n v="53"/>
    <x v="1"/>
    <n v="7"/>
    <x v="6"/>
    <s v="C"/>
    <x v="1"/>
    <x v="2"/>
    <x v="4"/>
    <s v="left bottom"/>
    <n v="18"/>
    <n v="25"/>
    <n v="34"/>
    <n v="0.72"/>
    <s v="C27.09.2023"/>
  </r>
  <r>
    <s v="27.09.2023"/>
    <d v="1899-12-30T14:30:00"/>
    <s v="19 hours"/>
    <n v="26"/>
    <n v="53"/>
    <x v="1"/>
    <n v="7"/>
    <x v="6"/>
    <s v="C"/>
    <x v="2"/>
    <x v="2"/>
    <x v="4"/>
    <s v="right top"/>
    <n v="2"/>
    <n v="25"/>
    <n v="34"/>
    <n v="0.08"/>
    <s v="C27.09.2023"/>
  </r>
  <r>
    <s v="27.09.2023"/>
    <d v="1899-12-30T14:30:00"/>
    <s v="19 hours"/>
    <n v="26"/>
    <n v="53"/>
    <x v="1"/>
    <n v="7"/>
    <x v="6"/>
    <s v="C"/>
    <x v="3"/>
    <x v="2"/>
    <x v="4"/>
    <s v="right bottom"/>
    <n v="2"/>
    <n v="25"/>
    <n v="34"/>
    <n v="0.08"/>
    <s v="C27.09.2023"/>
  </r>
  <r>
    <s v="27.09.2023"/>
    <d v="1899-12-30T14:30:00"/>
    <s v="19 hours"/>
    <n v="26"/>
    <n v="53"/>
    <x v="1"/>
    <n v="7"/>
    <x v="6"/>
    <s v="C"/>
    <x v="4"/>
    <x v="2"/>
    <x v="4"/>
    <s v="nochoice"/>
    <n v="9"/>
    <n v="25"/>
    <n v="34"/>
    <n v="0.26470588235294118"/>
    <s v="C27.09.2023"/>
  </r>
  <r>
    <s v="03.10.2023"/>
    <d v="1899-12-30T14:50:00"/>
    <s v="22 hours"/>
    <n v="24"/>
    <n v="55"/>
    <x v="0"/>
    <n v="7"/>
    <x v="6"/>
    <s v="E"/>
    <x v="0"/>
    <x v="2"/>
    <x v="4"/>
    <s v="left top"/>
    <n v="14"/>
    <n v="35"/>
    <n v="42"/>
    <n v="0.4"/>
    <s v="E03.10.2023"/>
  </r>
  <r>
    <s v="03.10.2023"/>
    <d v="1899-12-30T14:50:00"/>
    <s v="22 hours"/>
    <n v="24"/>
    <n v="55"/>
    <x v="0"/>
    <n v="7"/>
    <x v="6"/>
    <s v="E"/>
    <x v="1"/>
    <x v="2"/>
    <x v="4"/>
    <s v="left bottom"/>
    <n v="14"/>
    <n v="35"/>
    <n v="42"/>
    <n v="0.4"/>
    <s v="E03.10.2023"/>
  </r>
  <r>
    <s v="03.10.2023"/>
    <d v="1899-12-30T14:50:00"/>
    <s v="22 hours"/>
    <n v="24"/>
    <n v="55"/>
    <x v="0"/>
    <n v="7"/>
    <x v="6"/>
    <s v="E"/>
    <x v="2"/>
    <x v="2"/>
    <x v="4"/>
    <s v="right top"/>
    <n v="3"/>
    <n v="35"/>
    <n v="42"/>
    <n v="8.5714285714285715E-2"/>
    <s v="E03.10.2023"/>
  </r>
  <r>
    <s v="03.10.2023"/>
    <d v="1899-12-30T14:50:00"/>
    <s v="22 hours"/>
    <n v="24"/>
    <n v="55"/>
    <x v="0"/>
    <n v="7"/>
    <x v="6"/>
    <s v="E"/>
    <x v="3"/>
    <x v="2"/>
    <x v="4"/>
    <s v="right bottom"/>
    <n v="4"/>
    <n v="35"/>
    <n v="42"/>
    <n v="0.11428571428571428"/>
    <s v="E03.10.2023"/>
  </r>
  <r>
    <s v="03.10.2023"/>
    <d v="1899-12-30T14:50:00"/>
    <s v="22 hours"/>
    <n v="24"/>
    <n v="55"/>
    <x v="0"/>
    <n v="7"/>
    <x v="6"/>
    <s v="E"/>
    <x v="4"/>
    <x v="2"/>
    <x v="4"/>
    <s v="nochoice"/>
    <n v="7"/>
    <n v="35"/>
    <n v="42"/>
    <n v="0.16666666666666666"/>
    <s v="E03.10.2023"/>
  </r>
  <r>
    <s v="20.10.2023"/>
    <d v="1899-12-30T15:00:00"/>
    <s v="24 hours"/>
    <n v="24"/>
    <n v="50"/>
    <x v="1"/>
    <n v="7"/>
    <x v="6"/>
    <s v="F"/>
    <x v="0"/>
    <x v="2"/>
    <x v="4"/>
    <s v="left bottom"/>
    <n v="5"/>
    <n v="22"/>
    <n v="26"/>
    <n v="0.22727272727272727"/>
    <s v="F20.10.2023"/>
  </r>
  <r>
    <s v="20.10.2023"/>
    <d v="1899-12-30T15:00:00"/>
    <s v="24 hours"/>
    <n v="24"/>
    <n v="50"/>
    <x v="1"/>
    <n v="7"/>
    <x v="6"/>
    <s v="F"/>
    <x v="1"/>
    <x v="2"/>
    <x v="4"/>
    <s v="right top"/>
    <n v="5"/>
    <n v="22"/>
    <n v="26"/>
    <n v="0.22727272727272727"/>
    <s v="F20.10.2023"/>
  </r>
  <r>
    <s v="20.10.2023"/>
    <d v="1899-12-30T15:00:00"/>
    <s v="24 hours"/>
    <n v="24"/>
    <n v="50"/>
    <x v="1"/>
    <n v="7"/>
    <x v="6"/>
    <s v="F"/>
    <x v="2"/>
    <x v="2"/>
    <x v="4"/>
    <s v="right bottom"/>
    <n v="6"/>
    <n v="22"/>
    <n v="26"/>
    <n v="0.27272727272727271"/>
    <s v="F20.10.2023"/>
  </r>
  <r>
    <s v="20.10.2023"/>
    <d v="1899-12-30T15:00:00"/>
    <s v="24 hours"/>
    <n v="24"/>
    <n v="50"/>
    <x v="1"/>
    <n v="7"/>
    <x v="6"/>
    <s v="F"/>
    <x v="3"/>
    <x v="2"/>
    <x v="4"/>
    <s v="left top"/>
    <n v="6"/>
    <n v="22"/>
    <n v="26"/>
    <n v="0.27272727272727271"/>
    <s v="F20.10.2023"/>
  </r>
  <r>
    <s v="20.10.2023"/>
    <d v="1899-12-30T15:00:00"/>
    <s v="24 hours"/>
    <n v="24"/>
    <n v="50"/>
    <x v="1"/>
    <n v="7"/>
    <x v="6"/>
    <s v="F"/>
    <x v="4"/>
    <x v="2"/>
    <x v="4"/>
    <s v="nochoice"/>
    <n v="4"/>
    <n v="22"/>
    <n v="26"/>
    <n v="0.15384615384615385"/>
    <s v="F20.10.2023"/>
  </r>
  <r>
    <s v="20.10.2023"/>
    <d v="1899-12-30T15:00:00"/>
    <s v="24 hours"/>
    <n v="24"/>
    <n v="50"/>
    <x v="1"/>
    <n v="7"/>
    <x v="6"/>
    <s v="G"/>
    <x v="0"/>
    <x v="2"/>
    <x v="4"/>
    <s v="right top"/>
    <n v="3"/>
    <n v="15"/>
    <n v="19"/>
    <n v="0.2"/>
    <s v="G20.10.2023"/>
  </r>
  <r>
    <s v="20.10.2023"/>
    <d v="1899-12-30T15:00:00"/>
    <s v="24 hours"/>
    <n v="24"/>
    <n v="50"/>
    <x v="1"/>
    <n v="7"/>
    <x v="6"/>
    <s v="G"/>
    <x v="1"/>
    <x v="2"/>
    <x v="4"/>
    <s v="right bottom"/>
    <n v="5"/>
    <n v="15"/>
    <n v="19"/>
    <n v="0.33333333333333331"/>
    <s v="G20.10.2023"/>
  </r>
  <r>
    <s v="20.10.2023"/>
    <d v="1899-12-30T15:00:00"/>
    <s v="24 hours"/>
    <n v="24"/>
    <n v="50"/>
    <x v="1"/>
    <n v="7"/>
    <x v="6"/>
    <s v="G"/>
    <x v="2"/>
    <x v="2"/>
    <x v="4"/>
    <s v="left bottom"/>
    <n v="4"/>
    <n v="15"/>
    <n v="19"/>
    <n v="0.26666666666666666"/>
    <s v="G20.10.2023"/>
  </r>
  <r>
    <s v="20.10.2023"/>
    <d v="1899-12-30T15:00:00"/>
    <s v="24 hours"/>
    <n v="24"/>
    <n v="50"/>
    <x v="1"/>
    <n v="7"/>
    <x v="6"/>
    <s v="G"/>
    <x v="3"/>
    <x v="2"/>
    <x v="4"/>
    <s v="left top"/>
    <n v="3"/>
    <n v="15"/>
    <n v="19"/>
    <n v="0.2"/>
    <s v="G20.10.2023"/>
  </r>
  <r>
    <s v="20.10.2023"/>
    <d v="1899-12-30T15:00:00"/>
    <s v="24 hours"/>
    <n v="24"/>
    <n v="50"/>
    <x v="1"/>
    <n v="7"/>
    <x v="6"/>
    <s v="G"/>
    <x v="4"/>
    <x v="2"/>
    <x v="4"/>
    <s v="nochoice"/>
    <n v="4"/>
    <n v="15"/>
    <n v="19"/>
    <n v="0.21052631578947367"/>
    <s v="G20.10.2023"/>
  </r>
  <r>
    <s v="09.11.2023"/>
    <d v="1899-12-30T14:00:00"/>
    <s v="24 hours"/>
    <n v="25"/>
    <n v="30"/>
    <x v="0"/>
    <n v="8"/>
    <x v="6"/>
    <s v="A"/>
    <x v="0"/>
    <x v="2"/>
    <x v="4"/>
    <s v="right bottom"/>
    <n v="4"/>
    <n v="35"/>
    <n v="45"/>
    <n v="0.11428571428571428"/>
    <s v="A09.11.2023"/>
  </r>
  <r>
    <s v="09.11.2023"/>
    <d v="1899-12-30T14:00:00"/>
    <s v="24 hours"/>
    <n v="25"/>
    <n v="30"/>
    <x v="0"/>
    <n v="8"/>
    <x v="6"/>
    <s v="A"/>
    <x v="1"/>
    <x v="2"/>
    <x v="4"/>
    <s v="left top"/>
    <n v="10"/>
    <n v="35"/>
    <n v="45"/>
    <n v="0.2857142857142857"/>
    <s v="A09.11.2023"/>
  </r>
  <r>
    <s v="09.11.2023"/>
    <d v="1899-12-30T14:00:00"/>
    <s v="24 hours"/>
    <n v="25"/>
    <n v="30"/>
    <x v="0"/>
    <n v="8"/>
    <x v="6"/>
    <s v="A"/>
    <x v="2"/>
    <x v="2"/>
    <x v="4"/>
    <s v="left bottom"/>
    <n v="18"/>
    <n v="35"/>
    <n v="45"/>
    <n v="0.51428571428571423"/>
    <s v="A09.11.2023"/>
  </r>
  <r>
    <s v="09.11.2023"/>
    <d v="1899-12-30T14:00:00"/>
    <s v="24 hours"/>
    <n v="25"/>
    <n v="30"/>
    <x v="0"/>
    <n v="8"/>
    <x v="6"/>
    <s v="A"/>
    <x v="3"/>
    <x v="2"/>
    <x v="4"/>
    <s v="right top"/>
    <n v="3"/>
    <n v="35"/>
    <n v="45"/>
    <n v="8.5714285714285715E-2"/>
    <s v="A09.11.2023"/>
  </r>
  <r>
    <s v="09.11.2023"/>
    <d v="1899-12-30T14:00:00"/>
    <s v="24 hours"/>
    <n v="25"/>
    <n v="30"/>
    <x v="0"/>
    <n v="8"/>
    <x v="6"/>
    <s v="A"/>
    <x v="4"/>
    <x v="2"/>
    <x v="4"/>
    <s v="nochoice"/>
    <n v="10"/>
    <n v="35"/>
    <n v="45"/>
    <n v="0.22222222222222221"/>
    <s v="A09.11.2023"/>
  </r>
  <r>
    <s v="09.11.2023"/>
    <d v="1899-12-30T14:00:00"/>
    <s v="24 hours"/>
    <n v="25"/>
    <n v="30"/>
    <x v="0"/>
    <n v="8"/>
    <x v="6"/>
    <s v="B"/>
    <x v="0"/>
    <x v="2"/>
    <x v="4"/>
    <s v="left bottom"/>
    <n v="11"/>
    <n v="44"/>
    <n v="50"/>
    <n v="0.25"/>
    <s v="B09.11.2023"/>
  </r>
  <r>
    <s v="09.11.2023"/>
    <d v="1899-12-30T14:00:00"/>
    <s v="24 hours"/>
    <n v="25"/>
    <n v="30"/>
    <x v="0"/>
    <n v="8"/>
    <x v="6"/>
    <s v="B"/>
    <x v="1"/>
    <x v="2"/>
    <x v="4"/>
    <s v="right bottom"/>
    <n v="8"/>
    <n v="44"/>
    <n v="50"/>
    <n v="0.18181818181818182"/>
    <s v="B09.11.2023"/>
  </r>
  <r>
    <s v="09.11.2023"/>
    <d v="1899-12-30T14:00:00"/>
    <s v="24 hours"/>
    <n v="25"/>
    <n v="30"/>
    <x v="0"/>
    <n v="8"/>
    <x v="6"/>
    <s v="B"/>
    <x v="2"/>
    <x v="2"/>
    <x v="4"/>
    <s v="right top"/>
    <n v="19"/>
    <n v="44"/>
    <n v="50"/>
    <n v="0.43181818181818182"/>
    <s v="B09.11.2023"/>
  </r>
  <r>
    <s v="09.11.2023"/>
    <d v="1899-12-30T14:00:00"/>
    <s v="24 hours"/>
    <n v="25"/>
    <n v="30"/>
    <x v="0"/>
    <n v="8"/>
    <x v="6"/>
    <s v="B"/>
    <x v="3"/>
    <x v="2"/>
    <x v="4"/>
    <s v="left top"/>
    <n v="6"/>
    <n v="44"/>
    <n v="50"/>
    <n v="0.13636363636363635"/>
    <s v="B09.11.2023"/>
  </r>
  <r>
    <s v="09.11.2023"/>
    <d v="1899-12-30T14:00:00"/>
    <s v="24 hours"/>
    <n v="25"/>
    <n v="30"/>
    <x v="0"/>
    <n v="8"/>
    <x v="6"/>
    <s v="B"/>
    <x v="4"/>
    <x v="2"/>
    <x v="4"/>
    <s v="nochoice"/>
    <n v="6"/>
    <n v="44"/>
    <n v="50"/>
    <n v="0.12"/>
    <s v="B09.11.2023"/>
  </r>
  <r>
    <s v="09.11.2023"/>
    <d v="1899-12-30T14:00:00"/>
    <s v="24 hours"/>
    <n v="25"/>
    <n v="30"/>
    <x v="0"/>
    <n v="8"/>
    <x v="6"/>
    <s v="C"/>
    <x v="0"/>
    <x v="2"/>
    <x v="4"/>
    <s v="right bottom"/>
    <n v="4"/>
    <n v="38"/>
    <n v="42"/>
    <n v="0.10526315789473684"/>
    <s v="C09.11.2023"/>
  </r>
  <r>
    <s v="09.11.2023"/>
    <d v="1899-12-30T14:00:00"/>
    <s v="24 hours"/>
    <n v="25"/>
    <n v="30"/>
    <x v="0"/>
    <n v="8"/>
    <x v="6"/>
    <s v="C"/>
    <x v="1"/>
    <x v="2"/>
    <x v="4"/>
    <s v="right top"/>
    <n v="10"/>
    <n v="38"/>
    <n v="42"/>
    <n v="0.26315789473684209"/>
    <s v="C09.11.2023"/>
  </r>
  <r>
    <s v="09.11.2023"/>
    <d v="1899-12-30T14:00:00"/>
    <s v="24 hours"/>
    <n v="25"/>
    <n v="30"/>
    <x v="0"/>
    <n v="8"/>
    <x v="6"/>
    <s v="C"/>
    <x v="2"/>
    <x v="2"/>
    <x v="4"/>
    <s v="left top"/>
    <n v="13"/>
    <n v="38"/>
    <n v="42"/>
    <n v="0.34210526315789475"/>
    <s v="C09.11.2023"/>
  </r>
  <r>
    <s v="09.11.2023"/>
    <d v="1899-12-30T14:00:00"/>
    <s v="24 hours"/>
    <n v="25"/>
    <n v="30"/>
    <x v="0"/>
    <n v="8"/>
    <x v="6"/>
    <s v="C"/>
    <x v="3"/>
    <x v="2"/>
    <x v="4"/>
    <s v="left bottom"/>
    <n v="11"/>
    <n v="38"/>
    <n v="42"/>
    <n v="0.28947368421052633"/>
    <s v="C09.11.2023"/>
  </r>
  <r>
    <s v="09.11.2023"/>
    <d v="1899-12-30T14:00:00"/>
    <s v="24 hours"/>
    <n v="25"/>
    <n v="30"/>
    <x v="0"/>
    <n v="8"/>
    <x v="6"/>
    <s v="C"/>
    <x v="4"/>
    <x v="2"/>
    <x v="4"/>
    <s v="nochoice"/>
    <n v="4"/>
    <n v="38"/>
    <n v="42"/>
    <n v="9.5238095238095233E-2"/>
    <s v="C09.11.2023"/>
  </r>
  <r>
    <m/>
    <m/>
    <m/>
    <m/>
    <m/>
    <x v="2"/>
    <m/>
    <x v="7"/>
    <m/>
    <x v="5"/>
    <x v="3"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1A846-A29B-4A63-937C-4C3D8458866E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B3:D20" firstHeaderRow="1" firstDataRow="2" firstDataCol="1"/>
  <pivotFields count="1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multipleItemSelectionAllowed="1" showAll="0" defaultSubtotal="0">
      <items count="3">
        <item x="1"/>
        <item x="0"/>
        <item h="1" x="2"/>
      </items>
    </pivotField>
    <pivotField subtotalTop="0" showAll="0" defaultSubtotal="0"/>
    <pivotField showAll="0" defaultSubtotal="0"/>
    <pivotField showAll="0" defaultSubtotal="0"/>
    <pivotField showAll="0" defaultSubtotal="0"/>
    <pivotField axis="axisRow" subtotalTop="0" showAll="0" defaultSubtotal="0">
      <items count="4">
        <item x="0"/>
        <item x="2"/>
        <item x="1"/>
        <item x="3"/>
      </items>
    </pivotField>
    <pivotField axis="axisRow" subtotalTop="0" showAll="0" defaultSubtotal="0">
      <items count="8">
        <item x="0"/>
        <item x="5"/>
        <item x="6"/>
        <item x="3"/>
        <item x="4"/>
        <item x="2"/>
        <item x="7"/>
        <item x="1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dataField="1" subtotalTop="0" showAll="0" defaultSubtotal="0"/>
  </pivotFields>
  <rowFields count="2">
    <field x="11"/>
    <field x="12"/>
  </rowFields>
  <rowItems count="16">
    <i>
      <x/>
    </i>
    <i r="1">
      <x/>
    </i>
    <i r="1">
      <x v="5"/>
    </i>
    <i r="1">
      <x v="7"/>
    </i>
    <i>
      <x v="1"/>
    </i>
    <i r="1">
      <x/>
    </i>
    <i r="1">
      <x v="1"/>
    </i>
    <i r="1">
      <x v="2"/>
    </i>
    <i r="1">
      <x v="5"/>
    </i>
    <i r="1">
      <x v="7"/>
    </i>
    <i>
      <x v="2"/>
    </i>
    <i r="1">
      <x/>
    </i>
    <i r="1">
      <x v="3"/>
    </i>
    <i r="1">
      <x v="4"/>
    </i>
    <i r="1">
      <x v="5"/>
    </i>
    <i r="1">
      <x v="7"/>
    </i>
  </rowItems>
  <colFields count="1">
    <field x="6"/>
  </colFields>
  <colItems count="2">
    <i>
      <x/>
    </i>
    <i>
      <x v="1"/>
    </i>
  </colItems>
  <dataFields count="1">
    <dataField name="Average of proportion" fld="18" subtotal="average" baseField="12" baseItem="5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5FFE7-ABC6-4D71-B457-224A93165DE1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3:D39" firstHeaderRow="1" firstDataRow="2" firstDataCol="1"/>
  <pivotFields count="18"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 defaultSubtotal="0"/>
    <pivotField axis="axisRow" showAll="0" defaultSubtotal="0">
      <items count="6">
        <item x="0"/>
        <item x="1"/>
        <item x="2"/>
        <item x="3"/>
        <item h="1" x="4"/>
        <item h="1" x="5"/>
      </items>
    </pivotField>
    <pivotField showAll="0" defaultSubtotal="0">
      <items count="4">
        <item x="1"/>
        <item x="0"/>
        <item x="2"/>
        <item x="3"/>
      </items>
    </pivotField>
    <pivotField showAll="0" defaultSubtotal="0">
      <items count="6">
        <item x="1"/>
        <item x="0"/>
        <item x="2"/>
        <item x="3"/>
        <item x="4"/>
        <item x="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2">
    <field x="7"/>
    <field x="9"/>
  </rowFields>
  <rowItems count="3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</rowItems>
  <colFields count="1">
    <field x="5"/>
  </colFields>
  <colItems count="2">
    <i>
      <x/>
    </i>
    <i>
      <x v="1"/>
    </i>
  </colItems>
  <dataFields count="1">
    <dataField name="StdDev of proportion" fld="16" subtotal="stdDev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F33C-F67A-41B4-97A2-62337B528458}">
  <dimension ref="A1:AP561"/>
  <sheetViews>
    <sheetView workbookViewId="0">
      <selection sqref="A1:R1048576"/>
    </sheetView>
  </sheetViews>
  <sheetFormatPr defaultColWidth="8.85546875" defaultRowHeight="15" x14ac:dyDescent="0.25"/>
  <cols>
    <col min="1" max="1" width="9.85546875" customWidth="1"/>
    <col min="2" max="2" width="8.85546875" style="10"/>
    <col min="4" max="4" width="10" customWidth="1"/>
    <col min="6" max="6" width="16.28515625" customWidth="1"/>
    <col min="7" max="7" width="9.7109375" customWidth="1"/>
    <col min="8" max="8" width="19.140625" customWidth="1"/>
    <col min="9" max="9" width="13.28515625" customWidth="1"/>
    <col min="10" max="10" width="27.28515625" customWidth="1"/>
    <col min="11" max="11" width="21.5703125" customWidth="1"/>
    <col min="12" max="12" width="22.28515625" customWidth="1"/>
    <col min="13" max="13" width="14.140625" customWidth="1"/>
    <col min="14" max="14" width="11.42578125" style="4" customWidth="1"/>
    <col min="15" max="15" width="19.42578125" style="4" customWidth="1"/>
    <col min="16" max="16" width="11.85546875" style="4" customWidth="1"/>
    <col min="17" max="17" width="19.7109375" customWidth="1"/>
    <col min="18" max="18" width="11.85546875" customWidth="1"/>
    <col min="19" max="19" width="9.85546875" customWidth="1"/>
    <col min="36" max="36" width="26" style="4" bestFit="1" customWidth="1"/>
    <col min="37" max="37" width="19.140625" bestFit="1" customWidth="1"/>
    <col min="38" max="38" width="19.7109375" bestFit="1" customWidth="1"/>
    <col min="39" max="39" width="17.85546875" bestFit="1" customWidth="1"/>
    <col min="40" max="40" width="9.85546875" customWidth="1"/>
  </cols>
  <sheetData>
    <row r="1" spans="1:42" x14ac:dyDescent="0.25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66</v>
      </c>
      <c r="K1" s="1" t="s">
        <v>67</v>
      </c>
      <c r="L1" s="1" t="s">
        <v>68</v>
      </c>
      <c r="M1" s="1" t="s">
        <v>9</v>
      </c>
      <c r="N1" s="2" t="s">
        <v>78</v>
      </c>
      <c r="O1" s="2" t="s">
        <v>76</v>
      </c>
      <c r="P1" s="2" t="s">
        <v>77</v>
      </c>
      <c r="Q1" s="1" t="s">
        <v>63</v>
      </c>
      <c r="R1" s="3" t="s">
        <v>10</v>
      </c>
      <c r="S1" s="3"/>
      <c r="AJ1" s="2"/>
    </row>
    <row r="2" spans="1:42" ht="15.95" customHeight="1" x14ac:dyDescent="0.25">
      <c r="A2" t="s">
        <v>43</v>
      </c>
      <c r="B2" s="10">
        <v>0.52777777777777779</v>
      </c>
      <c r="C2" t="s">
        <v>20</v>
      </c>
      <c r="D2">
        <v>26</v>
      </c>
      <c r="E2">
        <v>53</v>
      </c>
      <c r="F2" t="s">
        <v>32</v>
      </c>
      <c r="G2">
        <v>7</v>
      </c>
      <c r="H2" t="s">
        <v>44</v>
      </c>
      <c r="I2" t="s">
        <v>12</v>
      </c>
      <c r="J2" t="s">
        <v>74</v>
      </c>
      <c r="K2" t="s">
        <v>69</v>
      </c>
      <c r="L2" t="s">
        <v>69</v>
      </c>
      <c r="M2" t="s">
        <v>15</v>
      </c>
      <c r="N2" s="4">
        <v>10</v>
      </c>
      <c r="O2" s="4">
        <f>SUM(N2:N5)</f>
        <v>32</v>
      </c>
      <c r="P2" s="4">
        <f>SUM(N2:N6)</f>
        <v>42</v>
      </c>
      <c r="Q2">
        <f>N2/O2</f>
        <v>0.3125</v>
      </c>
      <c r="R2" t="str">
        <f t="shared" ref="R2:R65" si="0">CONCATENATE(I2,A2)</f>
        <v>A28.09.2023</v>
      </c>
      <c r="AJ2"/>
    </row>
    <row r="3" spans="1:42" x14ac:dyDescent="0.25">
      <c r="A3" t="s">
        <v>43</v>
      </c>
      <c r="B3" s="10">
        <v>0.52777777777777779</v>
      </c>
      <c r="C3" t="s">
        <v>20</v>
      </c>
      <c r="D3">
        <v>26</v>
      </c>
      <c r="E3">
        <v>53</v>
      </c>
      <c r="F3" t="s">
        <v>32</v>
      </c>
      <c r="G3">
        <v>7</v>
      </c>
      <c r="H3" t="s">
        <v>44</v>
      </c>
      <c r="I3" t="s">
        <v>12</v>
      </c>
      <c r="J3" t="s">
        <v>75</v>
      </c>
      <c r="K3" t="s">
        <v>69</v>
      </c>
      <c r="L3" t="s">
        <v>69</v>
      </c>
      <c r="M3" t="s">
        <v>22</v>
      </c>
      <c r="N3" s="4">
        <v>12</v>
      </c>
      <c r="O3" s="4">
        <f>O2</f>
        <v>32</v>
      </c>
      <c r="P3" s="4">
        <f>SUM(N2:N6)</f>
        <v>42</v>
      </c>
      <c r="Q3">
        <f>N3/O3</f>
        <v>0.375</v>
      </c>
      <c r="R3" t="str">
        <f t="shared" si="0"/>
        <v>A28.09.2023</v>
      </c>
      <c r="AJ3"/>
    </row>
    <row r="4" spans="1:42" x14ac:dyDescent="0.25">
      <c r="A4" t="s">
        <v>43</v>
      </c>
      <c r="B4" s="10">
        <v>0.52777777777777779</v>
      </c>
      <c r="C4" t="s">
        <v>20</v>
      </c>
      <c r="D4">
        <v>26</v>
      </c>
      <c r="E4">
        <v>53</v>
      </c>
      <c r="F4" t="s">
        <v>32</v>
      </c>
      <c r="G4">
        <v>7</v>
      </c>
      <c r="H4" t="s">
        <v>44</v>
      </c>
      <c r="I4" t="s">
        <v>12</v>
      </c>
      <c r="J4" t="s">
        <v>14</v>
      </c>
      <c r="K4" t="s">
        <v>69</v>
      </c>
      <c r="L4" t="s">
        <v>69</v>
      </c>
      <c r="M4" t="s">
        <v>17</v>
      </c>
      <c r="N4" s="4">
        <v>9</v>
      </c>
      <c r="O4" s="4">
        <f>SUM(N2:N5)</f>
        <v>32</v>
      </c>
      <c r="P4" s="4">
        <f>SUM(N2:N6)</f>
        <v>42</v>
      </c>
      <c r="Q4">
        <f>N4/O4</f>
        <v>0.28125</v>
      </c>
      <c r="R4" t="str">
        <f t="shared" si="0"/>
        <v>A28.09.2023</v>
      </c>
      <c r="AJ4"/>
    </row>
    <row r="5" spans="1:42" x14ac:dyDescent="0.25">
      <c r="A5" t="s">
        <v>43</v>
      </c>
      <c r="B5" s="10">
        <v>0.52777777777777779</v>
      </c>
      <c r="C5" t="s">
        <v>20</v>
      </c>
      <c r="D5">
        <v>26</v>
      </c>
      <c r="E5">
        <v>53</v>
      </c>
      <c r="F5" t="s">
        <v>32</v>
      </c>
      <c r="G5">
        <v>7</v>
      </c>
      <c r="H5" t="s">
        <v>44</v>
      </c>
      <c r="I5" t="s">
        <v>12</v>
      </c>
      <c r="J5" t="s">
        <v>16</v>
      </c>
      <c r="K5" t="s">
        <v>69</v>
      </c>
      <c r="L5" t="s">
        <v>69</v>
      </c>
      <c r="M5" t="s">
        <v>13</v>
      </c>
      <c r="N5" s="4">
        <v>1</v>
      </c>
      <c r="O5" s="4">
        <f>SUM(N2:N5)</f>
        <v>32</v>
      </c>
      <c r="P5" s="4">
        <f>SUM(N2:N6)</f>
        <v>42</v>
      </c>
      <c r="Q5">
        <f>N5/O5</f>
        <v>3.125E-2</v>
      </c>
      <c r="R5" t="str">
        <f t="shared" si="0"/>
        <v>A28.09.2023</v>
      </c>
      <c r="AJ5"/>
    </row>
    <row r="6" spans="1:42" x14ac:dyDescent="0.25">
      <c r="A6" t="s">
        <v>43</v>
      </c>
      <c r="B6" s="10">
        <v>0.52777777777777779</v>
      </c>
      <c r="C6" t="s">
        <v>20</v>
      </c>
      <c r="D6">
        <v>26</v>
      </c>
      <c r="E6">
        <v>53</v>
      </c>
      <c r="F6" t="s">
        <v>32</v>
      </c>
      <c r="G6">
        <v>7</v>
      </c>
      <c r="H6" t="s">
        <v>44</v>
      </c>
      <c r="I6" t="s">
        <v>12</v>
      </c>
      <c r="J6" t="s">
        <v>18</v>
      </c>
      <c r="K6" t="s">
        <v>69</v>
      </c>
      <c r="L6" t="s">
        <v>69</v>
      </c>
      <c r="M6" t="s">
        <v>18</v>
      </c>
      <c r="N6" s="4">
        <v>10</v>
      </c>
      <c r="O6" s="4">
        <f>SUM(N2:N5)</f>
        <v>32</v>
      </c>
      <c r="P6" s="4">
        <f>SUM(N2:N6)</f>
        <v>42</v>
      </c>
      <c r="Q6">
        <f>N6/P6</f>
        <v>0.23809523809523808</v>
      </c>
      <c r="R6" t="str">
        <f t="shared" si="0"/>
        <v>A28.09.2023</v>
      </c>
      <c r="AJ6"/>
    </row>
    <row r="7" spans="1:42" x14ac:dyDescent="0.25">
      <c r="A7" t="s">
        <v>43</v>
      </c>
      <c r="B7" s="10">
        <v>0.52777777777777779</v>
      </c>
      <c r="C7" t="s">
        <v>20</v>
      </c>
      <c r="D7">
        <v>26</v>
      </c>
      <c r="E7">
        <v>53</v>
      </c>
      <c r="F7" t="s">
        <v>32</v>
      </c>
      <c r="G7">
        <v>7</v>
      </c>
      <c r="H7" t="s">
        <v>44</v>
      </c>
      <c r="I7" t="s">
        <v>23</v>
      </c>
      <c r="J7" t="s">
        <v>74</v>
      </c>
      <c r="K7" t="s">
        <v>69</v>
      </c>
      <c r="L7" t="s">
        <v>69</v>
      </c>
      <c r="M7" t="s">
        <v>13</v>
      </c>
      <c r="N7" s="4">
        <v>20</v>
      </c>
      <c r="O7" s="4">
        <f>SUM(N7:N10)</f>
        <v>58</v>
      </c>
      <c r="P7" s="4">
        <f>SUM(N7:N11)</f>
        <v>72</v>
      </c>
      <c r="Q7">
        <f>N7/O7</f>
        <v>0.34482758620689657</v>
      </c>
      <c r="R7" t="str">
        <f t="shared" si="0"/>
        <v>B28.09.2023</v>
      </c>
      <c r="AJ7"/>
    </row>
    <row r="8" spans="1:42" x14ac:dyDescent="0.25">
      <c r="A8" t="s">
        <v>43</v>
      </c>
      <c r="B8" s="10">
        <v>0.52777777777777779</v>
      </c>
      <c r="C8" t="s">
        <v>20</v>
      </c>
      <c r="D8">
        <v>26</v>
      </c>
      <c r="E8">
        <v>53</v>
      </c>
      <c r="F8" t="s">
        <v>32</v>
      </c>
      <c r="G8">
        <v>7</v>
      </c>
      <c r="H8" t="s">
        <v>44</v>
      </c>
      <c r="I8" t="s">
        <v>23</v>
      </c>
      <c r="J8" t="s">
        <v>75</v>
      </c>
      <c r="K8" t="s">
        <v>69</v>
      </c>
      <c r="L8" t="s">
        <v>69</v>
      </c>
      <c r="M8" t="s">
        <v>17</v>
      </c>
      <c r="N8" s="4">
        <v>33</v>
      </c>
      <c r="O8" s="4">
        <f>SUM(N7:N10)</f>
        <v>58</v>
      </c>
      <c r="P8" s="4">
        <f>SUM(N7:N11)</f>
        <v>72</v>
      </c>
      <c r="Q8">
        <f>N8/O8</f>
        <v>0.56896551724137934</v>
      </c>
      <c r="R8" t="str">
        <f t="shared" si="0"/>
        <v>B28.09.2023</v>
      </c>
      <c r="AJ8"/>
    </row>
    <row r="9" spans="1:42" x14ac:dyDescent="0.25">
      <c r="A9" t="s">
        <v>43</v>
      </c>
      <c r="B9" s="10">
        <v>0.52777777777777779</v>
      </c>
      <c r="C9" t="s">
        <v>20</v>
      </c>
      <c r="D9">
        <v>26</v>
      </c>
      <c r="E9">
        <v>53</v>
      </c>
      <c r="F9" t="s">
        <v>32</v>
      </c>
      <c r="G9">
        <v>7</v>
      </c>
      <c r="H9" t="s">
        <v>44</v>
      </c>
      <c r="I9" t="s">
        <v>23</v>
      </c>
      <c r="J9" t="s">
        <v>14</v>
      </c>
      <c r="K9" t="s">
        <v>69</v>
      </c>
      <c r="L9" t="s">
        <v>69</v>
      </c>
      <c r="M9" t="s">
        <v>22</v>
      </c>
      <c r="N9" s="4">
        <v>5</v>
      </c>
      <c r="O9" s="4">
        <f>SUM(N7:N10)</f>
        <v>58</v>
      </c>
      <c r="P9" s="4">
        <f>SUM(N7:N11)</f>
        <v>72</v>
      </c>
      <c r="Q9">
        <f>N9/O9</f>
        <v>8.6206896551724144E-2</v>
      </c>
      <c r="R9" t="str">
        <f t="shared" si="0"/>
        <v>B28.09.2023</v>
      </c>
      <c r="AJ9"/>
    </row>
    <row r="10" spans="1:42" x14ac:dyDescent="0.25">
      <c r="A10" t="s">
        <v>43</v>
      </c>
      <c r="B10" s="10">
        <v>0.52777777777777779</v>
      </c>
      <c r="C10" t="s">
        <v>20</v>
      </c>
      <c r="D10">
        <v>26</v>
      </c>
      <c r="E10">
        <v>53</v>
      </c>
      <c r="F10" t="s">
        <v>32</v>
      </c>
      <c r="G10">
        <v>7</v>
      </c>
      <c r="H10" t="s">
        <v>44</v>
      </c>
      <c r="I10" t="s">
        <v>23</v>
      </c>
      <c r="J10" t="s">
        <v>16</v>
      </c>
      <c r="K10" t="s">
        <v>69</v>
      </c>
      <c r="L10" t="s">
        <v>69</v>
      </c>
      <c r="M10" t="s">
        <v>15</v>
      </c>
      <c r="N10" s="4">
        <v>0</v>
      </c>
      <c r="O10" s="4">
        <f>SUM(N7:N10)</f>
        <v>58</v>
      </c>
      <c r="P10" s="4">
        <f>SUM(N7:N11)</f>
        <v>72</v>
      </c>
      <c r="Q10">
        <f>N10/O10</f>
        <v>0</v>
      </c>
      <c r="R10" t="str">
        <f t="shared" si="0"/>
        <v>B28.09.2023</v>
      </c>
      <c r="AJ10"/>
    </row>
    <row r="11" spans="1:42" s="5" customFormat="1" x14ac:dyDescent="0.25">
      <c r="A11" s="5" t="s">
        <v>43</v>
      </c>
      <c r="B11" s="11">
        <v>0.52777777777777779</v>
      </c>
      <c r="C11" s="5" t="s">
        <v>20</v>
      </c>
      <c r="D11" s="5">
        <v>26</v>
      </c>
      <c r="E11" s="5">
        <v>53</v>
      </c>
      <c r="F11" s="5" t="s">
        <v>32</v>
      </c>
      <c r="G11" s="5">
        <v>7</v>
      </c>
      <c r="H11" s="5" t="s">
        <v>44</v>
      </c>
      <c r="I11" s="5" t="s">
        <v>23</v>
      </c>
      <c r="J11" s="5" t="s">
        <v>18</v>
      </c>
      <c r="K11" t="s">
        <v>69</v>
      </c>
      <c r="L11" t="s">
        <v>69</v>
      </c>
      <c r="M11" s="5" t="s">
        <v>18</v>
      </c>
      <c r="N11" s="6">
        <v>14</v>
      </c>
      <c r="O11" s="6">
        <f>SUM(N7:N10)</f>
        <v>58</v>
      </c>
      <c r="P11" s="6">
        <f>SUM(N7:N11)</f>
        <v>72</v>
      </c>
      <c r="Q11">
        <f>N11/P11</f>
        <v>0.19444444444444445</v>
      </c>
      <c r="R11" s="5" t="str">
        <f t="shared" si="0"/>
        <v>B28.09.2023</v>
      </c>
      <c r="AJ11"/>
      <c r="AK11"/>
      <c r="AL11"/>
      <c r="AM11"/>
      <c r="AN11"/>
      <c r="AO11"/>
      <c r="AP11"/>
    </row>
    <row r="12" spans="1:42" x14ac:dyDescent="0.25">
      <c r="A12" t="s">
        <v>43</v>
      </c>
      <c r="B12" s="10">
        <v>0.52777777777777779</v>
      </c>
      <c r="C12" t="s">
        <v>20</v>
      </c>
      <c r="D12">
        <v>26</v>
      </c>
      <c r="E12">
        <v>53</v>
      </c>
      <c r="F12" t="s">
        <v>32</v>
      </c>
      <c r="G12">
        <v>7</v>
      </c>
      <c r="H12" t="s">
        <v>44</v>
      </c>
      <c r="I12" t="s">
        <v>26</v>
      </c>
      <c r="J12" t="s">
        <v>74</v>
      </c>
      <c r="K12" t="s">
        <v>69</v>
      </c>
      <c r="L12" t="s">
        <v>69</v>
      </c>
      <c r="M12" t="s">
        <v>13</v>
      </c>
      <c r="N12" s="4">
        <v>13</v>
      </c>
      <c r="O12" s="4">
        <f>SUM(N12:N15)</f>
        <v>42</v>
      </c>
      <c r="P12" s="4">
        <f>SUM(N12:N16)</f>
        <v>52</v>
      </c>
      <c r="Q12">
        <f>N12/O12</f>
        <v>0.30952380952380953</v>
      </c>
      <c r="R12" t="str">
        <f t="shared" si="0"/>
        <v>C28.09.2023</v>
      </c>
      <c r="AJ12"/>
    </row>
    <row r="13" spans="1:42" x14ac:dyDescent="0.25">
      <c r="A13" t="s">
        <v>43</v>
      </c>
      <c r="B13" s="10">
        <v>0.52777777777777779</v>
      </c>
      <c r="C13" t="s">
        <v>20</v>
      </c>
      <c r="D13">
        <v>26</v>
      </c>
      <c r="E13">
        <v>53</v>
      </c>
      <c r="F13" t="s">
        <v>32</v>
      </c>
      <c r="G13">
        <v>7</v>
      </c>
      <c r="H13" t="s">
        <v>44</v>
      </c>
      <c r="I13" t="s">
        <v>26</v>
      </c>
      <c r="J13" t="s">
        <v>75</v>
      </c>
      <c r="K13" t="s">
        <v>69</v>
      </c>
      <c r="L13" t="s">
        <v>69</v>
      </c>
      <c r="M13" t="s">
        <v>17</v>
      </c>
      <c r="N13" s="4">
        <v>21</v>
      </c>
      <c r="O13" s="4">
        <f>SUM(N12:N15)</f>
        <v>42</v>
      </c>
      <c r="P13" s="4">
        <f>SUM(N12:N16)</f>
        <v>52</v>
      </c>
      <c r="Q13">
        <f>N13/O13</f>
        <v>0.5</v>
      </c>
      <c r="R13" t="str">
        <f t="shared" si="0"/>
        <v>C28.09.2023</v>
      </c>
      <c r="AJ13"/>
    </row>
    <row r="14" spans="1:42" x14ac:dyDescent="0.25">
      <c r="A14" t="s">
        <v>43</v>
      </c>
      <c r="B14" s="10">
        <v>0.52777777777777779</v>
      </c>
      <c r="C14" t="s">
        <v>20</v>
      </c>
      <c r="D14">
        <v>26</v>
      </c>
      <c r="E14">
        <v>53</v>
      </c>
      <c r="F14" t="s">
        <v>32</v>
      </c>
      <c r="G14">
        <v>7</v>
      </c>
      <c r="H14" t="s">
        <v>44</v>
      </c>
      <c r="I14" t="s">
        <v>26</v>
      </c>
      <c r="J14" t="s">
        <v>14</v>
      </c>
      <c r="K14" t="s">
        <v>69</v>
      </c>
      <c r="L14" t="s">
        <v>69</v>
      </c>
      <c r="M14" t="s">
        <v>15</v>
      </c>
      <c r="N14" s="4">
        <v>3</v>
      </c>
      <c r="O14" s="4">
        <f>SUM(N12:N15)</f>
        <v>42</v>
      </c>
      <c r="P14" s="4">
        <f>SUM(N12:N16)</f>
        <v>52</v>
      </c>
      <c r="Q14">
        <f>N14/O14</f>
        <v>7.1428571428571425E-2</v>
      </c>
      <c r="R14" t="str">
        <f t="shared" si="0"/>
        <v>C28.09.2023</v>
      </c>
      <c r="AJ14"/>
    </row>
    <row r="15" spans="1:42" x14ac:dyDescent="0.25">
      <c r="A15" t="s">
        <v>43</v>
      </c>
      <c r="B15" s="10">
        <v>0.52777777777777779</v>
      </c>
      <c r="C15" t="s">
        <v>20</v>
      </c>
      <c r="D15">
        <v>26</v>
      </c>
      <c r="E15">
        <v>53</v>
      </c>
      <c r="F15" t="s">
        <v>32</v>
      </c>
      <c r="G15">
        <v>7</v>
      </c>
      <c r="H15" t="s">
        <v>44</v>
      </c>
      <c r="I15" t="s">
        <v>26</v>
      </c>
      <c r="J15" t="s">
        <v>16</v>
      </c>
      <c r="K15" t="s">
        <v>69</v>
      </c>
      <c r="L15" t="s">
        <v>69</v>
      </c>
      <c r="M15" t="s">
        <v>22</v>
      </c>
      <c r="N15" s="4">
        <v>5</v>
      </c>
      <c r="O15" s="4">
        <f>SUM(N12:N15)</f>
        <v>42</v>
      </c>
      <c r="P15" s="4">
        <f>SUM(N12:N16)</f>
        <v>52</v>
      </c>
      <c r="Q15">
        <f>N15/O15</f>
        <v>0.11904761904761904</v>
      </c>
      <c r="R15" t="str">
        <f t="shared" si="0"/>
        <v>C28.09.2023</v>
      </c>
      <c r="AJ15"/>
    </row>
    <row r="16" spans="1:42" x14ac:dyDescent="0.25">
      <c r="A16" t="s">
        <v>43</v>
      </c>
      <c r="B16" s="10">
        <v>0.52777777777777779</v>
      </c>
      <c r="C16" t="s">
        <v>20</v>
      </c>
      <c r="D16">
        <v>26</v>
      </c>
      <c r="E16">
        <v>53</v>
      </c>
      <c r="F16" t="s">
        <v>32</v>
      </c>
      <c r="G16">
        <v>7</v>
      </c>
      <c r="H16" t="s">
        <v>44</v>
      </c>
      <c r="I16" t="s">
        <v>26</v>
      </c>
      <c r="J16" t="s">
        <v>18</v>
      </c>
      <c r="K16" t="s">
        <v>69</v>
      </c>
      <c r="L16" t="s">
        <v>69</v>
      </c>
      <c r="M16" t="s">
        <v>18</v>
      </c>
      <c r="N16" s="4">
        <v>10</v>
      </c>
      <c r="O16" s="4">
        <f>SUM(N12:N15)</f>
        <v>42</v>
      </c>
      <c r="P16" s="4">
        <f>SUM(N12:N16)</f>
        <v>52</v>
      </c>
      <c r="Q16">
        <f>N16/P16</f>
        <v>0.19230769230769232</v>
      </c>
      <c r="R16" t="str">
        <f t="shared" si="0"/>
        <v>C28.09.2023</v>
      </c>
      <c r="AJ16"/>
    </row>
    <row r="17" spans="1:39" x14ac:dyDescent="0.25">
      <c r="A17" t="s">
        <v>43</v>
      </c>
      <c r="B17" s="10">
        <v>0.52777777777777779</v>
      </c>
      <c r="C17" t="s">
        <v>20</v>
      </c>
      <c r="D17">
        <v>26</v>
      </c>
      <c r="E17">
        <v>53</v>
      </c>
      <c r="F17" t="s">
        <v>32</v>
      </c>
      <c r="G17">
        <v>7</v>
      </c>
      <c r="H17" t="s">
        <v>44</v>
      </c>
      <c r="I17" t="s">
        <v>31</v>
      </c>
      <c r="J17" t="s">
        <v>74</v>
      </c>
      <c r="K17" t="s">
        <v>69</v>
      </c>
      <c r="L17" t="s">
        <v>69</v>
      </c>
      <c r="M17" t="s">
        <v>13</v>
      </c>
      <c r="N17" s="4">
        <v>9</v>
      </c>
      <c r="O17" s="4">
        <f>SUM(N17:N20)</f>
        <v>39</v>
      </c>
      <c r="P17" s="4">
        <f>SUM(N17:N21)</f>
        <v>52</v>
      </c>
      <c r="Q17">
        <f>N17/O17</f>
        <v>0.23076923076923078</v>
      </c>
      <c r="R17" t="str">
        <f t="shared" si="0"/>
        <v>D28.09.2023</v>
      </c>
      <c r="AJ17"/>
    </row>
    <row r="18" spans="1:39" x14ac:dyDescent="0.25">
      <c r="A18" t="s">
        <v>43</v>
      </c>
      <c r="B18" s="10">
        <v>0.52777777777777779</v>
      </c>
      <c r="C18" t="s">
        <v>20</v>
      </c>
      <c r="D18">
        <v>26</v>
      </c>
      <c r="E18">
        <v>53</v>
      </c>
      <c r="F18" t="s">
        <v>32</v>
      </c>
      <c r="G18">
        <v>7</v>
      </c>
      <c r="H18" t="s">
        <v>44</v>
      </c>
      <c r="I18" t="s">
        <v>31</v>
      </c>
      <c r="J18" t="s">
        <v>75</v>
      </c>
      <c r="K18" t="s">
        <v>69</v>
      </c>
      <c r="L18" t="s">
        <v>69</v>
      </c>
      <c r="M18" t="s">
        <v>17</v>
      </c>
      <c r="N18" s="4">
        <v>19</v>
      </c>
      <c r="O18" s="4">
        <f>O17</f>
        <v>39</v>
      </c>
      <c r="P18" s="4">
        <f>SUM(N17:N21)</f>
        <v>52</v>
      </c>
      <c r="Q18">
        <f>N18/O18</f>
        <v>0.48717948717948717</v>
      </c>
      <c r="R18" t="str">
        <f t="shared" si="0"/>
        <v>D28.09.2023</v>
      </c>
      <c r="AJ18"/>
    </row>
    <row r="19" spans="1:39" x14ac:dyDescent="0.25">
      <c r="A19" t="s">
        <v>43</v>
      </c>
      <c r="B19" s="10">
        <v>0.52777777777777779</v>
      </c>
      <c r="C19" t="s">
        <v>20</v>
      </c>
      <c r="D19">
        <v>26</v>
      </c>
      <c r="E19">
        <v>53</v>
      </c>
      <c r="F19" t="s">
        <v>32</v>
      </c>
      <c r="G19">
        <v>7</v>
      </c>
      <c r="H19" t="s">
        <v>44</v>
      </c>
      <c r="I19" t="s">
        <v>31</v>
      </c>
      <c r="J19" t="s">
        <v>14</v>
      </c>
      <c r="K19" t="s">
        <v>69</v>
      </c>
      <c r="L19" t="s">
        <v>69</v>
      </c>
      <c r="M19" t="s">
        <v>15</v>
      </c>
      <c r="N19" s="4">
        <v>7</v>
      </c>
      <c r="O19" s="4">
        <f>SUM(N17:N20)</f>
        <v>39</v>
      </c>
      <c r="P19" s="4">
        <f>SUM(N17:N21)</f>
        <v>52</v>
      </c>
      <c r="Q19">
        <f>N19/O19</f>
        <v>0.17948717948717949</v>
      </c>
      <c r="R19" t="str">
        <f t="shared" si="0"/>
        <v>D28.09.2023</v>
      </c>
      <c r="AJ19"/>
    </row>
    <row r="20" spans="1:39" x14ac:dyDescent="0.25">
      <c r="A20" t="s">
        <v>43</v>
      </c>
      <c r="B20" s="10">
        <v>0.52777777777777779</v>
      </c>
      <c r="C20" t="s">
        <v>20</v>
      </c>
      <c r="D20">
        <v>26</v>
      </c>
      <c r="E20">
        <v>53</v>
      </c>
      <c r="F20" t="s">
        <v>32</v>
      </c>
      <c r="G20">
        <v>7</v>
      </c>
      <c r="H20" t="s">
        <v>44</v>
      </c>
      <c r="I20" t="s">
        <v>31</v>
      </c>
      <c r="J20" t="s">
        <v>16</v>
      </c>
      <c r="K20" t="s">
        <v>69</v>
      </c>
      <c r="L20" t="s">
        <v>69</v>
      </c>
      <c r="M20" t="s">
        <v>22</v>
      </c>
      <c r="N20" s="4">
        <v>4</v>
      </c>
      <c r="O20" s="4">
        <f>SUM(N17:N20)</f>
        <v>39</v>
      </c>
      <c r="P20" s="4">
        <f>SUM(N17:N21)</f>
        <v>52</v>
      </c>
      <c r="Q20">
        <f>N20/O20</f>
        <v>0.10256410256410256</v>
      </c>
      <c r="R20" t="str">
        <f t="shared" si="0"/>
        <v>D28.09.2023</v>
      </c>
      <c r="AJ20"/>
    </row>
    <row r="21" spans="1:39" x14ac:dyDescent="0.25">
      <c r="A21" t="s">
        <v>43</v>
      </c>
      <c r="B21" s="10">
        <v>0.52777777777777779</v>
      </c>
      <c r="C21" t="s">
        <v>20</v>
      </c>
      <c r="D21">
        <v>26</v>
      </c>
      <c r="E21">
        <v>53</v>
      </c>
      <c r="F21" t="s">
        <v>32</v>
      </c>
      <c r="G21">
        <v>7</v>
      </c>
      <c r="H21" t="s">
        <v>44</v>
      </c>
      <c r="I21" t="s">
        <v>31</v>
      </c>
      <c r="J21" t="s">
        <v>18</v>
      </c>
      <c r="K21" t="s">
        <v>69</v>
      </c>
      <c r="L21" t="s">
        <v>69</v>
      </c>
      <c r="M21" t="s">
        <v>18</v>
      </c>
      <c r="N21" s="4">
        <v>13</v>
      </c>
      <c r="O21" s="4">
        <f>SUM(N17:N20)</f>
        <v>39</v>
      </c>
      <c r="P21" s="4">
        <f>SUM(N17:N21)</f>
        <v>52</v>
      </c>
      <c r="Q21">
        <f>N21/P21</f>
        <v>0.25</v>
      </c>
      <c r="R21" t="str">
        <f t="shared" si="0"/>
        <v>D28.09.2023</v>
      </c>
      <c r="AJ21"/>
    </row>
    <row r="22" spans="1:39" x14ac:dyDescent="0.25">
      <c r="A22" t="s">
        <v>49</v>
      </c>
      <c r="B22" s="10">
        <v>0.66666666666666663</v>
      </c>
      <c r="C22" t="s">
        <v>34</v>
      </c>
      <c r="D22">
        <v>24</v>
      </c>
      <c r="E22">
        <v>52</v>
      </c>
      <c r="F22" t="s">
        <v>11</v>
      </c>
      <c r="G22">
        <v>7</v>
      </c>
      <c r="H22" t="s">
        <v>44</v>
      </c>
      <c r="I22" t="s">
        <v>12</v>
      </c>
      <c r="J22" t="s">
        <v>74</v>
      </c>
      <c r="K22" t="s">
        <v>69</v>
      </c>
      <c r="L22" t="s">
        <v>69</v>
      </c>
      <c r="M22" t="s">
        <v>15</v>
      </c>
      <c r="N22" s="4">
        <v>16</v>
      </c>
      <c r="O22" s="4">
        <f>SUM(N22:N25)</f>
        <v>40</v>
      </c>
      <c r="P22" s="4">
        <f>SUM(N22:N26)</f>
        <v>52</v>
      </c>
      <c r="Q22">
        <f>N22/O22</f>
        <v>0.4</v>
      </c>
      <c r="R22" t="str">
        <f t="shared" si="0"/>
        <v>A04.10.2023</v>
      </c>
      <c r="AJ22"/>
    </row>
    <row r="23" spans="1:39" x14ac:dyDescent="0.25">
      <c r="A23" t="s">
        <v>49</v>
      </c>
      <c r="B23" s="10">
        <v>0.66666666666666663</v>
      </c>
      <c r="C23" t="s">
        <v>34</v>
      </c>
      <c r="D23">
        <v>24</v>
      </c>
      <c r="E23">
        <v>52</v>
      </c>
      <c r="F23" t="s">
        <v>11</v>
      </c>
      <c r="G23">
        <v>7</v>
      </c>
      <c r="H23" t="s">
        <v>44</v>
      </c>
      <c r="I23" t="s">
        <v>12</v>
      </c>
      <c r="J23" t="s">
        <v>75</v>
      </c>
      <c r="K23" t="s">
        <v>69</v>
      </c>
      <c r="L23" t="s">
        <v>69</v>
      </c>
      <c r="M23" t="s">
        <v>17</v>
      </c>
      <c r="N23" s="4">
        <v>13</v>
      </c>
      <c r="O23" s="4">
        <f>SUM(N22:N25)</f>
        <v>40</v>
      </c>
      <c r="P23" s="4">
        <f>SUM(N22:N26)</f>
        <v>52</v>
      </c>
      <c r="Q23">
        <f>N23/O23</f>
        <v>0.32500000000000001</v>
      </c>
      <c r="R23" t="str">
        <f t="shared" si="0"/>
        <v>A04.10.2023</v>
      </c>
      <c r="AJ23"/>
    </row>
    <row r="24" spans="1:39" x14ac:dyDescent="0.25">
      <c r="A24" t="s">
        <v>49</v>
      </c>
      <c r="B24" s="10">
        <v>0.66666666666666663</v>
      </c>
      <c r="C24" t="s">
        <v>34</v>
      </c>
      <c r="D24">
        <v>24</v>
      </c>
      <c r="E24">
        <v>52</v>
      </c>
      <c r="F24" t="s">
        <v>11</v>
      </c>
      <c r="G24">
        <v>7</v>
      </c>
      <c r="H24" t="s">
        <v>44</v>
      </c>
      <c r="I24" t="s">
        <v>12</v>
      </c>
      <c r="J24" t="s">
        <v>14</v>
      </c>
      <c r="K24" t="s">
        <v>69</v>
      </c>
      <c r="L24" t="s">
        <v>69</v>
      </c>
      <c r="M24" t="s">
        <v>22</v>
      </c>
      <c r="N24" s="4">
        <v>7</v>
      </c>
      <c r="O24" s="4">
        <f>SUM(N22:N25)</f>
        <v>40</v>
      </c>
      <c r="P24" s="4">
        <f>SUM(N22:N26)</f>
        <v>52</v>
      </c>
      <c r="Q24">
        <f>N24/O24</f>
        <v>0.17499999999999999</v>
      </c>
      <c r="R24" t="str">
        <f t="shared" si="0"/>
        <v>A04.10.2023</v>
      </c>
      <c r="AJ24"/>
    </row>
    <row r="25" spans="1:39" x14ac:dyDescent="0.25">
      <c r="A25" t="s">
        <v>49</v>
      </c>
      <c r="B25" s="10">
        <v>0.66666666666666663</v>
      </c>
      <c r="C25" t="s">
        <v>34</v>
      </c>
      <c r="D25">
        <v>24</v>
      </c>
      <c r="E25">
        <v>52</v>
      </c>
      <c r="F25" t="s">
        <v>11</v>
      </c>
      <c r="G25">
        <v>7</v>
      </c>
      <c r="H25" t="s">
        <v>44</v>
      </c>
      <c r="I25" t="s">
        <v>12</v>
      </c>
      <c r="J25" t="s">
        <v>16</v>
      </c>
      <c r="K25" t="s">
        <v>69</v>
      </c>
      <c r="L25" t="s">
        <v>69</v>
      </c>
      <c r="M25" t="s">
        <v>13</v>
      </c>
      <c r="N25" s="4">
        <v>4</v>
      </c>
      <c r="O25" s="4">
        <f>SUM(N22:N25)</f>
        <v>40</v>
      </c>
      <c r="P25" s="4">
        <f>SUM(N22:N26)</f>
        <v>52</v>
      </c>
      <c r="Q25">
        <f>N25/O25</f>
        <v>0.1</v>
      </c>
      <c r="R25" t="str">
        <f t="shared" si="0"/>
        <v>A04.10.2023</v>
      </c>
      <c r="AJ25"/>
    </row>
    <row r="26" spans="1:39" s="5" customFormat="1" x14ac:dyDescent="0.25">
      <c r="A26" s="5" t="s">
        <v>49</v>
      </c>
      <c r="B26" s="11">
        <v>0.66666666666666663</v>
      </c>
      <c r="C26" s="5" t="s">
        <v>34</v>
      </c>
      <c r="D26" s="5">
        <v>24</v>
      </c>
      <c r="E26" s="5">
        <v>52</v>
      </c>
      <c r="F26" s="5" t="s">
        <v>11</v>
      </c>
      <c r="G26" s="5">
        <v>7</v>
      </c>
      <c r="H26" s="5" t="s">
        <v>44</v>
      </c>
      <c r="I26" s="5" t="s">
        <v>12</v>
      </c>
      <c r="J26" s="5" t="s">
        <v>18</v>
      </c>
      <c r="K26" t="s">
        <v>69</v>
      </c>
      <c r="L26" t="s">
        <v>69</v>
      </c>
      <c r="M26" s="5" t="s">
        <v>18</v>
      </c>
      <c r="N26" s="6">
        <v>12</v>
      </c>
      <c r="O26" s="6">
        <f>SUM(N22:N25)</f>
        <v>40</v>
      </c>
      <c r="P26" s="6">
        <f>SUM(N22:N26)</f>
        <v>52</v>
      </c>
      <c r="Q26">
        <f>N26/P26</f>
        <v>0.23076923076923078</v>
      </c>
      <c r="R26" s="5" t="str">
        <f t="shared" si="0"/>
        <v>A04.10.2023</v>
      </c>
      <c r="AJ26"/>
      <c r="AK26"/>
      <c r="AL26"/>
      <c r="AM26"/>
    </row>
    <row r="27" spans="1:39" x14ac:dyDescent="0.25">
      <c r="A27" t="s">
        <v>49</v>
      </c>
      <c r="B27" s="10">
        <v>0.66666666666666663</v>
      </c>
      <c r="C27" t="s">
        <v>34</v>
      </c>
      <c r="D27">
        <v>24</v>
      </c>
      <c r="E27">
        <v>52</v>
      </c>
      <c r="F27" t="s">
        <v>11</v>
      </c>
      <c r="G27">
        <v>7</v>
      </c>
      <c r="H27" t="s">
        <v>44</v>
      </c>
      <c r="I27" t="s">
        <v>23</v>
      </c>
      <c r="J27" t="s">
        <v>74</v>
      </c>
      <c r="K27" t="s">
        <v>69</v>
      </c>
      <c r="L27" t="s">
        <v>69</v>
      </c>
      <c r="M27" t="s">
        <v>22</v>
      </c>
      <c r="N27" s="4">
        <v>24</v>
      </c>
      <c r="O27" s="4">
        <f>SUM(N27:N30)</f>
        <v>55</v>
      </c>
      <c r="P27" s="4">
        <f>SUM(N27:N31)</f>
        <v>59</v>
      </c>
      <c r="Q27">
        <f>N27/O27</f>
        <v>0.43636363636363634</v>
      </c>
      <c r="R27" t="str">
        <f t="shared" si="0"/>
        <v>B04.10.2023</v>
      </c>
      <c r="AJ27"/>
    </row>
    <row r="28" spans="1:39" x14ac:dyDescent="0.25">
      <c r="A28" t="s">
        <v>49</v>
      </c>
      <c r="B28" s="10">
        <v>0.66666666666666663</v>
      </c>
      <c r="C28" t="s">
        <v>34</v>
      </c>
      <c r="D28">
        <v>24</v>
      </c>
      <c r="E28">
        <v>52</v>
      </c>
      <c r="F28" t="s">
        <v>11</v>
      </c>
      <c r="G28">
        <v>7</v>
      </c>
      <c r="H28" t="s">
        <v>44</v>
      </c>
      <c r="I28" t="s">
        <v>23</v>
      </c>
      <c r="J28" t="s">
        <v>75</v>
      </c>
      <c r="K28" t="s">
        <v>69</v>
      </c>
      <c r="L28" t="s">
        <v>69</v>
      </c>
      <c r="M28" t="s">
        <v>13</v>
      </c>
      <c r="N28" s="4">
        <v>18</v>
      </c>
      <c r="O28" s="4">
        <f>SUM(N27:N30)</f>
        <v>55</v>
      </c>
      <c r="P28" s="4">
        <f>SUM(N27:N31)</f>
        <v>59</v>
      </c>
      <c r="Q28">
        <f>N28/O28</f>
        <v>0.32727272727272727</v>
      </c>
      <c r="R28" t="str">
        <f t="shared" si="0"/>
        <v>B04.10.2023</v>
      </c>
      <c r="AJ28"/>
    </row>
    <row r="29" spans="1:39" x14ac:dyDescent="0.25">
      <c r="A29" t="s">
        <v>49</v>
      </c>
      <c r="B29" s="10">
        <v>0.66666666666666663</v>
      </c>
      <c r="C29" t="s">
        <v>34</v>
      </c>
      <c r="D29">
        <v>24</v>
      </c>
      <c r="E29">
        <v>52</v>
      </c>
      <c r="F29" t="s">
        <v>11</v>
      </c>
      <c r="G29">
        <v>7</v>
      </c>
      <c r="H29" t="s">
        <v>44</v>
      </c>
      <c r="I29" t="s">
        <v>23</v>
      </c>
      <c r="J29" t="s">
        <v>14</v>
      </c>
      <c r="K29" t="s">
        <v>69</v>
      </c>
      <c r="L29" t="s">
        <v>69</v>
      </c>
      <c r="M29" t="s">
        <v>17</v>
      </c>
      <c r="N29" s="4">
        <v>13</v>
      </c>
      <c r="O29" s="4">
        <f>SUM(N27:N30)</f>
        <v>55</v>
      </c>
      <c r="P29" s="4">
        <f>SUM(N27:N31)</f>
        <v>59</v>
      </c>
      <c r="Q29">
        <f>N29/O29</f>
        <v>0.23636363636363636</v>
      </c>
      <c r="R29" t="str">
        <f t="shared" si="0"/>
        <v>B04.10.2023</v>
      </c>
      <c r="AJ29"/>
    </row>
    <row r="30" spans="1:39" x14ac:dyDescent="0.25">
      <c r="A30" t="s">
        <v>49</v>
      </c>
      <c r="B30" s="10">
        <v>0.66666666666666663</v>
      </c>
      <c r="C30" t="s">
        <v>34</v>
      </c>
      <c r="D30">
        <v>24</v>
      </c>
      <c r="E30">
        <v>52</v>
      </c>
      <c r="F30" t="s">
        <v>11</v>
      </c>
      <c r="G30">
        <v>7</v>
      </c>
      <c r="H30" t="s">
        <v>44</v>
      </c>
      <c r="I30" t="s">
        <v>23</v>
      </c>
      <c r="J30" t="s">
        <v>16</v>
      </c>
      <c r="K30" t="s">
        <v>69</v>
      </c>
      <c r="L30" t="s">
        <v>69</v>
      </c>
      <c r="M30" t="s">
        <v>15</v>
      </c>
      <c r="N30" s="4">
        <v>0</v>
      </c>
      <c r="O30" s="4">
        <f>SUM(N27:N30)</f>
        <v>55</v>
      </c>
      <c r="P30" s="4">
        <f>SUM(N27:N31)</f>
        <v>59</v>
      </c>
      <c r="Q30">
        <f>N30/O30</f>
        <v>0</v>
      </c>
      <c r="R30" t="str">
        <f t="shared" si="0"/>
        <v>B04.10.2023</v>
      </c>
      <c r="AJ30"/>
    </row>
    <row r="31" spans="1:39" x14ac:dyDescent="0.25">
      <c r="A31" t="s">
        <v>49</v>
      </c>
      <c r="B31" s="10">
        <v>0.66666666666666663</v>
      </c>
      <c r="C31" t="s">
        <v>34</v>
      </c>
      <c r="D31">
        <v>24</v>
      </c>
      <c r="E31">
        <v>52</v>
      </c>
      <c r="F31" t="s">
        <v>11</v>
      </c>
      <c r="G31">
        <v>7</v>
      </c>
      <c r="H31" t="s">
        <v>44</v>
      </c>
      <c r="I31" t="s">
        <v>23</v>
      </c>
      <c r="J31" t="s">
        <v>18</v>
      </c>
      <c r="K31" t="s">
        <v>69</v>
      </c>
      <c r="L31" t="s">
        <v>69</v>
      </c>
      <c r="M31" t="s">
        <v>18</v>
      </c>
      <c r="N31" s="4">
        <v>4</v>
      </c>
      <c r="O31" s="4">
        <f>SUM(N27:N30)</f>
        <v>55</v>
      </c>
      <c r="P31" s="4">
        <f>SUM(N27:N31)</f>
        <v>59</v>
      </c>
      <c r="Q31">
        <f>N31/P31</f>
        <v>6.7796610169491525E-2</v>
      </c>
      <c r="R31" t="str">
        <f t="shared" si="0"/>
        <v>B04.10.2023</v>
      </c>
      <c r="AJ31"/>
    </row>
    <row r="32" spans="1:39" x14ac:dyDescent="0.25">
      <c r="A32" t="s">
        <v>49</v>
      </c>
      <c r="B32" s="10">
        <v>0.66666666666666663</v>
      </c>
      <c r="C32" t="s">
        <v>34</v>
      </c>
      <c r="D32">
        <v>24</v>
      </c>
      <c r="E32">
        <v>52</v>
      </c>
      <c r="F32" t="s">
        <v>11</v>
      </c>
      <c r="G32">
        <v>7</v>
      </c>
      <c r="H32" t="s">
        <v>44</v>
      </c>
      <c r="I32" t="s">
        <v>26</v>
      </c>
      <c r="J32" t="s">
        <v>74</v>
      </c>
      <c r="K32" t="s">
        <v>69</v>
      </c>
      <c r="L32" t="s">
        <v>69</v>
      </c>
      <c r="M32" t="s">
        <v>15</v>
      </c>
      <c r="N32" s="4">
        <v>24</v>
      </c>
      <c r="O32" s="4">
        <f>SUM(N32:N35)</f>
        <v>56</v>
      </c>
      <c r="P32" s="4">
        <f>SUM(N32:N36)</f>
        <v>59</v>
      </c>
      <c r="Q32">
        <f>N32/O32</f>
        <v>0.42857142857142855</v>
      </c>
      <c r="R32" t="str">
        <f t="shared" si="0"/>
        <v>C04.10.2023</v>
      </c>
      <c r="AJ32"/>
    </row>
    <row r="33" spans="1:36" x14ac:dyDescent="0.25">
      <c r="A33" t="s">
        <v>49</v>
      </c>
      <c r="B33" s="10">
        <v>0.66666666666666663</v>
      </c>
      <c r="C33" t="s">
        <v>34</v>
      </c>
      <c r="D33">
        <v>24</v>
      </c>
      <c r="E33">
        <v>52</v>
      </c>
      <c r="F33" t="s">
        <v>11</v>
      </c>
      <c r="G33">
        <v>7</v>
      </c>
      <c r="H33" t="s">
        <v>44</v>
      </c>
      <c r="I33" t="s">
        <v>26</v>
      </c>
      <c r="J33" t="s">
        <v>75</v>
      </c>
      <c r="K33" t="s">
        <v>69</v>
      </c>
      <c r="L33" t="s">
        <v>69</v>
      </c>
      <c r="M33" t="s">
        <v>17</v>
      </c>
      <c r="N33" s="4">
        <v>21</v>
      </c>
      <c r="O33" s="4">
        <f>O32</f>
        <v>56</v>
      </c>
      <c r="P33" s="4">
        <f>SUM(N32:N36)</f>
        <v>59</v>
      </c>
      <c r="Q33">
        <f>N33/O33</f>
        <v>0.375</v>
      </c>
      <c r="R33" t="str">
        <f t="shared" si="0"/>
        <v>C04.10.2023</v>
      </c>
    </row>
    <row r="34" spans="1:36" x14ac:dyDescent="0.25">
      <c r="A34" t="s">
        <v>49</v>
      </c>
      <c r="B34" s="10">
        <v>0.66666666666666663</v>
      </c>
      <c r="C34" t="s">
        <v>34</v>
      </c>
      <c r="D34">
        <v>24</v>
      </c>
      <c r="E34">
        <v>52</v>
      </c>
      <c r="F34" t="s">
        <v>11</v>
      </c>
      <c r="G34">
        <v>7</v>
      </c>
      <c r="H34" t="s">
        <v>44</v>
      </c>
      <c r="I34" t="s">
        <v>26</v>
      </c>
      <c r="J34" s="7" t="s">
        <v>14</v>
      </c>
      <c r="K34" t="s">
        <v>69</v>
      </c>
      <c r="L34" t="s">
        <v>69</v>
      </c>
      <c r="M34" t="s">
        <v>13</v>
      </c>
      <c r="N34" s="4">
        <v>5</v>
      </c>
      <c r="O34" s="4">
        <f>SUM(N32:N35)</f>
        <v>56</v>
      </c>
      <c r="P34" s="4">
        <f>SUM(N32:N36)</f>
        <v>59</v>
      </c>
      <c r="Q34">
        <f>N34/O34</f>
        <v>8.9285714285714288E-2</v>
      </c>
      <c r="R34" t="str">
        <f t="shared" si="0"/>
        <v>C04.10.2023</v>
      </c>
    </row>
    <row r="35" spans="1:36" x14ac:dyDescent="0.25">
      <c r="A35" t="s">
        <v>49</v>
      </c>
      <c r="B35" s="10">
        <v>0.66666666666666663</v>
      </c>
      <c r="C35" t="s">
        <v>34</v>
      </c>
      <c r="D35">
        <v>24</v>
      </c>
      <c r="E35">
        <v>52</v>
      </c>
      <c r="F35" t="s">
        <v>11</v>
      </c>
      <c r="G35">
        <v>7</v>
      </c>
      <c r="H35" t="s">
        <v>44</v>
      </c>
      <c r="I35" t="s">
        <v>26</v>
      </c>
      <c r="J35" s="7" t="s">
        <v>16</v>
      </c>
      <c r="K35" t="s">
        <v>69</v>
      </c>
      <c r="L35" t="s">
        <v>69</v>
      </c>
      <c r="M35" t="s">
        <v>22</v>
      </c>
      <c r="N35" s="4">
        <v>6</v>
      </c>
      <c r="O35" s="4">
        <f>SUM(N32:N35)</f>
        <v>56</v>
      </c>
      <c r="P35" s="4">
        <f>SUM(N32:N36)</f>
        <v>59</v>
      </c>
      <c r="Q35">
        <f>N35/O35</f>
        <v>0.10714285714285714</v>
      </c>
      <c r="R35" t="str">
        <f t="shared" si="0"/>
        <v>C04.10.2023</v>
      </c>
    </row>
    <row r="36" spans="1:36" x14ac:dyDescent="0.25">
      <c r="A36" t="s">
        <v>49</v>
      </c>
      <c r="B36" s="10">
        <v>0.66666666666666663</v>
      </c>
      <c r="C36" t="s">
        <v>34</v>
      </c>
      <c r="D36">
        <v>24</v>
      </c>
      <c r="E36">
        <v>52</v>
      </c>
      <c r="F36" t="s">
        <v>11</v>
      </c>
      <c r="G36">
        <v>7</v>
      </c>
      <c r="H36" t="s">
        <v>44</v>
      </c>
      <c r="I36" t="s">
        <v>26</v>
      </c>
      <c r="J36" s="7" t="s">
        <v>18</v>
      </c>
      <c r="K36" t="s">
        <v>69</v>
      </c>
      <c r="L36" t="s">
        <v>69</v>
      </c>
      <c r="M36" t="s">
        <v>18</v>
      </c>
      <c r="N36" s="4">
        <v>3</v>
      </c>
      <c r="O36" s="4">
        <f>SUM(N32:N35)</f>
        <v>56</v>
      </c>
      <c r="P36" s="4">
        <f>SUM(N32:N36)</f>
        <v>59</v>
      </c>
      <c r="Q36">
        <f>N36/P36</f>
        <v>5.0847457627118647E-2</v>
      </c>
      <c r="R36" t="str">
        <f t="shared" si="0"/>
        <v>C04.10.2023</v>
      </c>
    </row>
    <row r="37" spans="1:36" x14ac:dyDescent="0.25">
      <c r="A37" t="s">
        <v>49</v>
      </c>
      <c r="B37" s="10">
        <v>0.66666666666666663</v>
      </c>
      <c r="C37" t="s">
        <v>34</v>
      </c>
      <c r="D37">
        <v>24</v>
      </c>
      <c r="E37">
        <v>52</v>
      </c>
      <c r="F37" t="s">
        <v>11</v>
      </c>
      <c r="G37">
        <v>7</v>
      </c>
      <c r="H37" t="s">
        <v>44</v>
      </c>
      <c r="I37" t="s">
        <v>31</v>
      </c>
      <c r="J37" t="s">
        <v>74</v>
      </c>
      <c r="K37" t="s">
        <v>69</v>
      </c>
      <c r="L37" t="s">
        <v>69</v>
      </c>
      <c r="M37" t="s">
        <v>22</v>
      </c>
      <c r="N37" s="4">
        <v>18</v>
      </c>
      <c r="O37" s="4">
        <f>SUM(N37:N40)</f>
        <v>28</v>
      </c>
      <c r="P37" s="4">
        <f>SUM(N37:N41)</f>
        <v>29</v>
      </c>
      <c r="Q37">
        <f>N37/O37</f>
        <v>0.6428571428571429</v>
      </c>
      <c r="R37" t="str">
        <f t="shared" si="0"/>
        <v>D04.10.2023</v>
      </c>
    </row>
    <row r="38" spans="1:36" x14ac:dyDescent="0.25">
      <c r="A38" t="s">
        <v>49</v>
      </c>
      <c r="B38" s="10">
        <v>0.66666666666666663</v>
      </c>
      <c r="C38" t="s">
        <v>34</v>
      </c>
      <c r="D38">
        <v>24</v>
      </c>
      <c r="E38">
        <v>52</v>
      </c>
      <c r="F38" t="s">
        <v>11</v>
      </c>
      <c r="G38">
        <v>7</v>
      </c>
      <c r="H38" t="s">
        <v>44</v>
      </c>
      <c r="I38" t="s">
        <v>31</v>
      </c>
      <c r="J38" t="s">
        <v>75</v>
      </c>
      <c r="K38" t="s">
        <v>69</v>
      </c>
      <c r="L38" t="s">
        <v>69</v>
      </c>
      <c r="M38" t="s">
        <v>13</v>
      </c>
      <c r="N38" s="4">
        <v>3</v>
      </c>
      <c r="O38" s="4">
        <f>SUM(N37:N40)</f>
        <v>28</v>
      </c>
      <c r="P38" s="4">
        <f>SUM(N37:N41)</f>
        <v>29</v>
      </c>
      <c r="Q38">
        <f>N38/O38</f>
        <v>0.10714285714285714</v>
      </c>
      <c r="R38" t="str">
        <f t="shared" si="0"/>
        <v>D04.10.2023</v>
      </c>
    </row>
    <row r="39" spans="1:36" x14ac:dyDescent="0.25">
      <c r="A39" t="s">
        <v>49</v>
      </c>
      <c r="B39" s="10">
        <v>0.66666666666666663</v>
      </c>
      <c r="C39" t="s">
        <v>34</v>
      </c>
      <c r="D39">
        <v>24</v>
      </c>
      <c r="E39">
        <v>52</v>
      </c>
      <c r="F39" t="s">
        <v>11</v>
      </c>
      <c r="G39">
        <v>7</v>
      </c>
      <c r="H39" t="s">
        <v>44</v>
      </c>
      <c r="I39" t="s">
        <v>31</v>
      </c>
      <c r="J39" s="7" t="s">
        <v>14</v>
      </c>
      <c r="K39" t="s">
        <v>69</v>
      </c>
      <c r="L39" t="s">
        <v>69</v>
      </c>
      <c r="M39" t="s">
        <v>17</v>
      </c>
      <c r="N39" s="4">
        <v>5</v>
      </c>
      <c r="O39" s="4">
        <f>SUM(N37:N40)</f>
        <v>28</v>
      </c>
      <c r="P39" s="4">
        <f>SUM(N37:N41)</f>
        <v>29</v>
      </c>
      <c r="Q39">
        <f>N39/O39</f>
        <v>0.17857142857142858</v>
      </c>
      <c r="R39" t="str">
        <f t="shared" si="0"/>
        <v>D04.10.2023</v>
      </c>
    </row>
    <row r="40" spans="1:36" x14ac:dyDescent="0.25">
      <c r="A40" t="s">
        <v>49</v>
      </c>
      <c r="B40" s="10">
        <v>0.66666666666666663</v>
      </c>
      <c r="C40" t="s">
        <v>34</v>
      </c>
      <c r="D40">
        <v>24</v>
      </c>
      <c r="E40">
        <v>52</v>
      </c>
      <c r="F40" t="s">
        <v>11</v>
      </c>
      <c r="G40">
        <v>7</v>
      </c>
      <c r="H40" t="s">
        <v>44</v>
      </c>
      <c r="I40" t="s">
        <v>31</v>
      </c>
      <c r="J40" s="7" t="s">
        <v>16</v>
      </c>
      <c r="K40" t="s">
        <v>69</v>
      </c>
      <c r="L40" t="s">
        <v>69</v>
      </c>
      <c r="M40" t="s">
        <v>15</v>
      </c>
      <c r="N40" s="4">
        <v>2</v>
      </c>
      <c r="O40" s="4">
        <f>SUM(N37:N40)</f>
        <v>28</v>
      </c>
      <c r="P40" s="4">
        <f>SUM(N37:N41)</f>
        <v>29</v>
      </c>
      <c r="Q40">
        <f>N40/O40</f>
        <v>7.1428571428571425E-2</v>
      </c>
      <c r="R40" t="str">
        <f t="shared" si="0"/>
        <v>D04.10.2023</v>
      </c>
    </row>
    <row r="41" spans="1:36" s="5" customFormat="1" x14ac:dyDescent="0.25">
      <c r="A41" s="5" t="s">
        <v>49</v>
      </c>
      <c r="B41" s="11">
        <v>0.66666666666666663</v>
      </c>
      <c r="C41" s="5" t="s">
        <v>34</v>
      </c>
      <c r="D41" s="5">
        <v>24</v>
      </c>
      <c r="E41" s="5">
        <v>52</v>
      </c>
      <c r="F41" s="5" t="s">
        <v>11</v>
      </c>
      <c r="G41" s="5">
        <v>7</v>
      </c>
      <c r="H41" s="5" t="s">
        <v>44</v>
      </c>
      <c r="I41" s="5" t="s">
        <v>31</v>
      </c>
      <c r="J41" s="8" t="s">
        <v>18</v>
      </c>
      <c r="K41" t="s">
        <v>69</v>
      </c>
      <c r="L41" t="s">
        <v>69</v>
      </c>
      <c r="M41" s="5" t="s">
        <v>18</v>
      </c>
      <c r="N41" s="6">
        <v>1</v>
      </c>
      <c r="O41" s="6">
        <f>SUM(N37:N40)</f>
        <v>28</v>
      </c>
      <c r="P41" s="6">
        <f>SUM(N37:N41)</f>
        <v>29</v>
      </c>
      <c r="Q41">
        <f>N41/P41</f>
        <v>3.4482758620689655E-2</v>
      </c>
      <c r="R41" s="5" t="str">
        <f t="shared" si="0"/>
        <v>D04.10.2023</v>
      </c>
      <c r="AJ41" s="6"/>
    </row>
    <row r="42" spans="1:36" x14ac:dyDescent="0.25">
      <c r="A42" t="s">
        <v>49</v>
      </c>
      <c r="B42" s="10">
        <v>0.66666666666666663</v>
      </c>
      <c r="C42" t="s">
        <v>34</v>
      </c>
      <c r="D42">
        <v>24</v>
      </c>
      <c r="E42">
        <v>52</v>
      </c>
      <c r="F42" t="s">
        <v>11</v>
      </c>
      <c r="G42">
        <v>7</v>
      </c>
      <c r="H42" t="s">
        <v>44</v>
      </c>
      <c r="I42" t="s">
        <v>38</v>
      </c>
      <c r="J42" t="s">
        <v>74</v>
      </c>
      <c r="K42" t="s">
        <v>69</v>
      </c>
      <c r="L42" t="s">
        <v>69</v>
      </c>
      <c r="M42" t="s">
        <v>17</v>
      </c>
      <c r="N42" s="4">
        <v>25</v>
      </c>
      <c r="O42" s="4">
        <f>SUM(N42:N45)</f>
        <v>43</v>
      </c>
      <c r="P42" s="4">
        <f>SUM(N42:N46)</f>
        <v>48</v>
      </c>
      <c r="Q42">
        <f>N42/O42</f>
        <v>0.58139534883720934</v>
      </c>
      <c r="R42" t="str">
        <f t="shared" si="0"/>
        <v>G04.10.2023</v>
      </c>
    </row>
    <row r="43" spans="1:36" x14ac:dyDescent="0.25">
      <c r="A43" t="s">
        <v>49</v>
      </c>
      <c r="B43" s="10">
        <v>0.66666666666666663</v>
      </c>
      <c r="C43" t="s">
        <v>34</v>
      </c>
      <c r="D43">
        <v>24</v>
      </c>
      <c r="E43">
        <v>52</v>
      </c>
      <c r="F43" t="s">
        <v>11</v>
      </c>
      <c r="G43">
        <v>7</v>
      </c>
      <c r="H43" t="s">
        <v>44</v>
      </c>
      <c r="I43" t="s">
        <v>38</v>
      </c>
      <c r="J43" t="s">
        <v>75</v>
      </c>
      <c r="K43" t="s">
        <v>69</v>
      </c>
      <c r="L43" t="s">
        <v>69</v>
      </c>
      <c r="M43" t="s">
        <v>15</v>
      </c>
      <c r="N43" s="4">
        <v>9</v>
      </c>
      <c r="O43" s="4">
        <f>SUM(N42:N45)</f>
        <v>43</v>
      </c>
      <c r="P43" s="4">
        <f>SUM(N42:N46)</f>
        <v>48</v>
      </c>
      <c r="Q43">
        <f>N43/O43</f>
        <v>0.20930232558139536</v>
      </c>
      <c r="R43" t="str">
        <f t="shared" si="0"/>
        <v>G04.10.2023</v>
      </c>
    </row>
    <row r="44" spans="1:36" x14ac:dyDescent="0.25">
      <c r="A44" t="s">
        <v>49</v>
      </c>
      <c r="B44" s="10">
        <v>0.66666666666666663</v>
      </c>
      <c r="C44" t="s">
        <v>34</v>
      </c>
      <c r="D44">
        <v>24</v>
      </c>
      <c r="E44">
        <v>52</v>
      </c>
      <c r="F44" t="s">
        <v>11</v>
      </c>
      <c r="G44">
        <v>7</v>
      </c>
      <c r="H44" t="s">
        <v>44</v>
      </c>
      <c r="I44" t="s">
        <v>38</v>
      </c>
      <c r="J44" s="7" t="s">
        <v>14</v>
      </c>
      <c r="K44" t="s">
        <v>69</v>
      </c>
      <c r="L44" t="s">
        <v>69</v>
      </c>
      <c r="M44" t="s">
        <v>13</v>
      </c>
      <c r="N44" s="4">
        <v>8</v>
      </c>
      <c r="O44" s="4">
        <f>SUM(N42:N45)</f>
        <v>43</v>
      </c>
      <c r="P44" s="4">
        <f>SUM(N42:N46)</f>
        <v>48</v>
      </c>
      <c r="Q44">
        <f>N44/O44</f>
        <v>0.18604651162790697</v>
      </c>
      <c r="R44" t="str">
        <f t="shared" si="0"/>
        <v>G04.10.2023</v>
      </c>
    </row>
    <row r="45" spans="1:36" x14ac:dyDescent="0.25">
      <c r="A45" t="s">
        <v>49</v>
      </c>
      <c r="B45" s="10">
        <v>0.66666666666666663</v>
      </c>
      <c r="C45" t="s">
        <v>34</v>
      </c>
      <c r="D45">
        <v>24</v>
      </c>
      <c r="E45">
        <v>52</v>
      </c>
      <c r="F45" t="s">
        <v>11</v>
      </c>
      <c r="G45">
        <v>7</v>
      </c>
      <c r="H45" t="s">
        <v>44</v>
      </c>
      <c r="I45" t="s">
        <v>38</v>
      </c>
      <c r="J45" s="7" t="s">
        <v>16</v>
      </c>
      <c r="K45" t="s">
        <v>69</v>
      </c>
      <c r="L45" t="s">
        <v>69</v>
      </c>
      <c r="M45" t="s">
        <v>22</v>
      </c>
      <c r="N45" s="4">
        <v>1</v>
      </c>
      <c r="O45" s="4">
        <f>SUM(N42:N45)</f>
        <v>43</v>
      </c>
      <c r="P45" s="4">
        <f>SUM(N42:N46)</f>
        <v>48</v>
      </c>
      <c r="Q45">
        <f>N45/O45</f>
        <v>2.3255813953488372E-2</v>
      </c>
      <c r="R45" t="str">
        <f t="shared" si="0"/>
        <v>G04.10.2023</v>
      </c>
    </row>
    <row r="46" spans="1:36" x14ac:dyDescent="0.25">
      <c r="A46" t="s">
        <v>49</v>
      </c>
      <c r="B46" s="10">
        <v>0.66666666666666663</v>
      </c>
      <c r="C46" t="s">
        <v>34</v>
      </c>
      <c r="D46">
        <v>24</v>
      </c>
      <c r="E46">
        <v>52</v>
      </c>
      <c r="F46" t="s">
        <v>11</v>
      </c>
      <c r="G46">
        <v>7</v>
      </c>
      <c r="H46" t="s">
        <v>44</v>
      </c>
      <c r="I46" t="s">
        <v>38</v>
      </c>
      <c r="J46" s="7" t="s">
        <v>18</v>
      </c>
      <c r="K46" t="s">
        <v>69</v>
      </c>
      <c r="L46" t="s">
        <v>69</v>
      </c>
      <c r="M46" t="s">
        <v>18</v>
      </c>
      <c r="N46" s="4">
        <v>5</v>
      </c>
      <c r="O46" s="4">
        <f>SUM(N42:N45)</f>
        <v>43</v>
      </c>
      <c r="P46" s="4">
        <f>SUM(N42:N46)</f>
        <v>48</v>
      </c>
      <c r="Q46">
        <f>N46/P46</f>
        <v>0.10416666666666667</v>
      </c>
      <c r="R46" t="str">
        <f t="shared" si="0"/>
        <v>G04.10.2023</v>
      </c>
    </row>
    <row r="47" spans="1:36" x14ac:dyDescent="0.25">
      <c r="A47" t="s">
        <v>49</v>
      </c>
      <c r="B47" s="10">
        <v>0.66666666666666663</v>
      </c>
      <c r="C47" t="s">
        <v>34</v>
      </c>
      <c r="D47">
        <v>24</v>
      </c>
      <c r="E47">
        <v>52</v>
      </c>
      <c r="F47" t="s">
        <v>11</v>
      </c>
      <c r="G47">
        <v>7</v>
      </c>
      <c r="H47" t="s">
        <v>44</v>
      </c>
      <c r="I47" t="s">
        <v>39</v>
      </c>
      <c r="J47" t="s">
        <v>74</v>
      </c>
      <c r="K47" t="s">
        <v>69</v>
      </c>
      <c r="L47" t="s">
        <v>69</v>
      </c>
      <c r="M47" t="s">
        <v>17</v>
      </c>
      <c r="N47" s="4">
        <v>8</v>
      </c>
      <c r="O47" s="4">
        <f>SUM(N47:N50)</f>
        <v>42</v>
      </c>
      <c r="P47" s="4">
        <f>SUM(N47:N51)</f>
        <v>46</v>
      </c>
      <c r="Q47">
        <f>N47/O47</f>
        <v>0.19047619047619047</v>
      </c>
      <c r="R47" t="str">
        <f t="shared" si="0"/>
        <v>H04.10.2023</v>
      </c>
    </row>
    <row r="48" spans="1:36" x14ac:dyDescent="0.25">
      <c r="A48" t="s">
        <v>49</v>
      </c>
      <c r="B48" s="10">
        <v>0.66666666666666663</v>
      </c>
      <c r="C48" t="s">
        <v>34</v>
      </c>
      <c r="D48">
        <v>24</v>
      </c>
      <c r="E48">
        <v>52</v>
      </c>
      <c r="F48" t="s">
        <v>11</v>
      </c>
      <c r="G48">
        <v>7</v>
      </c>
      <c r="H48" t="s">
        <v>44</v>
      </c>
      <c r="I48" t="s">
        <v>39</v>
      </c>
      <c r="J48" t="s">
        <v>75</v>
      </c>
      <c r="K48" t="s">
        <v>69</v>
      </c>
      <c r="L48" t="s">
        <v>69</v>
      </c>
      <c r="M48" t="s">
        <v>15</v>
      </c>
      <c r="N48" s="4">
        <v>27</v>
      </c>
      <c r="O48" s="4">
        <f>SUM(N47:N50)</f>
        <v>42</v>
      </c>
      <c r="P48" s="4">
        <f>SUM(N47:N51)</f>
        <v>46</v>
      </c>
      <c r="Q48">
        <f>N48/O48</f>
        <v>0.6428571428571429</v>
      </c>
      <c r="R48" t="str">
        <f t="shared" si="0"/>
        <v>H04.10.2023</v>
      </c>
    </row>
    <row r="49" spans="1:36" x14ac:dyDescent="0.25">
      <c r="A49" t="s">
        <v>49</v>
      </c>
      <c r="B49" s="10">
        <v>0.66666666666666663</v>
      </c>
      <c r="C49" t="s">
        <v>34</v>
      </c>
      <c r="D49">
        <v>24</v>
      </c>
      <c r="E49">
        <v>52</v>
      </c>
      <c r="F49" t="s">
        <v>11</v>
      </c>
      <c r="G49">
        <v>7</v>
      </c>
      <c r="H49" t="s">
        <v>44</v>
      </c>
      <c r="I49" t="s">
        <v>39</v>
      </c>
      <c r="J49" s="7" t="s">
        <v>14</v>
      </c>
      <c r="K49" t="s">
        <v>69</v>
      </c>
      <c r="L49" t="s">
        <v>69</v>
      </c>
      <c r="M49" t="s">
        <v>22</v>
      </c>
      <c r="N49" s="4">
        <v>3</v>
      </c>
      <c r="O49" s="4">
        <f>SUM(N47:N50)</f>
        <v>42</v>
      </c>
      <c r="P49" s="4">
        <f>SUM(N47:N51)</f>
        <v>46</v>
      </c>
      <c r="Q49">
        <f>N49/O49</f>
        <v>7.1428571428571425E-2</v>
      </c>
      <c r="R49" t="str">
        <f t="shared" si="0"/>
        <v>H04.10.2023</v>
      </c>
    </row>
    <row r="50" spans="1:36" x14ac:dyDescent="0.25">
      <c r="A50" t="s">
        <v>49</v>
      </c>
      <c r="B50" s="10">
        <v>0.66666666666666663</v>
      </c>
      <c r="C50" t="s">
        <v>34</v>
      </c>
      <c r="D50">
        <v>24</v>
      </c>
      <c r="E50">
        <v>52</v>
      </c>
      <c r="F50" t="s">
        <v>11</v>
      </c>
      <c r="G50">
        <v>7</v>
      </c>
      <c r="H50" t="s">
        <v>44</v>
      </c>
      <c r="I50" t="s">
        <v>39</v>
      </c>
      <c r="J50" s="7" t="s">
        <v>16</v>
      </c>
      <c r="K50" t="s">
        <v>69</v>
      </c>
      <c r="L50" t="s">
        <v>69</v>
      </c>
      <c r="M50" t="s">
        <v>13</v>
      </c>
      <c r="N50" s="4">
        <v>4</v>
      </c>
      <c r="O50" s="4">
        <f>SUM(N47:N50)</f>
        <v>42</v>
      </c>
      <c r="P50" s="4">
        <f>SUM(N47:N51)</f>
        <v>46</v>
      </c>
      <c r="Q50">
        <f>N50/O50</f>
        <v>9.5238095238095233E-2</v>
      </c>
      <c r="R50" t="str">
        <f t="shared" si="0"/>
        <v>H04.10.2023</v>
      </c>
    </row>
    <row r="51" spans="1:36" x14ac:dyDescent="0.25">
      <c r="A51" t="s">
        <v>49</v>
      </c>
      <c r="B51" s="10">
        <v>0.66666666666666663</v>
      </c>
      <c r="C51" t="s">
        <v>34</v>
      </c>
      <c r="D51">
        <v>24</v>
      </c>
      <c r="E51">
        <v>52</v>
      </c>
      <c r="F51" t="s">
        <v>11</v>
      </c>
      <c r="G51">
        <v>7</v>
      </c>
      <c r="H51" t="s">
        <v>44</v>
      </c>
      <c r="I51" t="s">
        <v>39</v>
      </c>
      <c r="J51" s="7" t="s">
        <v>18</v>
      </c>
      <c r="K51" t="s">
        <v>69</v>
      </c>
      <c r="L51" t="s">
        <v>69</v>
      </c>
      <c r="M51" t="s">
        <v>18</v>
      </c>
      <c r="N51" s="4">
        <v>4</v>
      </c>
      <c r="O51" s="4">
        <f>SUM(N47:N50)</f>
        <v>42</v>
      </c>
      <c r="P51" s="4">
        <f>SUM(N47:N51)</f>
        <v>46</v>
      </c>
      <c r="Q51">
        <f>N51/P51</f>
        <v>8.6956521739130432E-2</v>
      </c>
      <c r="R51" t="str">
        <f t="shared" si="0"/>
        <v>H04.10.2023</v>
      </c>
    </row>
    <row r="52" spans="1:36" x14ac:dyDescent="0.25">
      <c r="A52" t="s">
        <v>53</v>
      </c>
      <c r="B52" s="10">
        <v>0.66666666666666663</v>
      </c>
      <c r="C52" t="s">
        <v>52</v>
      </c>
      <c r="D52">
        <v>25</v>
      </c>
      <c r="E52">
        <v>44</v>
      </c>
      <c r="F52" t="s">
        <v>32</v>
      </c>
      <c r="G52">
        <v>6</v>
      </c>
      <c r="H52" t="s">
        <v>44</v>
      </c>
      <c r="I52" t="s">
        <v>12</v>
      </c>
      <c r="J52" t="s">
        <v>74</v>
      </c>
      <c r="K52" t="s">
        <v>69</v>
      </c>
      <c r="L52" t="s">
        <v>69</v>
      </c>
      <c r="M52" t="s">
        <v>15</v>
      </c>
      <c r="N52" s="4">
        <v>12</v>
      </c>
      <c r="O52" s="4">
        <f>SUM(N52:N55)</f>
        <v>43</v>
      </c>
      <c r="P52" s="4">
        <f>SUM(N52:N56)</f>
        <v>56</v>
      </c>
      <c r="Q52">
        <f>N52/O52</f>
        <v>0.27906976744186046</v>
      </c>
      <c r="R52" t="str">
        <f t="shared" si="0"/>
        <v>A10.10.2023</v>
      </c>
    </row>
    <row r="53" spans="1:36" x14ac:dyDescent="0.25">
      <c r="A53" t="s">
        <v>53</v>
      </c>
      <c r="B53" s="10">
        <v>0.66666666666666663</v>
      </c>
      <c r="C53" t="s">
        <v>52</v>
      </c>
      <c r="D53">
        <v>25</v>
      </c>
      <c r="E53">
        <v>44</v>
      </c>
      <c r="F53" t="s">
        <v>32</v>
      </c>
      <c r="G53">
        <v>6</v>
      </c>
      <c r="H53" t="s">
        <v>44</v>
      </c>
      <c r="I53" t="s">
        <v>12</v>
      </c>
      <c r="J53" t="s">
        <v>75</v>
      </c>
      <c r="K53" t="s">
        <v>69</v>
      </c>
      <c r="L53" t="s">
        <v>69</v>
      </c>
      <c r="M53" t="s">
        <v>22</v>
      </c>
      <c r="N53" s="4">
        <v>15</v>
      </c>
      <c r="O53" s="4">
        <f>SUM(N52:N55)</f>
        <v>43</v>
      </c>
      <c r="P53" s="4">
        <f>SUM(N52:N56)</f>
        <v>56</v>
      </c>
      <c r="Q53">
        <f>N53/O53</f>
        <v>0.34883720930232559</v>
      </c>
      <c r="R53" t="str">
        <f t="shared" si="0"/>
        <v>A10.10.2023</v>
      </c>
    </row>
    <row r="54" spans="1:36" x14ac:dyDescent="0.25">
      <c r="A54" t="s">
        <v>53</v>
      </c>
      <c r="B54" s="10">
        <v>0.66666666666666663</v>
      </c>
      <c r="C54" t="s">
        <v>52</v>
      </c>
      <c r="D54">
        <v>25</v>
      </c>
      <c r="E54">
        <v>44</v>
      </c>
      <c r="F54" t="s">
        <v>32</v>
      </c>
      <c r="G54">
        <v>6</v>
      </c>
      <c r="H54" t="s">
        <v>44</v>
      </c>
      <c r="I54" t="s">
        <v>12</v>
      </c>
      <c r="J54" t="s">
        <v>14</v>
      </c>
      <c r="K54" t="s">
        <v>69</v>
      </c>
      <c r="L54" t="s">
        <v>69</v>
      </c>
      <c r="M54" t="s">
        <v>13</v>
      </c>
      <c r="N54" s="4">
        <v>16</v>
      </c>
      <c r="O54" s="4">
        <f>SUM(N52:N55)</f>
        <v>43</v>
      </c>
      <c r="P54" s="4">
        <f>SUM(N52:N56)</f>
        <v>56</v>
      </c>
      <c r="Q54">
        <f>N54/O54</f>
        <v>0.37209302325581395</v>
      </c>
      <c r="R54" t="str">
        <f t="shared" si="0"/>
        <v>A10.10.2023</v>
      </c>
    </row>
    <row r="55" spans="1:36" x14ac:dyDescent="0.25">
      <c r="A55" t="s">
        <v>53</v>
      </c>
      <c r="B55" s="10">
        <v>0.66666666666666663</v>
      </c>
      <c r="C55" t="s">
        <v>52</v>
      </c>
      <c r="D55">
        <v>25</v>
      </c>
      <c r="E55">
        <v>44</v>
      </c>
      <c r="F55" t="s">
        <v>32</v>
      </c>
      <c r="G55">
        <v>6</v>
      </c>
      <c r="H55" t="s">
        <v>44</v>
      </c>
      <c r="I55" t="s">
        <v>12</v>
      </c>
      <c r="J55" t="s">
        <v>16</v>
      </c>
      <c r="K55" t="s">
        <v>69</v>
      </c>
      <c r="L55" t="s">
        <v>69</v>
      </c>
      <c r="M55" t="s">
        <v>13</v>
      </c>
      <c r="N55" s="4">
        <v>0</v>
      </c>
      <c r="O55" s="4">
        <f>SUM(N52:N55)</f>
        <v>43</v>
      </c>
      <c r="P55" s="4">
        <f>SUM(N52:N56)</f>
        <v>56</v>
      </c>
      <c r="Q55">
        <f>N55/O55</f>
        <v>0</v>
      </c>
      <c r="R55" t="str">
        <f t="shared" si="0"/>
        <v>A10.10.2023</v>
      </c>
    </row>
    <row r="56" spans="1:36" x14ac:dyDescent="0.25">
      <c r="A56" t="s">
        <v>53</v>
      </c>
      <c r="B56" s="10">
        <v>0.66666666666666663</v>
      </c>
      <c r="C56" t="s">
        <v>52</v>
      </c>
      <c r="D56">
        <v>25</v>
      </c>
      <c r="E56">
        <v>44</v>
      </c>
      <c r="F56" t="s">
        <v>32</v>
      </c>
      <c r="G56">
        <v>6</v>
      </c>
      <c r="H56" t="s">
        <v>44</v>
      </c>
      <c r="I56" t="s">
        <v>12</v>
      </c>
      <c r="J56" t="s">
        <v>18</v>
      </c>
      <c r="K56" t="s">
        <v>69</v>
      </c>
      <c r="L56" t="s">
        <v>69</v>
      </c>
      <c r="M56" t="s">
        <v>18</v>
      </c>
      <c r="N56" s="4">
        <v>13</v>
      </c>
      <c r="O56" s="4">
        <f>SUM(N52:N55)</f>
        <v>43</v>
      </c>
      <c r="P56" s="4">
        <f>SUM(N52:N56)</f>
        <v>56</v>
      </c>
      <c r="Q56">
        <f>N56/P56</f>
        <v>0.23214285714285715</v>
      </c>
      <c r="R56" t="str">
        <f t="shared" si="0"/>
        <v>A10.10.2023</v>
      </c>
    </row>
    <row r="57" spans="1:36" x14ac:dyDescent="0.25">
      <c r="A57" t="s">
        <v>53</v>
      </c>
      <c r="B57" s="10">
        <v>0.66666666666666663</v>
      </c>
      <c r="C57" t="s">
        <v>52</v>
      </c>
      <c r="D57">
        <v>25</v>
      </c>
      <c r="E57">
        <v>44</v>
      </c>
      <c r="F57" t="s">
        <v>32</v>
      </c>
      <c r="G57">
        <v>6</v>
      </c>
      <c r="H57" t="s">
        <v>44</v>
      </c>
      <c r="I57" t="s">
        <v>23</v>
      </c>
      <c r="J57" t="s">
        <v>74</v>
      </c>
      <c r="K57" t="s">
        <v>69</v>
      </c>
      <c r="L57" t="s">
        <v>69</v>
      </c>
      <c r="M57" t="s">
        <v>22</v>
      </c>
      <c r="N57" s="4">
        <v>13</v>
      </c>
      <c r="O57" s="4">
        <f>SUM(N57:N60)</f>
        <v>36</v>
      </c>
      <c r="P57" s="4">
        <f>SUM(N57:N61)</f>
        <v>48</v>
      </c>
      <c r="Q57">
        <f>N57/O57</f>
        <v>0.3611111111111111</v>
      </c>
      <c r="R57" t="str">
        <f t="shared" si="0"/>
        <v>B10.10.2023</v>
      </c>
    </row>
    <row r="58" spans="1:36" x14ac:dyDescent="0.25">
      <c r="A58" t="s">
        <v>53</v>
      </c>
      <c r="B58" s="10">
        <v>0.66666666666666696</v>
      </c>
      <c r="C58" t="s">
        <v>52</v>
      </c>
      <c r="D58">
        <v>25</v>
      </c>
      <c r="E58">
        <v>44</v>
      </c>
      <c r="F58" t="s">
        <v>32</v>
      </c>
      <c r="G58">
        <v>6</v>
      </c>
      <c r="H58" t="s">
        <v>44</v>
      </c>
      <c r="I58" t="s">
        <v>23</v>
      </c>
      <c r="J58" t="s">
        <v>75</v>
      </c>
      <c r="K58" t="s">
        <v>69</v>
      </c>
      <c r="L58" t="s">
        <v>69</v>
      </c>
      <c r="M58" t="s">
        <v>15</v>
      </c>
      <c r="N58" s="4">
        <v>8</v>
      </c>
      <c r="O58" s="4">
        <f>SUM(N57:N60)</f>
        <v>36</v>
      </c>
      <c r="P58" s="4">
        <f>SUM(N57:N61)</f>
        <v>48</v>
      </c>
      <c r="Q58">
        <f>N58/O58</f>
        <v>0.22222222222222221</v>
      </c>
      <c r="R58" t="str">
        <f t="shared" si="0"/>
        <v>B10.10.2023</v>
      </c>
    </row>
    <row r="59" spans="1:36" x14ac:dyDescent="0.25">
      <c r="A59" t="s">
        <v>53</v>
      </c>
      <c r="B59" s="10">
        <v>0.66666666666666696</v>
      </c>
      <c r="C59" t="s">
        <v>52</v>
      </c>
      <c r="D59">
        <v>25</v>
      </c>
      <c r="E59">
        <v>44</v>
      </c>
      <c r="F59" t="s">
        <v>32</v>
      </c>
      <c r="G59">
        <v>6</v>
      </c>
      <c r="H59" t="s">
        <v>44</v>
      </c>
      <c r="I59" t="s">
        <v>23</v>
      </c>
      <c r="J59" t="s">
        <v>14</v>
      </c>
      <c r="K59" t="s">
        <v>69</v>
      </c>
      <c r="L59" t="s">
        <v>69</v>
      </c>
      <c r="M59" t="s">
        <v>13</v>
      </c>
      <c r="N59" s="4">
        <v>13</v>
      </c>
      <c r="O59" s="4">
        <f>SUM(N57:N60)</f>
        <v>36</v>
      </c>
      <c r="P59" s="4">
        <f>SUM(N57:N61)</f>
        <v>48</v>
      </c>
      <c r="Q59">
        <f>N59/O59</f>
        <v>0.3611111111111111</v>
      </c>
      <c r="R59" t="str">
        <f t="shared" si="0"/>
        <v>B10.10.2023</v>
      </c>
    </row>
    <row r="60" spans="1:36" x14ac:dyDescent="0.25">
      <c r="A60" t="s">
        <v>53</v>
      </c>
      <c r="B60" s="10">
        <v>0.66666666666666696</v>
      </c>
      <c r="C60" t="s">
        <v>52</v>
      </c>
      <c r="D60">
        <v>25</v>
      </c>
      <c r="E60">
        <v>44</v>
      </c>
      <c r="F60" t="s">
        <v>32</v>
      </c>
      <c r="G60">
        <v>6</v>
      </c>
      <c r="H60" t="s">
        <v>44</v>
      </c>
      <c r="I60" t="s">
        <v>23</v>
      </c>
      <c r="J60" t="s">
        <v>16</v>
      </c>
      <c r="K60" t="s">
        <v>69</v>
      </c>
      <c r="L60" t="s">
        <v>69</v>
      </c>
      <c r="M60" t="s">
        <v>17</v>
      </c>
      <c r="N60" s="4">
        <v>2</v>
      </c>
      <c r="O60" s="4">
        <f>SUM(N57:N60)</f>
        <v>36</v>
      </c>
      <c r="P60" s="4">
        <f>SUM(N57:N61)</f>
        <v>48</v>
      </c>
      <c r="Q60">
        <f>N60/O60</f>
        <v>5.5555555555555552E-2</v>
      </c>
      <c r="R60" t="str">
        <f t="shared" si="0"/>
        <v>B10.10.2023</v>
      </c>
    </row>
    <row r="61" spans="1:36" s="5" customFormat="1" x14ac:dyDescent="0.25">
      <c r="A61" s="5" t="s">
        <v>53</v>
      </c>
      <c r="B61" s="11">
        <v>0.66666666666666696</v>
      </c>
      <c r="C61" s="5" t="s">
        <v>52</v>
      </c>
      <c r="D61" s="5">
        <v>25</v>
      </c>
      <c r="E61" s="5">
        <v>44</v>
      </c>
      <c r="F61" s="5" t="s">
        <v>32</v>
      </c>
      <c r="G61" s="5">
        <v>6</v>
      </c>
      <c r="H61" s="5" t="s">
        <v>44</v>
      </c>
      <c r="I61" s="5" t="s">
        <v>23</v>
      </c>
      <c r="J61" s="5" t="s">
        <v>18</v>
      </c>
      <c r="K61" t="s">
        <v>69</v>
      </c>
      <c r="L61" t="s">
        <v>69</v>
      </c>
      <c r="M61" s="5" t="s">
        <v>18</v>
      </c>
      <c r="N61" s="6">
        <v>12</v>
      </c>
      <c r="O61" s="6">
        <f>SUM(N57:N60)</f>
        <v>36</v>
      </c>
      <c r="P61" s="6">
        <f>SUM(N57:N61)</f>
        <v>48</v>
      </c>
      <c r="Q61">
        <f>N61/P61</f>
        <v>0.25</v>
      </c>
      <c r="R61" s="5" t="str">
        <f t="shared" si="0"/>
        <v>B10.10.2023</v>
      </c>
      <c r="AJ61" s="6"/>
    </row>
    <row r="62" spans="1:36" x14ac:dyDescent="0.25">
      <c r="A62" t="s">
        <v>54</v>
      </c>
      <c r="B62" s="10">
        <v>0.66666666666666663</v>
      </c>
      <c r="C62" t="s">
        <v>52</v>
      </c>
      <c r="D62">
        <v>25</v>
      </c>
      <c r="E62">
        <v>50</v>
      </c>
      <c r="F62" t="s">
        <v>32</v>
      </c>
      <c r="G62">
        <v>7</v>
      </c>
      <c r="H62" t="s">
        <v>44</v>
      </c>
      <c r="I62" t="s">
        <v>37</v>
      </c>
      <c r="J62" t="s">
        <v>74</v>
      </c>
      <c r="K62" t="s">
        <v>69</v>
      </c>
      <c r="L62" t="s">
        <v>69</v>
      </c>
      <c r="M62" t="s">
        <v>17</v>
      </c>
      <c r="N62" s="4">
        <v>15</v>
      </c>
      <c r="O62" s="4">
        <f>SUM(N62:N65)</f>
        <v>38</v>
      </c>
      <c r="P62" s="4">
        <f>SUM(N62:N66)</f>
        <v>51</v>
      </c>
      <c r="Q62">
        <f>N62/O62</f>
        <v>0.39473684210526316</v>
      </c>
      <c r="R62" t="str">
        <f t="shared" si="0"/>
        <v>F12.10.2023</v>
      </c>
    </row>
    <row r="63" spans="1:36" x14ac:dyDescent="0.25">
      <c r="A63" t="s">
        <v>54</v>
      </c>
      <c r="B63" s="10">
        <v>0.66666666666666663</v>
      </c>
      <c r="C63" t="s">
        <v>52</v>
      </c>
      <c r="D63">
        <v>25</v>
      </c>
      <c r="E63">
        <v>50</v>
      </c>
      <c r="F63" t="s">
        <v>32</v>
      </c>
      <c r="G63">
        <v>7</v>
      </c>
      <c r="H63" t="s">
        <v>44</v>
      </c>
      <c r="I63" t="s">
        <v>37</v>
      </c>
      <c r="J63" t="s">
        <v>75</v>
      </c>
      <c r="K63" t="s">
        <v>69</v>
      </c>
      <c r="L63" t="s">
        <v>69</v>
      </c>
      <c r="M63" t="s">
        <v>15</v>
      </c>
      <c r="N63" s="4">
        <v>11</v>
      </c>
      <c r="O63" s="4">
        <f>O62</f>
        <v>38</v>
      </c>
      <c r="P63" s="4">
        <f>SUM(N62:N66)</f>
        <v>51</v>
      </c>
      <c r="Q63">
        <f>N63/O63</f>
        <v>0.28947368421052633</v>
      </c>
      <c r="R63" t="str">
        <f t="shared" si="0"/>
        <v>F12.10.2023</v>
      </c>
    </row>
    <row r="64" spans="1:36" x14ac:dyDescent="0.25">
      <c r="A64" t="s">
        <v>54</v>
      </c>
      <c r="B64" s="10">
        <v>0.66666666666666663</v>
      </c>
      <c r="C64" t="s">
        <v>52</v>
      </c>
      <c r="D64">
        <v>25</v>
      </c>
      <c r="E64">
        <v>50</v>
      </c>
      <c r="F64" t="s">
        <v>32</v>
      </c>
      <c r="G64">
        <v>7</v>
      </c>
      <c r="H64" t="s">
        <v>44</v>
      </c>
      <c r="I64" t="s">
        <v>37</v>
      </c>
      <c r="J64" t="s">
        <v>14</v>
      </c>
      <c r="K64" t="s">
        <v>69</v>
      </c>
      <c r="L64" t="s">
        <v>69</v>
      </c>
      <c r="M64" t="s">
        <v>13</v>
      </c>
      <c r="N64" s="4">
        <v>12</v>
      </c>
      <c r="O64" s="4">
        <f>SUM(N62:N65)</f>
        <v>38</v>
      </c>
      <c r="P64" s="4">
        <f>SUM(N62:N66)</f>
        <v>51</v>
      </c>
      <c r="Q64">
        <f>N64/O64</f>
        <v>0.31578947368421051</v>
      </c>
      <c r="R64" t="str">
        <f t="shared" si="0"/>
        <v>F12.10.2023</v>
      </c>
    </row>
    <row r="65" spans="1:18" x14ac:dyDescent="0.25">
      <c r="A65" t="s">
        <v>54</v>
      </c>
      <c r="B65" s="10">
        <v>0.66666666666666663</v>
      </c>
      <c r="C65" t="s">
        <v>52</v>
      </c>
      <c r="D65">
        <v>25</v>
      </c>
      <c r="E65">
        <v>50</v>
      </c>
      <c r="F65" t="s">
        <v>32</v>
      </c>
      <c r="G65">
        <v>7</v>
      </c>
      <c r="H65" t="s">
        <v>44</v>
      </c>
      <c r="I65" t="s">
        <v>37</v>
      </c>
      <c r="J65" t="s">
        <v>16</v>
      </c>
      <c r="K65" t="s">
        <v>69</v>
      </c>
      <c r="L65" t="s">
        <v>69</v>
      </c>
      <c r="M65" t="s">
        <v>22</v>
      </c>
      <c r="N65" s="4">
        <v>0</v>
      </c>
      <c r="O65" s="4">
        <f>SUM(N62:N65)</f>
        <v>38</v>
      </c>
      <c r="P65" s="4">
        <f>SUM(N62:N66)</f>
        <v>51</v>
      </c>
      <c r="Q65">
        <f>N65/O65</f>
        <v>0</v>
      </c>
      <c r="R65" t="str">
        <f t="shared" si="0"/>
        <v>F12.10.2023</v>
      </c>
    </row>
    <row r="66" spans="1:18" x14ac:dyDescent="0.25">
      <c r="A66" t="s">
        <v>54</v>
      </c>
      <c r="B66" s="10">
        <v>0.66666666666666663</v>
      </c>
      <c r="C66" t="s">
        <v>52</v>
      </c>
      <c r="D66">
        <v>25</v>
      </c>
      <c r="E66">
        <v>50</v>
      </c>
      <c r="F66" t="s">
        <v>32</v>
      </c>
      <c r="G66">
        <v>7</v>
      </c>
      <c r="H66" t="s">
        <v>44</v>
      </c>
      <c r="I66" t="s">
        <v>37</v>
      </c>
      <c r="J66" t="s">
        <v>18</v>
      </c>
      <c r="K66" t="s">
        <v>69</v>
      </c>
      <c r="L66" t="s">
        <v>69</v>
      </c>
      <c r="M66" t="s">
        <v>18</v>
      </c>
      <c r="N66" s="4">
        <v>13</v>
      </c>
      <c r="O66" s="4">
        <f>SUM(N62:N65)</f>
        <v>38</v>
      </c>
      <c r="P66" s="4">
        <f>SUM(N62:N66)</f>
        <v>51</v>
      </c>
      <c r="Q66">
        <f>N66/P66</f>
        <v>0.25490196078431371</v>
      </c>
      <c r="R66" t="str">
        <f t="shared" ref="R66:R129" si="1">CONCATENATE(I66,A66)</f>
        <v>F12.10.2023</v>
      </c>
    </row>
    <row r="67" spans="1:18" x14ac:dyDescent="0.25">
      <c r="A67" t="s">
        <v>54</v>
      </c>
      <c r="B67" s="10">
        <v>0.66666666666666663</v>
      </c>
      <c r="C67" t="s">
        <v>52</v>
      </c>
      <c r="D67">
        <v>25</v>
      </c>
      <c r="E67">
        <v>50</v>
      </c>
      <c r="F67" t="s">
        <v>32</v>
      </c>
      <c r="G67">
        <v>7</v>
      </c>
      <c r="H67" t="s">
        <v>44</v>
      </c>
      <c r="I67" t="s">
        <v>38</v>
      </c>
      <c r="J67" t="s">
        <v>74</v>
      </c>
      <c r="K67" t="s">
        <v>69</v>
      </c>
      <c r="L67" t="s">
        <v>69</v>
      </c>
      <c r="M67" t="s">
        <v>15</v>
      </c>
      <c r="N67" s="4">
        <v>21</v>
      </c>
      <c r="O67" s="4">
        <f>SUM(N67:N70)</f>
        <v>52</v>
      </c>
      <c r="P67" s="4">
        <f>SUM(N67:N71)</f>
        <v>62</v>
      </c>
      <c r="Q67">
        <f>N67/O67</f>
        <v>0.40384615384615385</v>
      </c>
      <c r="R67" t="str">
        <f t="shared" si="1"/>
        <v>G12.10.2023</v>
      </c>
    </row>
    <row r="68" spans="1:18" x14ac:dyDescent="0.25">
      <c r="A68" t="s">
        <v>54</v>
      </c>
      <c r="B68" s="10">
        <v>0.66666666666666663</v>
      </c>
      <c r="C68" t="s">
        <v>52</v>
      </c>
      <c r="D68">
        <v>25</v>
      </c>
      <c r="E68">
        <v>50</v>
      </c>
      <c r="F68" t="s">
        <v>32</v>
      </c>
      <c r="G68">
        <v>7</v>
      </c>
      <c r="H68" t="s">
        <v>44</v>
      </c>
      <c r="I68" t="s">
        <v>38</v>
      </c>
      <c r="J68" t="s">
        <v>75</v>
      </c>
      <c r="K68" t="s">
        <v>69</v>
      </c>
      <c r="L68" t="s">
        <v>69</v>
      </c>
      <c r="M68" t="s">
        <v>17</v>
      </c>
      <c r="N68" s="4">
        <v>26</v>
      </c>
      <c r="O68" s="4">
        <f>SUM(N67:N70)</f>
        <v>52</v>
      </c>
      <c r="P68" s="4">
        <f>SUM(N67:N71)</f>
        <v>62</v>
      </c>
      <c r="Q68">
        <f>N68/O68</f>
        <v>0.5</v>
      </c>
      <c r="R68" t="str">
        <f t="shared" si="1"/>
        <v>G12.10.2023</v>
      </c>
    </row>
    <row r="69" spans="1:18" x14ac:dyDescent="0.25">
      <c r="A69" t="s">
        <v>54</v>
      </c>
      <c r="B69" s="10">
        <v>0.66666666666666663</v>
      </c>
      <c r="C69" t="s">
        <v>52</v>
      </c>
      <c r="D69">
        <v>25</v>
      </c>
      <c r="E69">
        <v>50</v>
      </c>
      <c r="F69" t="s">
        <v>32</v>
      </c>
      <c r="G69">
        <v>7</v>
      </c>
      <c r="H69" t="s">
        <v>44</v>
      </c>
      <c r="I69" t="s">
        <v>38</v>
      </c>
      <c r="J69" t="s">
        <v>14</v>
      </c>
      <c r="K69" t="s">
        <v>69</v>
      </c>
      <c r="L69" t="s">
        <v>69</v>
      </c>
      <c r="M69" t="s">
        <v>22</v>
      </c>
      <c r="N69" s="4">
        <v>5</v>
      </c>
      <c r="O69" s="4">
        <f>SUM(N67:N70)</f>
        <v>52</v>
      </c>
      <c r="P69" s="4">
        <f>SUM(N67:N71)</f>
        <v>62</v>
      </c>
      <c r="Q69">
        <f>N69/O69</f>
        <v>9.6153846153846159E-2</v>
      </c>
      <c r="R69" t="str">
        <f t="shared" si="1"/>
        <v>G12.10.2023</v>
      </c>
    </row>
    <row r="70" spans="1:18" x14ac:dyDescent="0.25">
      <c r="A70" t="s">
        <v>54</v>
      </c>
      <c r="B70" s="10">
        <v>0.66666666666666663</v>
      </c>
      <c r="C70" t="s">
        <v>52</v>
      </c>
      <c r="D70">
        <v>25</v>
      </c>
      <c r="E70">
        <v>50</v>
      </c>
      <c r="F70" t="s">
        <v>32</v>
      </c>
      <c r="G70">
        <v>7</v>
      </c>
      <c r="H70" t="s">
        <v>44</v>
      </c>
      <c r="I70" t="s">
        <v>38</v>
      </c>
      <c r="J70" t="s">
        <v>16</v>
      </c>
      <c r="K70" t="s">
        <v>69</v>
      </c>
      <c r="L70" t="s">
        <v>69</v>
      </c>
      <c r="M70" t="s">
        <v>13</v>
      </c>
      <c r="N70" s="4">
        <v>0</v>
      </c>
      <c r="O70" s="4">
        <f>SUM(N67:N70)</f>
        <v>52</v>
      </c>
      <c r="P70" s="4">
        <f>SUM(N67:N71)</f>
        <v>62</v>
      </c>
      <c r="Q70">
        <f>N70/O70</f>
        <v>0</v>
      </c>
      <c r="R70" t="str">
        <f t="shared" si="1"/>
        <v>G12.10.2023</v>
      </c>
    </row>
    <row r="71" spans="1:18" x14ac:dyDescent="0.25">
      <c r="A71" t="s">
        <v>54</v>
      </c>
      <c r="B71" s="10">
        <v>0.66666666666666663</v>
      </c>
      <c r="C71" t="s">
        <v>52</v>
      </c>
      <c r="D71">
        <v>25</v>
      </c>
      <c r="E71">
        <v>50</v>
      </c>
      <c r="F71" t="s">
        <v>32</v>
      </c>
      <c r="G71">
        <v>7</v>
      </c>
      <c r="H71" t="s">
        <v>44</v>
      </c>
      <c r="I71" t="s">
        <v>38</v>
      </c>
      <c r="J71" t="s">
        <v>18</v>
      </c>
      <c r="K71" t="s">
        <v>69</v>
      </c>
      <c r="L71" t="s">
        <v>69</v>
      </c>
      <c r="M71" t="s">
        <v>18</v>
      </c>
      <c r="N71" s="4">
        <v>10</v>
      </c>
      <c r="O71" s="4">
        <f>SUM(N67:N70)</f>
        <v>52</v>
      </c>
      <c r="P71" s="4">
        <f>SUM(N67:N71)</f>
        <v>62</v>
      </c>
      <c r="Q71">
        <f>N71/P71</f>
        <v>0.16129032258064516</v>
      </c>
      <c r="R71" t="str">
        <f t="shared" si="1"/>
        <v>G12.10.2023</v>
      </c>
    </row>
    <row r="72" spans="1:18" x14ac:dyDescent="0.25">
      <c r="A72" t="s">
        <v>58</v>
      </c>
      <c r="B72" s="13">
        <v>0.70833333333333337</v>
      </c>
      <c r="C72" t="s">
        <v>52</v>
      </c>
      <c r="D72">
        <v>23</v>
      </c>
      <c r="E72">
        <v>58</v>
      </c>
      <c r="F72" s="7" t="s">
        <v>11</v>
      </c>
      <c r="G72" s="7">
        <v>8</v>
      </c>
      <c r="H72" t="s">
        <v>44</v>
      </c>
      <c r="I72" s="7" t="s">
        <v>12</v>
      </c>
      <c r="J72" t="s">
        <v>74</v>
      </c>
      <c r="K72" t="s">
        <v>69</v>
      </c>
      <c r="L72" t="s">
        <v>69</v>
      </c>
      <c r="M72" s="7" t="s">
        <v>15</v>
      </c>
      <c r="N72" s="4">
        <v>15</v>
      </c>
      <c r="O72" s="4">
        <f>SUM(N72:N75)</f>
        <v>49</v>
      </c>
      <c r="P72" s="4">
        <f>SUM(N72:N76)</f>
        <v>52</v>
      </c>
      <c r="Q72">
        <f>N72/O72</f>
        <v>0.30612244897959184</v>
      </c>
      <c r="R72" t="str">
        <f t="shared" si="1"/>
        <v>A30.10.2023</v>
      </c>
    </row>
    <row r="73" spans="1:18" x14ac:dyDescent="0.25">
      <c r="A73" t="s">
        <v>58</v>
      </c>
      <c r="B73" s="13">
        <v>0.70833333333333337</v>
      </c>
      <c r="C73" t="s">
        <v>52</v>
      </c>
      <c r="D73">
        <v>23</v>
      </c>
      <c r="E73">
        <v>58</v>
      </c>
      <c r="F73" s="7" t="s">
        <v>11</v>
      </c>
      <c r="G73" s="7">
        <v>8</v>
      </c>
      <c r="H73" t="s">
        <v>44</v>
      </c>
      <c r="I73" s="7" t="s">
        <v>12</v>
      </c>
      <c r="J73" t="s">
        <v>75</v>
      </c>
      <c r="K73" t="s">
        <v>69</v>
      </c>
      <c r="L73" t="s">
        <v>69</v>
      </c>
      <c r="M73" s="7" t="s">
        <v>17</v>
      </c>
      <c r="N73" s="4">
        <v>18</v>
      </c>
      <c r="O73" s="4">
        <f>O72</f>
        <v>49</v>
      </c>
      <c r="P73" s="4">
        <f>SUM(N72:N76)</f>
        <v>52</v>
      </c>
      <c r="Q73">
        <f>N73/O73</f>
        <v>0.36734693877551022</v>
      </c>
      <c r="R73" t="str">
        <f t="shared" si="1"/>
        <v>A30.10.2023</v>
      </c>
    </row>
    <row r="74" spans="1:18" x14ac:dyDescent="0.25">
      <c r="A74" t="s">
        <v>58</v>
      </c>
      <c r="B74" s="13">
        <v>0.70833333333333337</v>
      </c>
      <c r="C74" t="s">
        <v>52</v>
      </c>
      <c r="D74">
        <v>23</v>
      </c>
      <c r="E74">
        <v>58</v>
      </c>
      <c r="F74" s="7" t="s">
        <v>11</v>
      </c>
      <c r="G74" s="7">
        <v>8</v>
      </c>
      <c r="H74" t="s">
        <v>44</v>
      </c>
      <c r="I74" s="7" t="s">
        <v>12</v>
      </c>
      <c r="J74" t="s">
        <v>14</v>
      </c>
      <c r="K74" t="s">
        <v>69</v>
      </c>
      <c r="L74" t="s">
        <v>69</v>
      </c>
      <c r="M74" s="7" t="s">
        <v>13</v>
      </c>
      <c r="N74" s="4">
        <v>12</v>
      </c>
      <c r="O74" s="4">
        <f>SUM(N72:N75)</f>
        <v>49</v>
      </c>
      <c r="P74" s="4">
        <f>SUM(N72:N76)</f>
        <v>52</v>
      </c>
      <c r="Q74">
        <f>N74/O74</f>
        <v>0.24489795918367346</v>
      </c>
      <c r="R74" t="str">
        <f t="shared" si="1"/>
        <v>A30.10.2023</v>
      </c>
    </row>
    <row r="75" spans="1:18" x14ac:dyDescent="0.25">
      <c r="A75" t="s">
        <v>58</v>
      </c>
      <c r="B75" s="13">
        <v>0.70833333333333337</v>
      </c>
      <c r="C75" t="s">
        <v>52</v>
      </c>
      <c r="D75">
        <v>23</v>
      </c>
      <c r="E75">
        <v>58</v>
      </c>
      <c r="F75" s="7" t="s">
        <v>11</v>
      </c>
      <c r="G75" s="7">
        <v>8</v>
      </c>
      <c r="H75" t="s">
        <v>44</v>
      </c>
      <c r="I75" s="7" t="s">
        <v>12</v>
      </c>
      <c r="J75" t="s">
        <v>16</v>
      </c>
      <c r="K75" t="s">
        <v>69</v>
      </c>
      <c r="L75" t="s">
        <v>69</v>
      </c>
      <c r="M75" s="7" t="s">
        <v>22</v>
      </c>
      <c r="N75" s="4">
        <v>4</v>
      </c>
      <c r="O75" s="4">
        <f>SUM(N72:N75)</f>
        <v>49</v>
      </c>
      <c r="P75" s="4">
        <f>SUM(N72:N76)</f>
        <v>52</v>
      </c>
      <c r="Q75">
        <f>N75/O75</f>
        <v>8.1632653061224483E-2</v>
      </c>
      <c r="R75" t="str">
        <f t="shared" si="1"/>
        <v>A30.10.2023</v>
      </c>
    </row>
    <row r="76" spans="1:18" x14ac:dyDescent="0.25">
      <c r="A76" t="s">
        <v>58</v>
      </c>
      <c r="B76" s="13">
        <v>0.70833333333333337</v>
      </c>
      <c r="C76" t="s">
        <v>52</v>
      </c>
      <c r="D76">
        <v>23</v>
      </c>
      <c r="E76">
        <v>58</v>
      </c>
      <c r="F76" s="7" t="s">
        <v>11</v>
      </c>
      <c r="G76" s="7">
        <v>8</v>
      </c>
      <c r="H76" t="s">
        <v>44</v>
      </c>
      <c r="I76" s="7" t="s">
        <v>12</v>
      </c>
      <c r="J76" t="s">
        <v>18</v>
      </c>
      <c r="K76" t="s">
        <v>69</v>
      </c>
      <c r="L76" t="s">
        <v>69</v>
      </c>
      <c r="M76" s="7" t="s">
        <v>18</v>
      </c>
      <c r="N76" s="4">
        <v>3</v>
      </c>
      <c r="O76" s="4">
        <f>SUM(N72:N75)</f>
        <v>49</v>
      </c>
      <c r="P76" s="4">
        <f>SUM(N72:N76)</f>
        <v>52</v>
      </c>
      <c r="Q76">
        <f>N76/P76</f>
        <v>5.7692307692307696E-2</v>
      </c>
      <c r="R76" t="str">
        <f t="shared" si="1"/>
        <v>A30.10.2023</v>
      </c>
    </row>
    <row r="77" spans="1:18" x14ac:dyDescent="0.25">
      <c r="A77" t="s">
        <v>58</v>
      </c>
      <c r="B77" s="13">
        <v>0.70833333333333337</v>
      </c>
      <c r="C77" t="s">
        <v>52</v>
      </c>
      <c r="D77">
        <v>23</v>
      </c>
      <c r="E77">
        <v>58</v>
      </c>
      <c r="F77" s="7" t="s">
        <v>11</v>
      </c>
      <c r="G77" s="7">
        <v>8</v>
      </c>
      <c r="H77" t="s">
        <v>44</v>
      </c>
      <c r="I77" s="7" t="s">
        <v>23</v>
      </c>
      <c r="J77" t="s">
        <v>74</v>
      </c>
      <c r="K77" t="s">
        <v>69</v>
      </c>
      <c r="L77" t="s">
        <v>69</v>
      </c>
      <c r="M77" s="7" t="s">
        <v>13</v>
      </c>
      <c r="N77" s="4">
        <v>16</v>
      </c>
      <c r="O77" s="4">
        <f>SUM(N77:N80)</f>
        <v>46</v>
      </c>
      <c r="P77" s="4">
        <f>SUM(N77:N81)</f>
        <v>47</v>
      </c>
      <c r="Q77">
        <f>N77/O77</f>
        <v>0.34782608695652173</v>
      </c>
      <c r="R77" t="str">
        <f t="shared" si="1"/>
        <v>B30.10.2023</v>
      </c>
    </row>
    <row r="78" spans="1:18" x14ac:dyDescent="0.25">
      <c r="A78" t="s">
        <v>58</v>
      </c>
      <c r="B78" s="13">
        <v>0.70833333333333304</v>
      </c>
      <c r="C78" t="s">
        <v>52</v>
      </c>
      <c r="D78">
        <v>23</v>
      </c>
      <c r="E78">
        <v>58</v>
      </c>
      <c r="F78" s="7" t="s">
        <v>11</v>
      </c>
      <c r="G78" s="7">
        <v>8</v>
      </c>
      <c r="H78" t="s">
        <v>44</v>
      </c>
      <c r="I78" s="7" t="s">
        <v>23</v>
      </c>
      <c r="J78" t="s">
        <v>75</v>
      </c>
      <c r="K78" t="s">
        <v>69</v>
      </c>
      <c r="L78" t="s">
        <v>69</v>
      </c>
      <c r="M78" s="7" t="s">
        <v>22</v>
      </c>
      <c r="N78" s="4">
        <v>17</v>
      </c>
      <c r="O78" s="4">
        <f>SUM(N77:N80)</f>
        <v>46</v>
      </c>
      <c r="P78" s="4">
        <f>SUM(N77:N81)</f>
        <v>47</v>
      </c>
      <c r="Q78">
        <f>N78/O78</f>
        <v>0.36956521739130432</v>
      </c>
      <c r="R78" t="str">
        <f t="shared" si="1"/>
        <v>B30.10.2023</v>
      </c>
    </row>
    <row r="79" spans="1:18" x14ac:dyDescent="0.25">
      <c r="A79" t="s">
        <v>58</v>
      </c>
      <c r="B79" s="13">
        <v>0.70833333333333304</v>
      </c>
      <c r="C79" t="s">
        <v>52</v>
      </c>
      <c r="D79">
        <v>23</v>
      </c>
      <c r="E79">
        <v>58</v>
      </c>
      <c r="F79" s="7" t="s">
        <v>11</v>
      </c>
      <c r="G79" s="7">
        <v>8</v>
      </c>
      <c r="H79" t="s">
        <v>44</v>
      </c>
      <c r="I79" s="7" t="s">
        <v>23</v>
      </c>
      <c r="J79" t="s">
        <v>14</v>
      </c>
      <c r="K79" t="s">
        <v>69</v>
      </c>
      <c r="L79" t="s">
        <v>69</v>
      </c>
      <c r="M79" s="7" t="s">
        <v>17</v>
      </c>
      <c r="N79" s="4">
        <v>12</v>
      </c>
      <c r="O79" s="4">
        <f>SUM(N77:N80)</f>
        <v>46</v>
      </c>
      <c r="P79" s="4">
        <f>SUM(N77:N81)</f>
        <v>47</v>
      </c>
      <c r="Q79">
        <f>N79/O79</f>
        <v>0.2608695652173913</v>
      </c>
      <c r="R79" t="str">
        <f t="shared" si="1"/>
        <v>B30.10.2023</v>
      </c>
    </row>
    <row r="80" spans="1:18" x14ac:dyDescent="0.25">
      <c r="A80" t="s">
        <v>58</v>
      </c>
      <c r="B80" s="13">
        <v>0.70833333333333304</v>
      </c>
      <c r="C80" t="s">
        <v>52</v>
      </c>
      <c r="D80">
        <v>23</v>
      </c>
      <c r="E80">
        <v>58</v>
      </c>
      <c r="F80" s="7" t="s">
        <v>11</v>
      </c>
      <c r="G80" s="7">
        <v>8</v>
      </c>
      <c r="H80" t="s">
        <v>44</v>
      </c>
      <c r="I80" s="7" t="s">
        <v>23</v>
      </c>
      <c r="J80" t="s">
        <v>16</v>
      </c>
      <c r="K80" t="s">
        <v>69</v>
      </c>
      <c r="L80" t="s">
        <v>69</v>
      </c>
      <c r="M80" s="7" t="s">
        <v>15</v>
      </c>
      <c r="N80" s="4">
        <v>1</v>
      </c>
      <c r="O80" s="4">
        <f>SUM(N77:N80)</f>
        <v>46</v>
      </c>
      <c r="P80" s="4">
        <f>SUM(N77:N81)</f>
        <v>47</v>
      </c>
      <c r="Q80">
        <f>N80/O80</f>
        <v>2.1739130434782608E-2</v>
      </c>
      <c r="R80" t="str">
        <f t="shared" si="1"/>
        <v>B30.10.2023</v>
      </c>
    </row>
    <row r="81" spans="1:18" x14ac:dyDescent="0.25">
      <c r="A81" t="s">
        <v>58</v>
      </c>
      <c r="B81" s="13">
        <v>0.70833333333333304</v>
      </c>
      <c r="C81" t="s">
        <v>52</v>
      </c>
      <c r="D81">
        <v>23</v>
      </c>
      <c r="E81">
        <v>58</v>
      </c>
      <c r="F81" s="7" t="s">
        <v>11</v>
      </c>
      <c r="G81" s="7">
        <v>8</v>
      </c>
      <c r="H81" t="s">
        <v>44</v>
      </c>
      <c r="I81" s="7" t="s">
        <v>23</v>
      </c>
      <c r="J81" t="s">
        <v>18</v>
      </c>
      <c r="K81" t="s">
        <v>69</v>
      </c>
      <c r="L81" t="s">
        <v>69</v>
      </c>
      <c r="M81" s="7" t="s">
        <v>18</v>
      </c>
      <c r="N81" s="4">
        <v>1</v>
      </c>
      <c r="O81" s="4">
        <f>SUM(N77:N80)</f>
        <v>46</v>
      </c>
      <c r="P81" s="4">
        <f>SUM(N77:N81)</f>
        <v>47</v>
      </c>
      <c r="Q81">
        <f>N81/P81</f>
        <v>2.1276595744680851E-2</v>
      </c>
      <c r="R81" t="str">
        <f t="shared" si="1"/>
        <v>B30.10.2023</v>
      </c>
    </row>
    <row r="82" spans="1:18" x14ac:dyDescent="0.25">
      <c r="A82" t="s">
        <v>49</v>
      </c>
      <c r="B82" s="10">
        <v>0.66666666666666663</v>
      </c>
      <c r="C82" t="s">
        <v>34</v>
      </c>
      <c r="D82">
        <v>24</v>
      </c>
      <c r="E82">
        <v>52</v>
      </c>
      <c r="F82" t="s">
        <v>11</v>
      </c>
      <c r="G82">
        <v>7</v>
      </c>
      <c r="H82" t="s">
        <v>50</v>
      </c>
      <c r="I82" t="s">
        <v>36</v>
      </c>
      <c r="J82" t="s">
        <v>74</v>
      </c>
      <c r="K82" s="7" t="s">
        <v>70</v>
      </c>
      <c r="L82" s="7" t="s">
        <v>70</v>
      </c>
      <c r="M82" t="s">
        <v>22</v>
      </c>
      <c r="N82" s="4">
        <v>4</v>
      </c>
      <c r="O82" s="4">
        <f>SUM(N82:N85)</f>
        <v>15</v>
      </c>
      <c r="P82" s="4">
        <f>SUM(N82:N86)</f>
        <v>19</v>
      </c>
      <c r="Q82">
        <f>N82/O82</f>
        <v>0.26666666666666666</v>
      </c>
      <c r="R82" t="str">
        <f t="shared" si="1"/>
        <v>E04.10.2023</v>
      </c>
    </row>
    <row r="83" spans="1:18" x14ac:dyDescent="0.25">
      <c r="A83" t="s">
        <v>49</v>
      </c>
      <c r="B83" s="10">
        <v>0.66666666666666663</v>
      </c>
      <c r="C83" t="s">
        <v>34</v>
      </c>
      <c r="D83">
        <v>24</v>
      </c>
      <c r="E83">
        <v>52</v>
      </c>
      <c r="F83" t="s">
        <v>11</v>
      </c>
      <c r="G83">
        <v>7</v>
      </c>
      <c r="H83" t="s">
        <v>50</v>
      </c>
      <c r="I83" t="s">
        <v>36</v>
      </c>
      <c r="J83" t="s">
        <v>75</v>
      </c>
      <c r="K83" s="7" t="s">
        <v>70</v>
      </c>
      <c r="L83" s="7" t="s">
        <v>70</v>
      </c>
      <c r="M83" t="s">
        <v>17</v>
      </c>
      <c r="N83" s="4">
        <v>7</v>
      </c>
      <c r="O83" s="4">
        <f>SUM(N82:N85)</f>
        <v>15</v>
      </c>
      <c r="P83" s="4">
        <f>SUM(N82:N86)</f>
        <v>19</v>
      </c>
      <c r="Q83">
        <f>N83/O83</f>
        <v>0.46666666666666667</v>
      </c>
      <c r="R83" t="str">
        <f t="shared" si="1"/>
        <v>E04.10.2023</v>
      </c>
    </row>
    <row r="84" spans="1:18" x14ac:dyDescent="0.25">
      <c r="A84" t="s">
        <v>49</v>
      </c>
      <c r="B84" s="10">
        <v>0.66666666666666663</v>
      </c>
      <c r="C84" t="s">
        <v>34</v>
      </c>
      <c r="D84">
        <v>24</v>
      </c>
      <c r="E84">
        <v>52</v>
      </c>
      <c r="F84" t="s">
        <v>11</v>
      </c>
      <c r="G84">
        <v>7</v>
      </c>
      <c r="H84" t="s">
        <v>50</v>
      </c>
      <c r="I84" t="s">
        <v>36</v>
      </c>
      <c r="J84" s="7" t="s">
        <v>14</v>
      </c>
      <c r="K84" s="7" t="s">
        <v>70</v>
      </c>
      <c r="L84" s="7" t="s">
        <v>70</v>
      </c>
      <c r="M84" t="s">
        <v>13</v>
      </c>
      <c r="N84" s="4">
        <v>2</v>
      </c>
      <c r="O84" s="4">
        <f>SUM(N82:N85)</f>
        <v>15</v>
      </c>
      <c r="P84" s="4">
        <f>SUM(N82:N86)</f>
        <v>19</v>
      </c>
      <c r="Q84">
        <f>N84/O84</f>
        <v>0.13333333333333333</v>
      </c>
      <c r="R84" t="str">
        <f t="shared" si="1"/>
        <v>E04.10.2023</v>
      </c>
    </row>
    <row r="85" spans="1:18" x14ac:dyDescent="0.25">
      <c r="A85" t="s">
        <v>49</v>
      </c>
      <c r="B85" s="10">
        <v>0.66666666666666663</v>
      </c>
      <c r="C85" t="s">
        <v>34</v>
      </c>
      <c r="D85">
        <v>24</v>
      </c>
      <c r="E85">
        <v>52</v>
      </c>
      <c r="F85" t="s">
        <v>11</v>
      </c>
      <c r="G85">
        <v>7</v>
      </c>
      <c r="H85" t="s">
        <v>50</v>
      </c>
      <c r="I85" t="s">
        <v>36</v>
      </c>
      <c r="J85" s="7" t="s">
        <v>16</v>
      </c>
      <c r="K85" s="7" t="s">
        <v>70</v>
      </c>
      <c r="L85" s="7" t="s">
        <v>70</v>
      </c>
      <c r="M85" t="s">
        <v>15</v>
      </c>
      <c r="N85" s="4">
        <v>2</v>
      </c>
      <c r="O85" s="4">
        <f>SUM(N82:N85)</f>
        <v>15</v>
      </c>
      <c r="P85" s="4">
        <f>SUM(N82:N86)</f>
        <v>19</v>
      </c>
      <c r="Q85">
        <f>N85/O85</f>
        <v>0.13333333333333333</v>
      </c>
      <c r="R85" t="str">
        <f t="shared" si="1"/>
        <v>E04.10.2023</v>
      </c>
    </row>
    <row r="86" spans="1:18" x14ac:dyDescent="0.25">
      <c r="A86" t="s">
        <v>49</v>
      </c>
      <c r="B86" s="10">
        <v>0.66666666666666663</v>
      </c>
      <c r="C86" t="s">
        <v>34</v>
      </c>
      <c r="D86">
        <v>24</v>
      </c>
      <c r="E86">
        <v>52</v>
      </c>
      <c r="F86" t="s">
        <v>11</v>
      </c>
      <c r="G86">
        <v>7</v>
      </c>
      <c r="H86" t="s">
        <v>50</v>
      </c>
      <c r="I86" t="s">
        <v>36</v>
      </c>
      <c r="J86" s="7" t="s">
        <v>18</v>
      </c>
      <c r="K86" s="7" t="s">
        <v>70</v>
      </c>
      <c r="L86" s="7" t="s">
        <v>70</v>
      </c>
      <c r="M86" t="s">
        <v>18</v>
      </c>
      <c r="N86" s="4">
        <v>4</v>
      </c>
      <c r="O86" s="4">
        <f>SUM(N82:N85)</f>
        <v>15</v>
      </c>
      <c r="P86" s="4">
        <f>SUM(N82:N86)</f>
        <v>19</v>
      </c>
      <c r="Q86">
        <f>N86/P86</f>
        <v>0.21052631578947367</v>
      </c>
      <c r="R86" t="str">
        <f t="shared" si="1"/>
        <v>E04.10.2023</v>
      </c>
    </row>
    <row r="87" spans="1:18" x14ac:dyDescent="0.25">
      <c r="A87" t="s">
        <v>49</v>
      </c>
      <c r="B87" s="10">
        <v>0.66666666666666663</v>
      </c>
      <c r="C87" t="s">
        <v>34</v>
      </c>
      <c r="D87">
        <v>24</v>
      </c>
      <c r="E87">
        <v>52</v>
      </c>
      <c r="F87" t="s">
        <v>11</v>
      </c>
      <c r="G87">
        <v>7</v>
      </c>
      <c r="H87" t="s">
        <v>50</v>
      </c>
      <c r="I87" t="s">
        <v>37</v>
      </c>
      <c r="J87" t="s">
        <v>74</v>
      </c>
      <c r="K87" s="7" t="s">
        <v>70</v>
      </c>
      <c r="L87" s="7" t="s">
        <v>70</v>
      </c>
      <c r="M87" t="s">
        <v>17</v>
      </c>
      <c r="N87" s="4">
        <v>5</v>
      </c>
      <c r="O87" s="4">
        <f>SUM(N87:N90)</f>
        <v>17</v>
      </c>
      <c r="P87" s="4">
        <f>SUM(N87:N91)</f>
        <v>20</v>
      </c>
      <c r="Q87">
        <f>N87/O87</f>
        <v>0.29411764705882354</v>
      </c>
      <c r="R87" t="str">
        <f t="shared" si="1"/>
        <v>F04.10.2023</v>
      </c>
    </row>
    <row r="88" spans="1:18" x14ac:dyDescent="0.25">
      <c r="A88" t="s">
        <v>49</v>
      </c>
      <c r="B88" s="10">
        <v>0.66666666666666663</v>
      </c>
      <c r="C88" t="s">
        <v>34</v>
      </c>
      <c r="D88">
        <v>24</v>
      </c>
      <c r="E88">
        <v>52</v>
      </c>
      <c r="F88" t="s">
        <v>11</v>
      </c>
      <c r="G88">
        <v>7</v>
      </c>
      <c r="H88" t="s">
        <v>50</v>
      </c>
      <c r="I88" t="s">
        <v>37</v>
      </c>
      <c r="J88" t="s">
        <v>75</v>
      </c>
      <c r="K88" s="7" t="s">
        <v>70</v>
      </c>
      <c r="L88" s="7" t="s">
        <v>70</v>
      </c>
      <c r="M88" t="s">
        <v>13</v>
      </c>
      <c r="N88" s="4">
        <v>7</v>
      </c>
      <c r="O88" s="4">
        <f>O87</f>
        <v>17</v>
      </c>
      <c r="P88" s="4">
        <f>SUM(N87:N91)</f>
        <v>20</v>
      </c>
      <c r="Q88">
        <f>N88/O88</f>
        <v>0.41176470588235292</v>
      </c>
      <c r="R88" t="str">
        <f t="shared" si="1"/>
        <v>F04.10.2023</v>
      </c>
    </row>
    <row r="89" spans="1:18" x14ac:dyDescent="0.25">
      <c r="A89" t="s">
        <v>49</v>
      </c>
      <c r="B89" s="10">
        <v>0.66666666666666663</v>
      </c>
      <c r="C89" t="s">
        <v>34</v>
      </c>
      <c r="D89">
        <v>24</v>
      </c>
      <c r="E89">
        <v>52</v>
      </c>
      <c r="F89" t="s">
        <v>11</v>
      </c>
      <c r="G89">
        <v>7</v>
      </c>
      <c r="H89" t="s">
        <v>50</v>
      </c>
      <c r="I89" t="s">
        <v>37</v>
      </c>
      <c r="J89" s="7" t="s">
        <v>14</v>
      </c>
      <c r="K89" s="7" t="s">
        <v>70</v>
      </c>
      <c r="L89" s="7" t="s">
        <v>70</v>
      </c>
      <c r="M89" t="s">
        <v>15</v>
      </c>
      <c r="N89" s="4">
        <v>5</v>
      </c>
      <c r="O89" s="4">
        <f>SUM(N87:N90)</f>
        <v>17</v>
      </c>
      <c r="P89" s="4">
        <f>SUM(N87:N91)</f>
        <v>20</v>
      </c>
      <c r="Q89">
        <f>N89/O89</f>
        <v>0.29411764705882354</v>
      </c>
      <c r="R89" t="str">
        <f t="shared" si="1"/>
        <v>F04.10.2023</v>
      </c>
    </row>
    <row r="90" spans="1:18" x14ac:dyDescent="0.25">
      <c r="A90" t="s">
        <v>49</v>
      </c>
      <c r="B90" s="10">
        <v>0.66666666666666663</v>
      </c>
      <c r="C90" t="s">
        <v>34</v>
      </c>
      <c r="D90">
        <v>24</v>
      </c>
      <c r="E90">
        <v>52</v>
      </c>
      <c r="F90" t="s">
        <v>11</v>
      </c>
      <c r="G90">
        <v>7</v>
      </c>
      <c r="H90" t="s">
        <v>50</v>
      </c>
      <c r="I90" t="s">
        <v>37</v>
      </c>
      <c r="J90" s="7" t="s">
        <v>16</v>
      </c>
      <c r="K90" s="7" t="s">
        <v>70</v>
      </c>
      <c r="L90" s="7" t="s">
        <v>70</v>
      </c>
      <c r="M90" t="s">
        <v>22</v>
      </c>
      <c r="N90" s="4">
        <v>0</v>
      </c>
      <c r="O90" s="4">
        <f>SUM(N87:N90)</f>
        <v>17</v>
      </c>
      <c r="P90" s="4">
        <f>SUM(N87:N91)</f>
        <v>20</v>
      </c>
      <c r="Q90">
        <f>N90/O90</f>
        <v>0</v>
      </c>
      <c r="R90" t="str">
        <f t="shared" si="1"/>
        <v>F04.10.2023</v>
      </c>
    </row>
    <row r="91" spans="1:18" x14ac:dyDescent="0.25">
      <c r="A91" t="s">
        <v>49</v>
      </c>
      <c r="B91" s="10">
        <v>0.66666666666666663</v>
      </c>
      <c r="C91" t="s">
        <v>34</v>
      </c>
      <c r="D91">
        <v>24</v>
      </c>
      <c r="E91">
        <v>52</v>
      </c>
      <c r="F91" t="s">
        <v>11</v>
      </c>
      <c r="G91">
        <v>7</v>
      </c>
      <c r="H91" t="s">
        <v>50</v>
      </c>
      <c r="I91" t="s">
        <v>37</v>
      </c>
      <c r="J91" s="7" t="s">
        <v>18</v>
      </c>
      <c r="K91" s="7" t="s">
        <v>70</v>
      </c>
      <c r="L91" s="7" t="s">
        <v>70</v>
      </c>
      <c r="M91" t="s">
        <v>18</v>
      </c>
      <c r="N91" s="4">
        <v>3</v>
      </c>
      <c r="O91" s="4">
        <f>SUM(N87:N90)</f>
        <v>17</v>
      </c>
      <c r="P91" s="4">
        <f>SUM(N87:N91)</f>
        <v>20</v>
      </c>
      <c r="Q91">
        <f>N91/P91</f>
        <v>0.15</v>
      </c>
      <c r="R91" t="str">
        <f t="shared" si="1"/>
        <v>F04.10.2023</v>
      </c>
    </row>
    <row r="92" spans="1:18" x14ac:dyDescent="0.25">
      <c r="A92" t="s">
        <v>51</v>
      </c>
      <c r="B92" s="10">
        <v>0.58333333333333337</v>
      </c>
      <c r="C92" t="s">
        <v>52</v>
      </c>
      <c r="D92">
        <v>23</v>
      </c>
      <c r="E92">
        <v>54</v>
      </c>
      <c r="F92" t="s">
        <v>11</v>
      </c>
      <c r="G92">
        <v>7</v>
      </c>
      <c r="H92" t="s">
        <v>50</v>
      </c>
      <c r="I92" t="s">
        <v>12</v>
      </c>
      <c r="J92" t="s">
        <v>74</v>
      </c>
      <c r="K92" s="7" t="s">
        <v>70</v>
      </c>
      <c r="L92" s="7" t="s">
        <v>70</v>
      </c>
      <c r="M92" t="s">
        <v>22</v>
      </c>
      <c r="N92" s="4">
        <v>25</v>
      </c>
      <c r="O92" s="4">
        <f>SUM(N92:N95)</f>
        <v>41</v>
      </c>
      <c r="P92" s="4">
        <f>SUM(N92:N96)</f>
        <v>45</v>
      </c>
      <c r="Q92">
        <f>N92/O92</f>
        <v>0.6097560975609756</v>
      </c>
      <c r="R92" t="str">
        <f t="shared" si="1"/>
        <v>A05.10.2023</v>
      </c>
    </row>
    <row r="93" spans="1:18" x14ac:dyDescent="0.25">
      <c r="A93" t="s">
        <v>51</v>
      </c>
      <c r="B93" s="10">
        <v>0.58333333333333337</v>
      </c>
      <c r="C93" t="s">
        <v>52</v>
      </c>
      <c r="D93">
        <v>23</v>
      </c>
      <c r="E93">
        <v>54</v>
      </c>
      <c r="F93" t="s">
        <v>11</v>
      </c>
      <c r="G93">
        <v>7</v>
      </c>
      <c r="H93" t="s">
        <v>50</v>
      </c>
      <c r="I93" t="s">
        <v>12</v>
      </c>
      <c r="J93" t="s">
        <v>75</v>
      </c>
      <c r="K93" s="7" t="s">
        <v>70</v>
      </c>
      <c r="L93" s="7" t="s">
        <v>70</v>
      </c>
      <c r="M93" t="s">
        <v>13</v>
      </c>
      <c r="N93" s="4">
        <v>7</v>
      </c>
      <c r="O93" s="4">
        <f>SUM(N92:N95)</f>
        <v>41</v>
      </c>
      <c r="P93" s="4">
        <f>SUM(N92:N96)</f>
        <v>45</v>
      </c>
      <c r="Q93">
        <f>N93/O93</f>
        <v>0.17073170731707318</v>
      </c>
      <c r="R93" t="str">
        <f t="shared" si="1"/>
        <v>A05.10.2023</v>
      </c>
    </row>
    <row r="94" spans="1:18" x14ac:dyDescent="0.25">
      <c r="A94" t="s">
        <v>51</v>
      </c>
      <c r="B94" s="10">
        <v>0.58333333333333337</v>
      </c>
      <c r="C94" t="s">
        <v>52</v>
      </c>
      <c r="D94">
        <v>23</v>
      </c>
      <c r="E94">
        <v>54</v>
      </c>
      <c r="F94" t="s">
        <v>11</v>
      </c>
      <c r="G94">
        <v>7</v>
      </c>
      <c r="H94" t="s">
        <v>50</v>
      </c>
      <c r="I94" t="s">
        <v>12</v>
      </c>
      <c r="J94" t="s">
        <v>14</v>
      </c>
      <c r="K94" s="7" t="s">
        <v>70</v>
      </c>
      <c r="L94" s="7" t="s">
        <v>70</v>
      </c>
      <c r="M94" t="s">
        <v>17</v>
      </c>
      <c r="N94" s="4">
        <v>8</v>
      </c>
      <c r="O94" s="4">
        <f>SUM(N92:N95)</f>
        <v>41</v>
      </c>
      <c r="P94" s="4">
        <f>SUM(N92:N96)</f>
        <v>45</v>
      </c>
      <c r="Q94">
        <f>N94/O94</f>
        <v>0.1951219512195122</v>
      </c>
      <c r="R94" t="str">
        <f t="shared" si="1"/>
        <v>A05.10.2023</v>
      </c>
    </row>
    <row r="95" spans="1:18" x14ac:dyDescent="0.25">
      <c r="A95" t="s">
        <v>51</v>
      </c>
      <c r="B95" s="10">
        <v>0.58333333333333337</v>
      </c>
      <c r="C95" t="s">
        <v>52</v>
      </c>
      <c r="D95">
        <v>23</v>
      </c>
      <c r="E95">
        <v>54</v>
      </c>
      <c r="F95" t="s">
        <v>11</v>
      </c>
      <c r="G95">
        <v>7</v>
      </c>
      <c r="H95" t="s">
        <v>50</v>
      </c>
      <c r="I95" t="s">
        <v>12</v>
      </c>
      <c r="J95" t="s">
        <v>16</v>
      </c>
      <c r="K95" s="7" t="s">
        <v>70</v>
      </c>
      <c r="L95" s="7" t="s">
        <v>70</v>
      </c>
      <c r="M95" t="s">
        <v>15</v>
      </c>
      <c r="N95" s="4">
        <v>1</v>
      </c>
      <c r="O95" s="4">
        <f>SUM(N92:N95)</f>
        <v>41</v>
      </c>
      <c r="P95" s="4">
        <f>SUM(N92:N96)</f>
        <v>45</v>
      </c>
      <c r="Q95">
        <f>N95/O95</f>
        <v>2.4390243902439025E-2</v>
      </c>
      <c r="R95" t="str">
        <f t="shared" si="1"/>
        <v>A05.10.2023</v>
      </c>
    </row>
    <row r="96" spans="1:18" x14ac:dyDescent="0.25">
      <c r="A96" t="s">
        <v>51</v>
      </c>
      <c r="B96" s="10">
        <v>0.58333333333333337</v>
      </c>
      <c r="C96" t="s">
        <v>52</v>
      </c>
      <c r="D96">
        <v>23</v>
      </c>
      <c r="E96">
        <v>54</v>
      </c>
      <c r="F96" t="s">
        <v>11</v>
      </c>
      <c r="G96">
        <v>7</v>
      </c>
      <c r="H96" t="s">
        <v>50</v>
      </c>
      <c r="I96" t="s">
        <v>12</v>
      </c>
      <c r="J96" t="s">
        <v>18</v>
      </c>
      <c r="K96" s="7" t="s">
        <v>70</v>
      </c>
      <c r="L96" s="7" t="s">
        <v>70</v>
      </c>
      <c r="M96" t="s">
        <v>18</v>
      </c>
      <c r="N96" s="4">
        <v>4</v>
      </c>
      <c r="O96" s="4">
        <f>SUM(N92:N95)</f>
        <v>41</v>
      </c>
      <c r="P96" s="4">
        <f>SUM(N92:N96)</f>
        <v>45</v>
      </c>
      <c r="Q96">
        <f>N96/P96</f>
        <v>8.8888888888888892E-2</v>
      </c>
      <c r="R96" t="str">
        <f t="shared" si="1"/>
        <v>A05.10.2023</v>
      </c>
    </row>
    <row r="97" spans="1:36" x14ac:dyDescent="0.25">
      <c r="A97" t="s">
        <v>51</v>
      </c>
      <c r="B97" s="10">
        <v>0.58333333333333337</v>
      </c>
      <c r="C97" t="s">
        <v>52</v>
      </c>
      <c r="D97">
        <v>23</v>
      </c>
      <c r="E97">
        <v>54</v>
      </c>
      <c r="F97" t="s">
        <v>11</v>
      </c>
      <c r="G97">
        <v>7</v>
      </c>
      <c r="H97" t="s">
        <v>50</v>
      </c>
      <c r="I97" t="s">
        <v>23</v>
      </c>
      <c r="J97" t="s">
        <v>74</v>
      </c>
      <c r="K97" s="7" t="s">
        <v>70</v>
      </c>
      <c r="L97" s="7" t="s">
        <v>70</v>
      </c>
      <c r="M97" t="s">
        <v>15</v>
      </c>
      <c r="N97" s="4">
        <v>19</v>
      </c>
      <c r="O97" s="4">
        <f>SUM(N97:N100)</f>
        <v>47</v>
      </c>
      <c r="P97" s="4">
        <f>SUM(N97:N101)</f>
        <v>54</v>
      </c>
      <c r="Q97">
        <f>N97/O97</f>
        <v>0.40425531914893614</v>
      </c>
      <c r="R97" t="str">
        <f t="shared" si="1"/>
        <v>B05.10.2023</v>
      </c>
    </row>
    <row r="98" spans="1:36" x14ac:dyDescent="0.25">
      <c r="A98" t="s">
        <v>51</v>
      </c>
      <c r="B98" s="10">
        <v>0.58333333333333337</v>
      </c>
      <c r="C98" t="s">
        <v>52</v>
      </c>
      <c r="D98">
        <v>23</v>
      </c>
      <c r="E98">
        <v>54</v>
      </c>
      <c r="F98" t="s">
        <v>11</v>
      </c>
      <c r="G98">
        <v>7</v>
      </c>
      <c r="H98" t="s">
        <v>50</v>
      </c>
      <c r="I98" t="s">
        <v>23</v>
      </c>
      <c r="J98" t="s">
        <v>75</v>
      </c>
      <c r="K98" s="7" t="s">
        <v>70</v>
      </c>
      <c r="L98" s="7" t="s">
        <v>70</v>
      </c>
      <c r="M98" t="s">
        <v>17</v>
      </c>
      <c r="N98" s="4">
        <v>9</v>
      </c>
      <c r="O98" s="4">
        <f>SUM(N97:N100)</f>
        <v>47</v>
      </c>
      <c r="P98" s="4">
        <f>SUM(N97:N101)</f>
        <v>54</v>
      </c>
      <c r="Q98">
        <f>N98/O98</f>
        <v>0.19148936170212766</v>
      </c>
      <c r="R98" t="str">
        <f t="shared" si="1"/>
        <v>B05.10.2023</v>
      </c>
    </row>
    <row r="99" spans="1:36" x14ac:dyDescent="0.25">
      <c r="A99" t="s">
        <v>51</v>
      </c>
      <c r="B99" s="10">
        <v>0.58333333333333337</v>
      </c>
      <c r="C99" t="s">
        <v>52</v>
      </c>
      <c r="D99">
        <v>23</v>
      </c>
      <c r="E99">
        <v>54</v>
      </c>
      <c r="F99" t="s">
        <v>11</v>
      </c>
      <c r="G99">
        <v>7</v>
      </c>
      <c r="H99" t="s">
        <v>50</v>
      </c>
      <c r="I99" t="s">
        <v>23</v>
      </c>
      <c r="J99" t="s">
        <v>14</v>
      </c>
      <c r="K99" s="7" t="s">
        <v>70</v>
      </c>
      <c r="L99" s="7" t="s">
        <v>70</v>
      </c>
      <c r="M99" t="s">
        <v>22</v>
      </c>
      <c r="N99" s="4">
        <v>13</v>
      </c>
      <c r="O99" s="4">
        <f>SUM(N97:N100)</f>
        <v>47</v>
      </c>
      <c r="P99" s="4">
        <f>SUM(N97:N101)</f>
        <v>54</v>
      </c>
      <c r="Q99">
        <f>N99/O99</f>
        <v>0.27659574468085107</v>
      </c>
      <c r="R99" t="str">
        <f t="shared" si="1"/>
        <v>B05.10.2023</v>
      </c>
    </row>
    <row r="100" spans="1:36" x14ac:dyDescent="0.25">
      <c r="A100" t="s">
        <v>51</v>
      </c>
      <c r="B100" s="10">
        <v>0.58333333333333337</v>
      </c>
      <c r="C100" t="s">
        <v>52</v>
      </c>
      <c r="D100">
        <v>23</v>
      </c>
      <c r="E100">
        <v>54</v>
      </c>
      <c r="F100" t="s">
        <v>11</v>
      </c>
      <c r="G100">
        <v>7</v>
      </c>
      <c r="H100" t="s">
        <v>50</v>
      </c>
      <c r="I100" t="s">
        <v>23</v>
      </c>
      <c r="J100" t="s">
        <v>16</v>
      </c>
      <c r="K100" s="7" t="s">
        <v>70</v>
      </c>
      <c r="L100" s="7" t="s">
        <v>70</v>
      </c>
      <c r="M100" t="s">
        <v>13</v>
      </c>
      <c r="N100" s="4">
        <v>6</v>
      </c>
      <c r="O100" s="4">
        <f>SUM(N97:N100)</f>
        <v>47</v>
      </c>
      <c r="P100" s="4">
        <f>SUM(N97:N101)</f>
        <v>54</v>
      </c>
      <c r="Q100">
        <f>N100/O100</f>
        <v>0.1276595744680851</v>
      </c>
      <c r="R100" t="str">
        <f t="shared" si="1"/>
        <v>B05.10.2023</v>
      </c>
    </row>
    <row r="101" spans="1:36" s="5" customFormat="1" x14ac:dyDescent="0.25">
      <c r="A101" s="5" t="s">
        <v>51</v>
      </c>
      <c r="B101" s="11">
        <v>0.58333333333333304</v>
      </c>
      <c r="C101" s="5" t="s">
        <v>52</v>
      </c>
      <c r="D101" s="5">
        <v>23</v>
      </c>
      <c r="E101" s="5">
        <v>54</v>
      </c>
      <c r="F101" s="5" t="s">
        <v>11</v>
      </c>
      <c r="G101" s="5">
        <v>7</v>
      </c>
      <c r="H101" s="5" t="s">
        <v>50</v>
      </c>
      <c r="I101" s="5" t="s">
        <v>23</v>
      </c>
      <c r="J101" s="5" t="s">
        <v>18</v>
      </c>
      <c r="K101" s="7" t="s">
        <v>70</v>
      </c>
      <c r="L101" s="7" t="s">
        <v>70</v>
      </c>
      <c r="M101" s="5" t="s">
        <v>18</v>
      </c>
      <c r="N101" s="6">
        <v>7</v>
      </c>
      <c r="O101" s="6">
        <f>SUM(N97:N100)</f>
        <v>47</v>
      </c>
      <c r="P101" s="6">
        <f>SUM(N97:N101)</f>
        <v>54</v>
      </c>
      <c r="Q101">
        <f>N101/P101</f>
        <v>0.12962962962962962</v>
      </c>
      <c r="R101" s="5" t="str">
        <f t="shared" si="1"/>
        <v>B05.10.2023</v>
      </c>
      <c r="AJ101" s="6"/>
    </row>
    <row r="102" spans="1:36" x14ac:dyDescent="0.25">
      <c r="A102" t="s">
        <v>51</v>
      </c>
      <c r="B102" s="10">
        <v>0.58333333333333304</v>
      </c>
      <c r="C102" t="s">
        <v>52</v>
      </c>
      <c r="D102">
        <v>23</v>
      </c>
      <c r="E102">
        <v>54</v>
      </c>
      <c r="F102" t="s">
        <v>11</v>
      </c>
      <c r="G102">
        <v>7</v>
      </c>
      <c r="H102" t="s">
        <v>50</v>
      </c>
      <c r="I102" t="s">
        <v>26</v>
      </c>
      <c r="J102" t="s">
        <v>74</v>
      </c>
      <c r="K102" s="7" t="s">
        <v>70</v>
      </c>
      <c r="L102" s="7" t="s">
        <v>70</v>
      </c>
      <c r="M102" t="s">
        <v>15</v>
      </c>
      <c r="N102" s="4">
        <v>17</v>
      </c>
      <c r="O102" s="4">
        <f>SUM(N102:N105)</f>
        <v>42</v>
      </c>
      <c r="P102" s="4">
        <f>SUM(N102:N106)</f>
        <v>44</v>
      </c>
      <c r="Q102">
        <f>N102/O102</f>
        <v>0.40476190476190477</v>
      </c>
      <c r="R102" t="str">
        <f t="shared" si="1"/>
        <v>C05.10.2023</v>
      </c>
    </row>
    <row r="103" spans="1:36" x14ac:dyDescent="0.25">
      <c r="A103" t="s">
        <v>51</v>
      </c>
      <c r="B103" s="10">
        <v>0.58333333333333304</v>
      </c>
      <c r="C103" t="s">
        <v>52</v>
      </c>
      <c r="D103">
        <v>23</v>
      </c>
      <c r="E103">
        <v>54</v>
      </c>
      <c r="F103" t="s">
        <v>11</v>
      </c>
      <c r="G103">
        <v>7</v>
      </c>
      <c r="H103" t="s">
        <v>50</v>
      </c>
      <c r="I103" t="s">
        <v>26</v>
      </c>
      <c r="J103" t="s">
        <v>75</v>
      </c>
      <c r="K103" s="7" t="s">
        <v>70</v>
      </c>
      <c r="L103" s="7" t="s">
        <v>70</v>
      </c>
      <c r="M103" t="s">
        <v>17</v>
      </c>
      <c r="N103" s="4">
        <v>16</v>
      </c>
      <c r="O103" s="4">
        <f>O102</f>
        <v>42</v>
      </c>
      <c r="P103" s="4">
        <f>SUM(N102:N106)</f>
        <v>44</v>
      </c>
      <c r="Q103">
        <f>N103/O103</f>
        <v>0.38095238095238093</v>
      </c>
      <c r="R103" t="str">
        <f t="shared" si="1"/>
        <v>C05.10.2023</v>
      </c>
    </row>
    <row r="104" spans="1:36" x14ac:dyDescent="0.25">
      <c r="A104" t="s">
        <v>51</v>
      </c>
      <c r="B104" s="10">
        <v>0.58333333333333304</v>
      </c>
      <c r="C104" t="s">
        <v>52</v>
      </c>
      <c r="D104">
        <v>23</v>
      </c>
      <c r="E104">
        <v>54</v>
      </c>
      <c r="F104" t="s">
        <v>11</v>
      </c>
      <c r="G104">
        <v>7</v>
      </c>
      <c r="H104" t="s">
        <v>50</v>
      </c>
      <c r="I104" t="s">
        <v>26</v>
      </c>
      <c r="J104" s="7" t="s">
        <v>14</v>
      </c>
      <c r="K104" s="7" t="s">
        <v>70</v>
      </c>
      <c r="L104" s="7" t="s">
        <v>70</v>
      </c>
      <c r="M104" t="s">
        <v>13</v>
      </c>
      <c r="N104" s="4">
        <v>7</v>
      </c>
      <c r="O104" s="4">
        <f>SUM(N102:N105)</f>
        <v>42</v>
      </c>
      <c r="P104" s="4">
        <f>SUM(N102:N106)</f>
        <v>44</v>
      </c>
      <c r="Q104">
        <f>N104/O104</f>
        <v>0.16666666666666666</v>
      </c>
      <c r="R104" t="str">
        <f t="shared" si="1"/>
        <v>C05.10.2023</v>
      </c>
    </row>
    <row r="105" spans="1:36" x14ac:dyDescent="0.25">
      <c r="A105" t="s">
        <v>51</v>
      </c>
      <c r="B105" s="10">
        <v>0.58333333333333304</v>
      </c>
      <c r="C105" t="s">
        <v>52</v>
      </c>
      <c r="D105">
        <v>23</v>
      </c>
      <c r="E105">
        <v>54</v>
      </c>
      <c r="F105" t="s">
        <v>11</v>
      </c>
      <c r="G105">
        <v>7</v>
      </c>
      <c r="H105" t="s">
        <v>50</v>
      </c>
      <c r="I105" t="s">
        <v>26</v>
      </c>
      <c r="J105" s="7" t="s">
        <v>16</v>
      </c>
      <c r="K105" s="7" t="s">
        <v>70</v>
      </c>
      <c r="L105" s="7" t="s">
        <v>70</v>
      </c>
      <c r="M105" t="s">
        <v>22</v>
      </c>
      <c r="N105" s="4">
        <v>2</v>
      </c>
      <c r="O105" s="4">
        <f>SUM(N102:N105)</f>
        <v>42</v>
      </c>
      <c r="P105" s="4">
        <f>SUM(N102:N106)</f>
        <v>44</v>
      </c>
      <c r="Q105">
        <f>N105/O105</f>
        <v>4.7619047619047616E-2</v>
      </c>
      <c r="R105" t="str">
        <f t="shared" si="1"/>
        <v>C05.10.2023</v>
      </c>
    </row>
    <row r="106" spans="1:36" x14ac:dyDescent="0.25">
      <c r="A106" t="s">
        <v>51</v>
      </c>
      <c r="B106" s="10">
        <v>0.58333333333333304</v>
      </c>
      <c r="C106" t="s">
        <v>52</v>
      </c>
      <c r="D106">
        <v>23</v>
      </c>
      <c r="E106">
        <v>54</v>
      </c>
      <c r="F106" t="s">
        <v>11</v>
      </c>
      <c r="G106">
        <v>7</v>
      </c>
      <c r="H106" t="s">
        <v>50</v>
      </c>
      <c r="I106" t="s">
        <v>26</v>
      </c>
      <c r="J106" s="7" t="s">
        <v>18</v>
      </c>
      <c r="K106" s="7" t="s">
        <v>70</v>
      </c>
      <c r="L106" s="7" t="s">
        <v>70</v>
      </c>
      <c r="M106" t="s">
        <v>18</v>
      </c>
      <c r="N106" s="4">
        <v>2</v>
      </c>
      <c r="O106" s="4">
        <f>SUM(N102:N105)</f>
        <v>42</v>
      </c>
      <c r="P106" s="4">
        <f>SUM(N102:N106)</f>
        <v>44</v>
      </c>
      <c r="Q106">
        <f>N106/P106</f>
        <v>4.5454545454545456E-2</v>
      </c>
      <c r="R106" t="str">
        <f t="shared" si="1"/>
        <v>C05.10.2023</v>
      </c>
    </row>
    <row r="107" spans="1:36" x14ac:dyDescent="0.25">
      <c r="A107" t="s">
        <v>51</v>
      </c>
      <c r="B107" s="10">
        <v>0.58333333333333304</v>
      </c>
      <c r="C107" t="s">
        <v>52</v>
      </c>
      <c r="D107">
        <v>23</v>
      </c>
      <c r="E107">
        <v>54</v>
      </c>
      <c r="F107" t="s">
        <v>11</v>
      </c>
      <c r="G107">
        <v>7</v>
      </c>
      <c r="H107" t="s">
        <v>50</v>
      </c>
      <c r="I107" t="s">
        <v>31</v>
      </c>
      <c r="J107" t="s">
        <v>74</v>
      </c>
      <c r="K107" s="7" t="s">
        <v>70</v>
      </c>
      <c r="L107" s="7" t="s">
        <v>70</v>
      </c>
      <c r="M107" t="s">
        <v>17</v>
      </c>
      <c r="N107" s="4">
        <v>8</v>
      </c>
      <c r="O107" s="4">
        <f>SUM(N107:N110)</f>
        <v>25</v>
      </c>
      <c r="P107" s="4">
        <f>SUM(N107:N111)</f>
        <v>29</v>
      </c>
      <c r="Q107">
        <f>N107/O107</f>
        <v>0.32</v>
      </c>
      <c r="R107" t="str">
        <f t="shared" si="1"/>
        <v>D05.10.2023</v>
      </c>
    </row>
    <row r="108" spans="1:36" x14ac:dyDescent="0.25">
      <c r="A108" t="s">
        <v>51</v>
      </c>
      <c r="B108" s="10">
        <v>0.58333333333333304</v>
      </c>
      <c r="C108" t="s">
        <v>52</v>
      </c>
      <c r="D108">
        <v>23</v>
      </c>
      <c r="E108">
        <v>54</v>
      </c>
      <c r="F108" t="s">
        <v>11</v>
      </c>
      <c r="G108">
        <v>7</v>
      </c>
      <c r="H108" t="s">
        <v>50</v>
      </c>
      <c r="I108" t="s">
        <v>31</v>
      </c>
      <c r="J108" t="s">
        <v>75</v>
      </c>
      <c r="K108" s="7" t="s">
        <v>70</v>
      </c>
      <c r="L108" s="7" t="s">
        <v>70</v>
      </c>
      <c r="M108" t="s">
        <v>15</v>
      </c>
      <c r="N108" s="4">
        <v>13</v>
      </c>
      <c r="O108" s="4">
        <f>SUM(N107:N110)</f>
        <v>25</v>
      </c>
      <c r="P108" s="4">
        <f>SUM(N107:N111)</f>
        <v>29</v>
      </c>
      <c r="Q108">
        <f>N108/O108</f>
        <v>0.52</v>
      </c>
      <c r="R108" t="str">
        <f t="shared" si="1"/>
        <v>D05.10.2023</v>
      </c>
    </row>
    <row r="109" spans="1:36" x14ac:dyDescent="0.25">
      <c r="A109" t="s">
        <v>51</v>
      </c>
      <c r="B109" s="10">
        <v>0.58333333333333304</v>
      </c>
      <c r="C109" t="s">
        <v>52</v>
      </c>
      <c r="D109">
        <v>23</v>
      </c>
      <c r="E109">
        <v>54</v>
      </c>
      <c r="F109" t="s">
        <v>11</v>
      </c>
      <c r="G109">
        <v>7</v>
      </c>
      <c r="H109" t="s">
        <v>50</v>
      </c>
      <c r="I109" t="s">
        <v>31</v>
      </c>
      <c r="J109" s="7" t="s">
        <v>14</v>
      </c>
      <c r="K109" s="7" t="s">
        <v>70</v>
      </c>
      <c r="L109" s="7" t="s">
        <v>70</v>
      </c>
      <c r="M109" t="s">
        <v>13</v>
      </c>
      <c r="N109" s="4">
        <v>3</v>
      </c>
      <c r="O109" s="4">
        <f>SUM(N107:N110)</f>
        <v>25</v>
      </c>
      <c r="P109" s="4">
        <f>SUM(N107:N111)</f>
        <v>29</v>
      </c>
      <c r="Q109">
        <f>N109/O109</f>
        <v>0.12</v>
      </c>
      <c r="R109" t="str">
        <f t="shared" si="1"/>
        <v>D05.10.2023</v>
      </c>
    </row>
    <row r="110" spans="1:36" x14ac:dyDescent="0.25">
      <c r="A110" t="s">
        <v>51</v>
      </c>
      <c r="B110" s="10">
        <v>0.58333333333333304</v>
      </c>
      <c r="C110" t="s">
        <v>52</v>
      </c>
      <c r="D110">
        <v>23</v>
      </c>
      <c r="E110">
        <v>54</v>
      </c>
      <c r="F110" t="s">
        <v>11</v>
      </c>
      <c r="G110">
        <v>7</v>
      </c>
      <c r="H110" t="s">
        <v>50</v>
      </c>
      <c r="I110" t="s">
        <v>31</v>
      </c>
      <c r="J110" s="7" t="s">
        <v>16</v>
      </c>
      <c r="K110" s="7" t="s">
        <v>70</v>
      </c>
      <c r="L110" s="7" t="s">
        <v>70</v>
      </c>
      <c r="M110" t="s">
        <v>22</v>
      </c>
      <c r="N110" s="4">
        <v>1</v>
      </c>
      <c r="O110" s="4">
        <f>SUM(N107:N110)</f>
        <v>25</v>
      </c>
      <c r="P110" s="4">
        <f>SUM(N107:N111)</f>
        <v>29</v>
      </c>
      <c r="Q110">
        <f>N110/O110</f>
        <v>0.04</v>
      </c>
      <c r="R110" t="str">
        <f t="shared" si="1"/>
        <v>D05.10.2023</v>
      </c>
    </row>
    <row r="111" spans="1:36" x14ac:dyDescent="0.25">
      <c r="A111" t="s">
        <v>51</v>
      </c>
      <c r="B111" s="10">
        <v>0.58333333333333304</v>
      </c>
      <c r="C111" t="s">
        <v>52</v>
      </c>
      <c r="D111">
        <v>23</v>
      </c>
      <c r="E111">
        <v>54</v>
      </c>
      <c r="F111" t="s">
        <v>11</v>
      </c>
      <c r="G111">
        <v>7</v>
      </c>
      <c r="H111" t="s">
        <v>50</v>
      </c>
      <c r="I111" t="s">
        <v>31</v>
      </c>
      <c r="J111" s="7" t="s">
        <v>18</v>
      </c>
      <c r="K111" s="7" t="s">
        <v>70</v>
      </c>
      <c r="L111" s="7" t="s">
        <v>70</v>
      </c>
      <c r="M111" t="s">
        <v>18</v>
      </c>
      <c r="N111" s="4">
        <v>4</v>
      </c>
      <c r="O111" s="4">
        <f>SUM(N107:N110)</f>
        <v>25</v>
      </c>
      <c r="P111" s="4">
        <f>SUM(N107:N111)</f>
        <v>29</v>
      </c>
      <c r="Q111">
        <f>N111/P111</f>
        <v>0.13793103448275862</v>
      </c>
      <c r="R111" t="str">
        <f t="shared" si="1"/>
        <v>D05.10.2023</v>
      </c>
    </row>
    <row r="112" spans="1:36" x14ac:dyDescent="0.25">
      <c r="A112" t="s">
        <v>51</v>
      </c>
      <c r="B112" s="10">
        <v>0.58333333333333304</v>
      </c>
      <c r="C112" t="s">
        <v>52</v>
      </c>
      <c r="D112">
        <v>23</v>
      </c>
      <c r="E112">
        <v>54</v>
      </c>
      <c r="F112" t="s">
        <v>32</v>
      </c>
      <c r="G112">
        <v>7</v>
      </c>
      <c r="H112" t="s">
        <v>50</v>
      </c>
      <c r="I112" t="s">
        <v>36</v>
      </c>
      <c r="J112" t="s">
        <v>74</v>
      </c>
      <c r="K112" s="7" t="s">
        <v>70</v>
      </c>
      <c r="L112" s="7" t="s">
        <v>70</v>
      </c>
      <c r="M112" t="s">
        <v>22</v>
      </c>
      <c r="N112" s="4">
        <v>16</v>
      </c>
      <c r="O112" s="4">
        <f>SUM(N112:N115)</f>
        <v>49</v>
      </c>
      <c r="P112" s="4">
        <f>SUM(N112:N116)</f>
        <v>53</v>
      </c>
      <c r="Q112">
        <f>N112/O112</f>
        <v>0.32653061224489793</v>
      </c>
      <c r="R112" t="str">
        <f t="shared" si="1"/>
        <v>E05.10.2023</v>
      </c>
    </row>
    <row r="113" spans="1:18" x14ac:dyDescent="0.25">
      <c r="A113" t="s">
        <v>51</v>
      </c>
      <c r="B113" s="10">
        <v>0.58333333333333304</v>
      </c>
      <c r="C113" t="s">
        <v>52</v>
      </c>
      <c r="D113">
        <v>23</v>
      </c>
      <c r="E113">
        <v>54</v>
      </c>
      <c r="F113" t="s">
        <v>32</v>
      </c>
      <c r="G113">
        <v>7</v>
      </c>
      <c r="H113" t="s">
        <v>50</v>
      </c>
      <c r="I113" t="s">
        <v>36</v>
      </c>
      <c r="J113" t="s">
        <v>75</v>
      </c>
      <c r="K113" s="7" t="s">
        <v>70</v>
      </c>
      <c r="L113" s="7" t="s">
        <v>70</v>
      </c>
      <c r="M113" t="s">
        <v>13</v>
      </c>
      <c r="N113" s="4">
        <v>15</v>
      </c>
      <c r="O113" s="4">
        <f>SUM(N112:N115)</f>
        <v>49</v>
      </c>
      <c r="P113" s="4">
        <f>SUM(N112:N116)</f>
        <v>53</v>
      </c>
      <c r="Q113">
        <f>N113/O113</f>
        <v>0.30612244897959184</v>
      </c>
      <c r="R113" t="str">
        <f t="shared" si="1"/>
        <v>E05.10.2023</v>
      </c>
    </row>
    <row r="114" spans="1:18" x14ac:dyDescent="0.25">
      <c r="A114" t="s">
        <v>51</v>
      </c>
      <c r="B114" s="10">
        <v>0.58333333333333304</v>
      </c>
      <c r="C114" t="s">
        <v>52</v>
      </c>
      <c r="D114">
        <v>23</v>
      </c>
      <c r="E114">
        <v>54</v>
      </c>
      <c r="F114" t="s">
        <v>32</v>
      </c>
      <c r="G114">
        <v>7</v>
      </c>
      <c r="H114" t="s">
        <v>50</v>
      </c>
      <c r="I114" t="s">
        <v>36</v>
      </c>
      <c r="J114" t="s">
        <v>14</v>
      </c>
      <c r="K114" s="7" t="s">
        <v>70</v>
      </c>
      <c r="L114" s="7" t="s">
        <v>70</v>
      </c>
      <c r="M114" t="s">
        <v>17</v>
      </c>
      <c r="N114" s="4">
        <v>15</v>
      </c>
      <c r="O114" s="4">
        <f>SUM(N112:N115)</f>
        <v>49</v>
      </c>
      <c r="P114" s="4">
        <f>SUM(N112:N116)</f>
        <v>53</v>
      </c>
      <c r="Q114">
        <f>N114/O114</f>
        <v>0.30612244897959184</v>
      </c>
      <c r="R114" t="str">
        <f t="shared" si="1"/>
        <v>E05.10.2023</v>
      </c>
    </row>
    <row r="115" spans="1:18" x14ac:dyDescent="0.25">
      <c r="A115" t="s">
        <v>51</v>
      </c>
      <c r="B115" s="10">
        <v>0.58333333333333304</v>
      </c>
      <c r="C115" t="s">
        <v>52</v>
      </c>
      <c r="D115">
        <v>23</v>
      </c>
      <c r="E115">
        <v>54</v>
      </c>
      <c r="F115" t="s">
        <v>32</v>
      </c>
      <c r="G115">
        <v>7</v>
      </c>
      <c r="H115" t="s">
        <v>50</v>
      </c>
      <c r="I115" t="s">
        <v>36</v>
      </c>
      <c r="J115" t="s">
        <v>16</v>
      </c>
      <c r="K115" s="7" t="s">
        <v>70</v>
      </c>
      <c r="L115" s="7" t="s">
        <v>70</v>
      </c>
      <c r="M115" t="s">
        <v>15</v>
      </c>
      <c r="N115" s="4">
        <v>3</v>
      </c>
      <c r="O115" s="4">
        <f>SUM(N112:N115)</f>
        <v>49</v>
      </c>
      <c r="P115" s="4">
        <f>SUM(N112:N116)</f>
        <v>53</v>
      </c>
      <c r="Q115">
        <f>N115/O115</f>
        <v>6.1224489795918366E-2</v>
      </c>
      <c r="R115" t="str">
        <f t="shared" si="1"/>
        <v>E05.10.2023</v>
      </c>
    </row>
    <row r="116" spans="1:18" x14ac:dyDescent="0.25">
      <c r="A116" t="s">
        <v>51</v>
      </c>
      <c r="B116" s="10">
        <v>0.58333333333333304</v>
      </c>
      <c r="C116" t="s">
        <v>52</v>
      </c>
      <c r="D116">
        <v>23</v>
      </c>
      <c r="E116">
        <v>54</v>
      </c>
      <c r="F116" t="s">
        <v>32</v>
      </c>
      <c r="G116">
        <v>7</v>
      </c>
      <c r="H116" t="s">
        <v>50</v>
      </c>
      <c r="I116" t="s">
        <v>36</v>
      </c>
      <c r="J116" t="s">
        <v>18</v>
      </c>
      <c r="K116" s="7" t="s">
        <v>70</v>
      </c>
      <c r="L116" s="7" t="s">
        <v>70</v>
      </c>
      <c r="M116" t="s">
        <v>18</v>
      </c>
      <c r="N116" s="4">
        <v>4</v>
      </c>
      <c r="O116" s="4">
        <f>SUM(N112:N115)</f>
        <v>49</v>
      </c>
      <c r="P116" s="4">
        <f>SUM(N112:N116)</f>
        <v>53</v>
      </c>
      <c r="Q116">
        <f>N116/P116</f>
        <v>7.5471698113207544E-2</v>
      </c>
      <c r="R116" t="str">
        <f t="shared" si="1"/>
        <v>E05.10.2023</v>
      </c>
    </row>
    <row r="117" spans="1:18" x14ac:dyDescent="0.25">
      <c r="A117" t="s">
        <v>51</v>
      </c>
      <c r="B117" s="10">
        <v>0.58333333333333304</v>
      </c>
      <c r="C117" t="s">
        <v>52</v>
      </c>
      <c r="D117">
        <v>23</v>
      </c>
      <c r="E117">
        <v>54</v>
      </c>
      <c r="F117" t="s">
        <v>32</v>
      </c>
      <c r="G117">
        <v>7</v>
      </c>
      <c r="H117" t="s">
        <v>50</v>
      </c>
      <c r="I117" t="s">
        <v>37</v>
      </c>
      <c r="J117" t="s">
        <v>74</v>
      </c>
      <c r="K117" s="7" t="s">
        <v>70</v>
      </c>
      <c r="L117" s="7" t="s">
        <v>70</v>
      </c>
      <c r="M117" t="s">
        <v>22</v>
      </c>
      <c r="N117" s="4">
        <v>7</v>
      </c>
      <c r="O117" s="4">
        <f>SUM(N117:N120)</f>
        <v>38</v>
      </c>
      <c r="P117" s="4">
        <f>SUM(N117:N121)</f>
        <v>43</v>
      </c>
      <c r="Q117">
        <f>N117/O117</f>
        <v>0.18421052631578946</v>
      </c>
      <c r="R117" t="str">
        <f t="shared" si="1"/>
        <v>F05.10.2023</v>
      </c>
    </row>
    <row r="118" spans="1:18" x14ac:dyDescent="0.25">
      <c r="A118" t="s">
        <v>51</v>
      </c>
      <c r="B118" s="10">
        <v>0.58333333333333304</v>
      </c>
      <c r="C118" t="s">
        <v>52</v>
      </c>
      <c r="D118">
        <v>23</v>
      </c>
      <c r="E118">
        <v>54</v>
      </c>
      <c r="F118" t="s">
        <v>32</v>
      </c>
      <c r="G118">
        <v>7</v>
      </c>
      <c r="H118" t="s">
        <v>50</v>
      </c>
      <c r="I118" t="s">
        <v>37</v>
      </c>
      <c r="J118" t="s">
        <v>75</v>
      </c>
      <c r="K118" s="7" t="s">
        <v>70</v>
      </c>
      <c r="L118" s="7" t="s">
        <v>70</v>
      </c>
      <c r="M118" t="s">
        <v>13</v>
      </c>
      <c r="N118" s="4">
        <v>15</v>
      </c>
      <c r="O118" s="4">
        <f>SUM(N117:N120)</f>
        <v>38</v>
      </c>
      <c r="P118" s="4">
        <f>SUM(N117:N121)</f>
        <v>43</v>
      </c>
      <c r="Q118">
        <f>N118/O118</f>
        <v>0.39473684210526316</v>
      </c>
      <c r="R118" t="str">
        <f t="shared" si="1"/>
        <v>F05.10.2023</v>
      </c>
    </row>
    <row r="119" spans="1:18" x14ac:dyDescent="0.25">
      <c r="A119" t="s">
        <v>51</v>
      </c>
      <c r="B119" s="10">
        <v>0.58333333333333304</v>
      </c>
      <c r="C119" t="s">
        <v>52</v>
      </c>
      <c r="D119">
        <v>23</v>
      </c>
      <c r="E119">
        <v>54</v>
      </c>
      <c r="F119" t="s">
        <v>32</v>
      </c>
      <c r="G119">
        <v>7</v>
      </c>
      <c r="H119" t="s">
        <v>50</v>
      </c>
      <c r="I119" t="s">
        <v>37</v>
      </c>
      <c r="J119" t="s">
        <v>14</v>
      </c>
      <c r="K119" s="7" t="s">
        <v>70</v>
      </c>
      <c r="L119" s="7" t="s">
        <v>70</v>
      </c>
      <c r="M119" t="s">
        <v>15</v>
      </c>
      <c r="N119" s="4">
        <v>13</v>
      </c>
      <c r="O119" s="4">
        <f>SUM(N117:N120)</f>
        <v>38</v>
      </c>
      <c r="P119" s="4">
        <f>SUM(N117:N121)</f>
        <v>43</v>
      </c>
      <c r="Q119">
        <f>N119/O119</f>
        <v>0.34210526315789475</v>
      </c>
      <c r="R119" t="str">
        <f t="shared" si="1"/>
        <v>F05.10.2023</v>
      </c>
    </row>
    <row r="120" spans="1:18" x14ac:dyDescent="0.25">
      <c r="A120" t="s">
        <v>51</v>
      </c>
      <c r="B120" s="10">
        <v>0.58333333333333304</v>
      </c>
      <c r="C120" t="s">
        <v>52</v>
      </c>
      <c r="D120">
        <v>23</v>
      </c>
      <c r="E120">
        <v>54</v>
      </c>
      <c r="F120" t="s">
        <v>32</v>
      </c>
      <c r="G120">
        <v>7</v>
      </c>
      <c r="H120" t="s">
        <v>50</v>
      </c>
      <c r="I120" t="s">
        <v>37</v>
      </c>
      <c r="J120" t="s">
        <v>16</v>
      </c>
      <c r="K120" s="7" t="s">
        <v>70</v>
      </c>
      <c r="L120" s="7" t="s">
        <v>70</v>
      </c>
      <c r="M120" t="s">
        <v>17</v>
      </c>
      <c r="N120" s="4">
        <v>3</v>
      </c>
      <c r="O120" s="4">
        <f>SUM(N117:N120)</f>
        <v>38</v>
      </c>
      <c r="P120" s="4">
        <f>SUM(N117:N121)</f>
        <v>43</v>
      </c>
      <c r="Q120">
        <f>N120/O120</f>
        <v>7.8947368421052627E-2</v>
      </c>
      <c r="R120" t="str">
        <f t="shared" si="1"/>
        <v>F05.10.2023</v>
      </c>
    </row>
    <row r="121" spans="1:18" x14ac:dyDescent="0.25">
      <c r="A121" t="s">
        <v>51</v>
      </c>
      <c r="B121" s="10">
        <v>0.58333333333333304</v>
      </c>
      <c r="C121" t="s">
        <v>52</v>
      </c>
      <c r="D121">
        <v>23</v>
      </c>
      <c r="E121">
        <v>54</v>
      </c>
      <c r="F121" t="s">
        <v>32</v>
      </c>
      <c r="G121">
        <v>7</v>
      </c>
      <c r="H121" t="s">
        <v>50</v>
      </c>
      <c r="I121" t="s">
        <v>37</v>
      </c>
      <c r="J121" t="s">
        <v>18</v>
      </c>
      <c r="K121" s="7" t="s">
        <v>70</v>
      </c>
      <c r="L121" s="7" t="s">
        <v>70</v>
      </c>
      <c r="M121" t="s">
        <v>18</v>
      </c>
      <c r="N121" s="4">
        <v>5</v>
      </c>
      <c r="O121" s="4">
        <f>SUM(N117:N120)</f>
        <v>38</v>
      </c>
      <c r="P121" s="4">
        <f>SUM(N117:N121)</f>
        <v>43</v>
      </c>
      <c r="Q121">
        <f>N121/P121</f>
        <v>0.11627906976744186</v>
      </c>
      <c r="R121" t="str">
        <f t="shared" si="1"/>
        <v>F05.10.2023</v>
      </c>
    </row>
    <row r="122" spans="1:18" x14ac:dyDescent="0.25">
      <c r="A122" t="s">
        <v>51</v>
      </c>
      <c r="B122" s="10">
        <v>0.58333333333333304</v>
      </c>
      <c r="C122" t="s">
        <v>52</v>
      </c>
      <c r="D122">
        <v>23</v>
      </c>
      <c r="E122">
        <v>54</v>
      </c>
      <c r="F122" t="s">
        <v>32</v>
      </c>
      <c r="G122">
        <v>7</v>
      </c>
      <c r="H122" t="s">
        <v>50</v>
      </c>
      <c r="I122" t="s">
        <v>38</v>
      </c>
      <c r="J122" t="s">
        <v>74</v>
      </c>
      <c r="K122" s="7" t="s">
        <v>70</v>
      </c>
      <c r="L122" s="7" t="s">
        <v>70</v>
      </c>
      <c r="M122" t="s">
        <v>13</v>
      </c>
      <c r="N122" s="4">
        <v>9</v>
      </c>
      <c r="O122" s="4">
        <f>SUM(N122:N125)</f>
        <v>37</v>
      </c>
      <c r="P122" s="4">
        <f>SUM(N122:N126)</f>
        <v>50</v>
      </c>
      <c r="Q122">
        <f>N122/O122</f>
        <v>0.24324324324324326</v>
      </c>
      <c r="R122" t="str">
        <f t="shared" si="1"/>
        <v>G05.10.2023</v>
      </c>
    </row>
    <row r="123" spans="1:18" x14ac:dyDescent="0.25">
      <c r="A123" t="s">
        <v>51</v>
      </c>
      <c r="B123" s="10">
        <v>0.58333333333333304</v>
      </c>
      <c r="C123" t="s">
        <v>52</v>
      </c>
      <c r="D123">
        <v>23</v>
      </c>
      <c r="E123">
        <v>54</v>
      </c>
      <c r="F123" t="s">
        <v>32</v>
      </c>
      <c r="G123">
        <v>7</v>
      </c>
      <c r="H123" t="s">
        <v>50</v>
      </c>
      <c r="I123" t="s">
        <v>38</v>
      </c>
      <c r="J123" t="s">
        <v>75</v>
      </c>
      <c r="K123" s="7" t="s">
        <v>70</v>
      </c>
      <c r="L123" s="7" t="s">
        <v>70</v>
      </c>
      <c r="M123" t="s">
        <v>22</v>
      </c>
      <c r="N123" s="4">
        <v>18</v>
      </c>
      <c r="O123" s="4">
        <f>O122</f>
        <v>37</v>
      </c>
      <c r="P123" s="4">
        <f>SUM(N122:N126)</f>
        <v>50</v>
      </c>
      <c r="Q123">
        <f>N123/O123</f>
        <v>0.48648648648648651</v>
      </c>
      <c r="R123" t="str">
        <f t="shared" si="1"/>
        <v>G05.10.2023</v>
      </c>
    </row>
    <row r="124" spans="1:18" x14ac:dyDescent="0.25">
      <c r="A124" t="s">
        <v>51</v>
      </c>
      <c r="B124" s="10">
        <v>0.58333333333333304</v>
      </c>
      <c r="C124" t="s">
        <v>52</v>
      </c>
      <c r="D124">
        <v>23</v>
      </c>
      <c r="E124">
        <v>54</v>
      </c>
      <c r="F124" t="s">
        <v>32</v>
      </c>
      <c r="G124">
        <v>7</v>
      </c>
      <c r="H124" t="s">
        <v>50</v>
      </c>
      <c r="I124" t="s">
        <v>38</v>
      </c>
      <c r="J124" t="s">
        <v>14</v>
      </c>
      <c r="K124" s="7" t="s">
        <v>70</v>
      </c>
      <c r="L124" s="7" t="s">
        <v>70</v>
      </c>
      <c r="M124" t="s">
        <v>15</v>
      </c>
      <c r="N124" s="4">
        <v>8</v>
      </c>
      <c r="O124" s="4">
        <f>SUM(N122:N125)</f>
        <v>37</v>
      </c>
      <c r="P124" s="4">
        <f>SUM(N122:N126)</f>
        <v>50</v>
      </c>
      <c r="Q124">
        <f>N124/O124</f>
        <v>0.21621621621621623</v>
      </c>
      <c r="R124" t="str">
        <f t="shared" si="1"/>
        <v>G05.10.2023</v>
      </c>
    </row>
    <row r="125" spans="1:18" x14ac:dyDescent="0.25">
      <c r="A125" t="s">
        <v>51</v>
      </c>
      <c r="B125" s="10">
        <v>0.58333333333333304</v>
      </c>
      <c r="C125" t="s">
        <v>52</v>
      </c>
      <c r="D125">
        <v>23</v>
      </c>
      <c r="E125">
        <v>54</v>
      </c>
      <c r="F125" t="s">
        <v>32</v>
      </c>
      <c r="G125">
        <v>7</v>
      </c>
      <c r="H125" t="s">
        <v>50</v>
      </c>
      <c r="I125" t="s">
        <v>38</v>
      </c>
      <c r="J125" t="s">
        <v>16</v>
      </c>
      <c r="K125" s="7" t="s">
        <v>70</v>
      </c>
      <c r="L125" s="7" t="s">
        <v>70</v>
      </c>
      <c r="M125" t="s">
        <v>17</v>
      </c>
      <c r="N125" s="4">
        <v>2</v>
      </c>
      <c r="O125" s="4">
        <f>SUM(N122:N125)</f>
        <v>37</v>
      </c>
      <c r="P125" s="4">
        <f>SUM(N122:N126)</f>
        <v>50</v>
      </c>
      <c r="Q125">
        <f>N125/O125</f>
        <v>5.4054054054054057E-2</v>
      </c>
      <c r="R125" t="str">
        <f t="shared" si="1"/>
        <v>G05.10.2023</v>
      </c>
    </row>
    <row r="126" spans="1:18" x14ac:dyDescent="0.25">
      <c r="A126" t="s">
        <v>51</v>
      </c>
      <c r="B126" s="10">
        <v>0.58333333333333304</v>
      </c>
      <c r="C126" t="s">
        <v>52</v>
      </c>
      <c r="D126">
        <v>23</v>
      </c>
      <c r="E126">
        <v>54</v>
      </c>
      <c r="F126" t="s">
        <v>32</v>
      </c>
      <c r="G126">
        <v>7</v>
      </c>
      <c r="H126" t="s">
        <v>50</v>
      </c>
      <c r="I126" t="s">
        <v>38</v>
      </c>
      <c r="J126" t="s">
        <v>18</v>
      </c>
      <c r="K126" s="7" t="s">
        <v>70</v>
      </c>
      <c r="L126" s="7" t="s">
        <v>70</v>
      </c>
      <c r="M126" t="s">
        <v>18</v>
      </c>
      <c r="N126" s="4">
        <v>13</v>
      </c>
      <c r="O126" s="4">
        <f>SUM(N122:N125)</f>
        <v>37</v>
      </c>
      <c r="P126" s="4">
        <f>SUM(N122:N126)</f>
        <v>50</v>
      </c>
      <c r="Q126">
        <f>N126/P126</f>
        <v>0.26</v>
      </c>
      <c r="R126" t="str">
        <f t="shared" si="1"/>
        <v>G05.10.2023</v>
      </c>
    </row>
    <row r="127" spans="1:18" x14ac:dyDescent="0.25">
      <c r="A127" t="s">
        <v>51</v>
      </c>
      <c r="B127" s="10">
        <v>0.58333333333333304</v>
      </c>
      <c r="C127" t="s">
        <v>52</v>
      </c>
      <c r="D127">
        <v>23</v>
      </c>
      <c r="E127">
        <v>54</v>
      </c>
      <c r="F127" t="s">
        <v>32</v>
      </c>
      <c r="G127">
        <v>7</v>
      </c>
      <c r="H127" t="s">
        <v>50</v>
      </c>
      <c r="I127" t="s">
        <v>39</v>
      </c>
      <c r="J127" t="s">
        <v>74</v>
      </c>
      <c r="K127" s="7" t="s">
        <v>70</v>
      </c>
      <c r="L127" s="7" t="s">
        <v>70</v>
      </c>
      <c r="M127" t="s">
        <v>13</v>
      </c>
      <c r="N127" s="4">
        <v>25</v>
      </c>
      <c r="O127" s="4">
        <f>SUM(N127:N130)</f>
        <v>40</v>
      </c>
      <c r="P127" s="4">
        <f>SUM(N127:N131)</f>
        <v>50</v>
      </c>
      <c r="Q127">
        <f>N127/O127</f>
        <v>0.625</v>
      </c>
      <c r="R127" t="str">
        <f t="shared" si="1"/>
        <v>H05.10.2023</v>
      </c>
    </row>
    <row r="128" spans="1:18" x14ac:dyDescent="0.25">
      <c r="A128" t="s">
        <v>51</v>
      </c>
      <c r="B128" s="10">
        <v>0.58333333333333304</v>
      </c>
      <c r="C128" t="s">
        <v>52</v>
      </c>
      <c r="D128">
        <v>23</v>
      </c>
      <c r="E128">
        <v>54</v>
      </c>
      <c r="F128" t="s">
        <v>32</v>
      </c>
      <c r="G128">
        <v>7</v>
      </c>
      <c r="H128" t="s">
        <v>50</v>
      </c>
      <c r="I128" t="s">
        <v>39</v>
      </c>
      <c r="J128" t="s">
        <v>75</v>
      </c>
      <c r="K128" s="7" t="s">
        <v>70</v>
      </c>
      <c r="L128" s="7" t="s">
        <v>70</v>
      </c>
      <c r="M128" t="s">
        <v>22</v>
      </c>
      <c r="N128" s="4">
        <v>4</v>
      </c>
      <c r="O128" s="4">
        <f>SUM(N127:N130)</f>
        <v>40</v>
      </c>
      <c r="P128" s="4">
        <f>SUM(N127:N131)</f>
        <v>50</v>
      </c>
      <c r="Q128">
        <f>N128/O128</f>
        <v>0.1</v>
      </c>
      <c r="R128" t="str">
        <f t="shared" si="1"/>
        <v>H05.10.2023</v>
      </c>
    </row>
    <row r="129" spans="1:36" x14ac:dyDescent="0.25">
      <c r="A129" t="s">
        <v>51</v>
      </c>
      <c r="B129" s="10">
        <v>0.58333333333333304</v>
      </c>
      <c r="C129" t="s">
        <v>52</v>
      </c>
      <c r="D129">
        <v>23</v>
      </c>
      <c r="E129">
        <v>54</v>
      </c>
      <c r="F129" t="s">
        <v>32</v>
      </c>
      <c r="G129">
        <v>7</v>
      </c>
      <c r="H129" t="s">
        <v>50</v>
      </c>
      <c r="I129" t="s">
        <v>39</v>
      </c>
      <c r="J129" t="s">
        <v>14</v>
      </c>
      <c r="K129" s="7" t="s">
        <v>70</v>
      </c>
      <c r="L129" s="7" t="s">
        <v>70</v>
      </c>
      <c r="M129" t="s">
        <v>15</v>
      </c>
      <c r="N129" s="4">
        <v>7</v>
      </c>
      <c r="O129" s="4">
        <f>SUM(N127:N130)</f>
        <v>40</v>
      </c>
      <c r="P129" s="4">
        <f>SUM(N127:N131)</f>
        <v>50</v>
      </c>
      <c r="Q129">
        <f>N129/O129</f>
        <v>0.17499999999999999</v>
      </c>
      <c r="R129" t="str">
        <f t="shared" si="1"/>
        <v>H05.10.2023</v>
      </c>
    </row>
    <row r="130" spans="1:36" x14ac:dyDescent="0.25">
      <c r="A130" t="s">
        <v>51</v>
      </c>
      <c r="B130" s="10">
        <v>0.58333333333333304</v>
      </c>
      <c r="C130" t="s">
        <v>52</v>
      </c>
      <c r="D130">
        <v>23</v>
      </c>
      <c r="E130">
        <v>54</v>
      </c>
      <c r="F130" t="s">
        <v>32</v>
      </c>
      <c r="G130">
        <v>7</v>
      </c>
      <c r="H130" t="s">
        <v>50</v>
      </c>
      <c r="I130" t="s">
        <v>39</v>
      </c>
      <c r="J130" t="s">
        <v>16</v>
      </c>
      <c r="K130" s="7" t="s">
        <v>70</v>
      </c>
      <c r="L130" s="7" t="s">
        <v>70</v>
      </c>
      <c r="M130" t="s">
        <v>17</v>
      </c>
      <c r="N130" s="4">
        <v>4</v>
      </c>
      <c r="O130" s="4">
        <f>SUM(N127:N130)</f>
        <v>40</v>
      </c>
      <c r="P130" s="4">
        <f>SUM(N127:N131)</f>
        <v>50</v>
      </c>
      <c r="Q130">
        <f>N130/O130</f>
        <v>0.1</v>
      </c>
      <c r="R130" t="str">
        <f t="shared" ref="R130:R193" si="2">CONCATENATE(I130,A130)</f>
        <v>H05.10.2023</v>
      </c>
    </row>
    <row r="131" spans="1:36" x14ac:dyDescent="0.25">
      <c r="A131" t="s">
        <v>51</v>
      </c>
      <c r="B131" s="10">
        <v>0.58333333333333304</v>
      </c>
      <c r="C131" t="s">
        <v>52</v>
      </c>
      <c r="D131">
        <v>23</v>
      </c>
      <c r="E131">
        <v>54</v>
      </c>
      <c r="F131" t="s">
        <v>32</v>
      </c>
      <c r="G131">
        <v>7</v>
      </c>
      <c r="H131" t="s">
        <v>50</v>
      </c>
      <c r="I131" t="s">
        <v>39</v>
      </c>
      <c r="J131" t="s">
        <v>18</v>
      </c>
      <c r="K131" s="7" t="s">
        <v>70</v>
      </c>
      <c r="L131" s="7" t="s">
        <v>70</v>
      </c>
      <c r="M131" t="s">
        <v>18</v>
      </c>
      <c r="N131" s="4">
        <v>10</v>
      </c>
      <c r="O131" s="4">
        <f>SUM(N127:N130)</f>
        <v>40</v>
      </c>
      <c r="P131" s="4">
        <f>SUM(N127:N131)</f>
        <v>50</v>
      </c>
      <c r="Q131">
        <f>N131/P131</f>
        <v>0.2</v>
      </c>
      <c r="R131" t="str">
        <f t="shared" si="2"/>
        <v>H05.10.2023</v>
      </c>
    </row>
    <row r="132" spans="1:36" x14ac:dyDescent="0.25">
      <c r="A132" t="s">
        <v>54</v>
      </c>
      <c r="B132" s="10">
        <v>0.66666666666666663</v>
      </c>
      <c r="C132" t="s">
        <v>52</v>
      </c>
      <c r="D132">
        <v>25</v>
      </c>
      <c r="E132">
        <v>50</v>
      </c>
      <c r="F132" t="s">
        <v>32</v>
      </c>
      <c r="G132">
        <v>7</v>
      </c>
      <c r="H132" t="s">
        <v>50</v>
      </c>
      <c r="I132" t="s">
        <v>36</v>
      </c>
      <c r="J132" t="s">
        <v>74</v>
      </c>
      <c r="K132" s="7" t="s">
        <v>70</v>
      </c>
      <c r="L132" s="7" t="s">
        <v>70</v>
      </c>
      <c r="M132" t="s">
        <v>15</v>
      </c>
      <c r="N132" s="4">
        <v>10</v>
      </c>
      <c r="O132" s="4">
        <f>SUM(N132:N135)</f>
        <v>25</v>
      </c>
      <c r="P132" s="4">
        <f>SUM(N132:N136)</f>
        <v>29</v>
      </c>
      <c r="Q132">
        <f>N132/O132</f>
        <v>0.4</v>
      </c>
      <c r="R132" t="str">
        <f t="shared" si="2"/>
        <v>E12.10.2023</v>
      </c>
    </row>
    <row r="133" spans="1:36" x14ac:dyDescent="0.25">
      <c r="A133" t="s">
        <v>54</v>
      </c>
      <c r="B133" s="10">
        <v>0.66666666666666663</v>
      </c>
      <c r="C133" t="s">
        <v>52</v>
      </c>
      <c r="D133">
        <v>25</v>
      </c>
      <c r="E133">
        <v>50</v>
      </c>
      <c r="F133" t="s">
        <v>32</v>
      </c>
      <c r="G133">
        <v>7</v>
      </c>
      <c r="H133" t="s">
        <v>50</v>
      </c>
      <c r="I133" t="s">
        <v>36</v>
      </c>
      <c r="J133" t="s">
        <v>75</v>
      </c>
      <c r="K133" s="7" t="s">
        <v>70</v>
      </c>
      <c r="L133" s="7" t="s">
        <v>70</v>
      </c>
      <c r="M133" t="s">
        <v>17</v>
      </c>
      <c r="N133" s="4">
        <v>10</v>
      </c>
      <c r="O133" s="4">
        <f>O132</f>
        <v>25</v>
      </c>
      <c r="P133" s="4">
        <f>SUM(N132:N136)</f>
        <v>29</v>
      </c>
      <c r="Q133">
        <f>N133/O133</f>
        <v>0.4</v>
      </c>
      <c r="R133" t="str">
        <f t="shared" si="2"/>
        <v>E12.10.2023</v>
      </c>
    </row>
    <row r="134" spans="1:36" x14ac:dyDescent="0.25">
      <c r="A134" t="s">
        <v>54</v>
      </c>
      <c r="B134" s="10">
        <v>0.66666666666666663</v>
      </c>
      <c r="C134" t="s">
        <v>52</v>
      </c>
      <c r="D134">
        <v>25</v>
      </c>
      <c r="E134">
        <v>50</v>
      </c>
      <c r="F134" t="s">
        <v>32</v>
      </c>
      <c r="G134">
        <v>7</v>
      </c>
      <c r="H134" t="s">
        <v>50</v>
      </c>
      <c r="I134" t="s">
        <v>36</v>
      </c>
      <c r="J134" t="s">
        <v>14</v>
      </c>
      <c r="K134" s="7" t="s">
        <v>70</v>
      </c>
      <c r="L134" s="7" t="s">
        <v>70</v>
      </c>
      <c r="M134" t="s">
        <v>22</v>
      </c>
      <c r="N134" s="4">
        <v>3</v>
      </c>
      <c r="O134" s="4">
        <f>SUM(N132:N135)</f>
        <v>25</v>
      </c>
      <c r="P134" s="4">
        <f>SUM(N132:N136)</f>
        <v>29</v>
      </c>
      <c r="Q134">
        <f>N134/O134</f>
        <v>0.12</v>
      </c>
      <c r="R134" t="str">
        <f t="shared" si="2"/>
        <v>E12.10.2023</v>
      </c>
    </row>
    <row r="135" spans="1:36" x14ac:dyDescent="0.25">
      <c r="A135" t="s">
        <v>54</v>
      </c>
      <c r="B135" s="10">
        <v>0.66666666666666663</v>
      </c>
      <c r="C135" t="s">
        <v>52</v>
      </c>
      <c r="D135">
        <v>25</v>
      </c>
      <c r="E135">
        <v>50</v>
      </c>
      <c r="F135" t="s">
        <v>32</v>
      </c>
      <c r="G135">
        <v>7</v>
      </c>
      <c r="H135" t="s">
        <v>50</v>
      </c>
      <c r="I135" t="s">
        <v>36</v>
      </c>
      <c r="J135" t="s">
        <v>16</v>
      </c>
      <c r="K135" s="7" t="s">
        <v>70</v>
      </c>
      <c r="L135" s="7" t="s">
        <v>70</v>
      </c>
      <c r="M135" t="s">
        <v>13</v>
      </c>
      <c r="N135" s="4">
        <v>2</v>
      </c>
      <c r="O135" s="4">
        <f>SUM(N132:N135)</f>
        <v>25</v>
      </c>
      <c r="P135" s="4">
        <f>SUM(N132:N136)</f>
        <v>29</v>
      </c>
      <c r="Q135">
        <f>N135/O135</f>
        <v>0.08</v>
      </c>
      <c r="R135" t="str">
        <f t="shared" si="2"/>
        <v>E12.10.2023</v>
      </c>
    </row>
    <row r="136" spans="1:36" x14ac:dyDescent="0.25">
      <c r="A136" t="s">
        <v>54</v>
      </c>
      <c r="B136" s="10">
        <v>0.66666666666666663</v>
      </c>
      <c r="C136" t="s">
        <v>52</v>
      </c>
      <c r="D136">
        <v>25</v>
      </c>
      <c r="E136">
        <v>50</v>
      </c>
      <c r="F136" t="s">
        <v>32</v>
      </c>
      <c r="G136">
        <v>7</v>
      </c>
      <c r="H136" t="s">
        <v>50</v>
      </c>
      <c r="I136" t="s">
        <v>36</v>
      </c>
      <c r="J136" t="s">
        <v>18</v>
      </c>
      <c r="K136" s="7" t="s">
        <v>70</v>
      </c>
      <c r="L136" s="7" t="s">
        <v>70</v>
      </c>
      <c r="M136" t="s">
        <v>18</v>
      </c>
      <c r="N136" s="4">
        <v>4</v>
      </c>
      <c r="O136" s="4">
        <f>SUM(N132:N135)</f>
        <v>25</v>
      </c>
      <c r="P136" s="4">
        <f>SUM(N132:N136)</f>
        <v>29</v>
      </c>
      <c r="Q136">
        <f>N136/P136</f>
        <v>0.13793103448275862</v>
      </c>
      <c r="R136" t="str">
        <f t="shared" si="2"/>
        <v>E12.10.2023</v>
      </c>
    </row>
    <row r="137" spans="1:36" x14ac:dyDescent="0.25">
      <c r="A137" t="s">
        <v>55</v>
      </c>
      <c r="B137" s="10">
        <v>0.70833333333333337</v>
      </c>
      <c r="C137" t="s">
        <v>52</v>
      </c>
      <c r="D137">
        <v>25</v>
      </c>
      <c r="E137">
        <v>30</v>
      </c>
      <c r="F137" t="s">
        <v>32</v>
      </c>
      <c r="G137">
        <v>7</v>
      </c>
      <c r="H137" t="s">
        <v>50</v>
      </c>
      <c r="I137" t="s">
        <v>12</v>
      </c>
      <c r="J137" t="s">
        <v>74</v>
      </c>
      <c r="K137" s="7" t="s">
        <v>70</v>
      </c>
      <c r="L137" s="7" t="s">
        <v>70</v>
      </c>
      <c r="M137" t="s">
        <v>15</v>
      </c>
      <c r="N137" s="4">
        <v>8</v>
      </c>
      <c r="O137" s="4">
        <f>SUM(N137:N140)</f>
        <v>28</v>
      </c>
      <c r="P137" s="4">
        <f>SUM(N137:N141)</f>
        <v>41</v>
      </c>
      <c r="Q137">
        <f>N137/O137</f>
        <v>0.2857142857142857</v>
      </c>
      <c r="R137" t="str">
        <f t="shared" si="2"/>
        <v>A17.10.2023</v>
      </c>
    </row>
    <row r="138" spans="1:36" x14ac:dyDescent="0.25">
      <c r="A138" t="s">
        <v>55</v>
      </c>
      <c r="B138" s="10">
        <v>0.70833333333333337</v>
      </c>
      <c r="C138" t="s">
        <v>52</v>
      </c>
      <c r="D138">
        <v>25</v>
      </c>
      <c r="E138">
        <v>30</v>
      </c>
      <c r="F138" t="s">
        <v>32</v>
      </c>
      <c r="G138">
        <v>7</v>
      </c>
      <c r="H138" t="s">
        <v>50</v>
      </c>
      <c r="I138" t="s">
        <v>12</v>
      </c>
      <c r="J138" t="s">
        <v>75</v>
      </c>
      <c r="K138" s="7" t="s">
        <v>70</v>
      </c>
      <c r="L138" s="7" t="s">
        <v>70</v>
      </c>
      <c r="M138" t="s">
        <v>17</v>
      </c>
      <c r="N138" s="4">
        <v>10</v>
      </c>
      <c r="O138" s="4">
        <f>SUM(N137:N140)</f>
        <v>28</v>
      </c>
      <c r="P138" s="4">
        <f>SUM(N137:N141)</f>
        <v>41</v>
      </c>
      <c r="Q138">
        <f>N138/O138</f>
        <v>0.35714285714285715</v>
      </c>
      <c r="R138" t="str">
        <f t="shared" si="2"/>
        <v>A17.10.2023</v>
      </c>
    </row>
    <row r="139" spans="1:36" x14ac:dyDescent="0.25">
      <c r="A139" t="s">
        <v>55</v>
      </c>
      <c r="B139" s="10">
        <v>0.70833333333333337</v>
      </c>
      <c r="C139" t="s">
        <v>52</v>
      </c>
      <c r="D139">
        <v>25</v>
      </c>
      <c r="E139">
        <v>30</v>
      </c>
      <c r="F139" t="s">
        <v>32</v>
      </c>
      <c r="G139">
        <v>7</v>
      </c>
      <c r="H139" t="s">
        <v>50</v>
      </c>
      <c r="I139" t="s">
        <v>12</v>
      </c>
      <c r="J139" t="s">
        <v>14</v>
      </c>
      <c r="K139" s="7" t="s">
        <v>70</v>
      </c>
      <c r="L139" s="7" t="s">
        <v>70</v>
      </c>
      <c r="M139" t="s">
        <v>22</v>
      </c>
      <c r="N139" s="4">
        <v>10</v>
      </c>
      <c r="O139" s="4">
        <f>SUM(N137:N140)</f>
        <v>28</v>
      </c>
      <c r="P139" s="4">
        <f>SUM(N137:N141)</f>
        <v>41</v>
      </c>
      <c r="Q139">
        <f>N139/O139</f>
        <v>0.35714285714285715</v>
      </c>
      <c r="R139" t="str">
        <f t="shared" si="2"/>
        <v>A17.10.2023</v>
      </c>
    </row>
    <row r="140" spans="1:36" x14ac:dyDescent="0.25">
      <c r="A140" t="s">
        <v>55</v>
      </c>
      <c r="B140" s="10">
        <v>0.70833333333333337</v>
      </c>
      <c r="C140" t="s">
        <v>52</v>
      </c>
      <c r="D140">
        <v>25</v>
      </c>
      <c r="E140">
        <v>30</v>
      </c>
      <c r="F140" t="s">
        <v>32</v>
      </c>
      <c r="G140">
        <v>7</v>
      </c>
      <c r="H140" t="s">
        <v>50</v>
      </c>
      <c r="I140" t="s">
        <v>12</v>
      </c>
      <c r="J140" t="s">
        <v>16</v>
      </c>
      <c r="K140" s="7" t="s">
        <v>70</v>
      </c>
      <c r="L140" s="7" t="s">
        <v>70</v>
      </c>
      <c r="M140" t="s">
        <v>13</v>
      </c>
      <c r="N140" s="4">
        <v>0</v>
      </c>
      <c r="O140" s="4">
        <f>SUM(N137:N140)</f>
        <v>28</v>
      </c>
      <c r="P140" s="4">
        <f>SUM(N137:N141)</f>
        <v>41</v>
      </c>
      <c r="Q140">
        <f>N140/O140</f>
        <v>0</v>
      </c>
      <c r="R140" t="str">
        <f t="shared" si="2"/>
        <v>A17.10.2023</v>
      </c>
    </row>
    <row r="141" spans="1:36" s="5" customFormat="1" x14ac:dyDescent="0.25">
      <c r="A141" s="5" t="s">
        <v>55</v>
      </c>
      <c r="B141" s="11">
        <v>0.70833333333333337</v>
      </c>
      <c r="C141" s="5" t="s">
        <v>52</v>
      </c>
      <c r="D141" s="5">
        <v>25</v>
      </c>
      <c r="E141" s="5">
        <v>30</v>
      </c>
      <c r="F141" s="5" t="s">
        <v>32</v>
      </c>
      <c r="G141" s="5">
        <v>7</v>
      </c>
      <c r="H141" s="5" t="s">
        <v>50</v>
      </c>
      <c r="I141" s="5" t="s">
        <v>12</v>
      </c>
      <c r="J141" s="5" t="s">
        <v>18</v>
      </c>
      <c r="K141" s="7" t="s">
        <v>70</v>
      </c>
      <c r="L141" s="7" t="s">
        <v>70</v>
      </c>
      <c r="M141" s="5" t="s">
        <v>18</v>
      </c>
      <c r="N141" s="6">
        <v>13</v>
      </c>
      <c r="O141" s="6">
        <f>SUM(N137:N140)</f>
        <v>28</v>
      </c>
      <c r="P141" s="6">
        <f>SUM(N137:N141)</f>
        <v>41</v>
      </c>
      <c r="Q141">
        <f>N141/P141</f>
        <v>0.31707317073170732</v>
      </c>
      <c r="R141" s="5" t="str">
        <f t="shared" si="2"/>
        <v>A17.10.2023</v>
      </c>
      <c r="AJ141" s="6"/>
    </row>
    <row r="142" spans="1:36" x14ac:dyDescent="0.25">
      <c r="A142" t="s">
        <v>55</v>
      </c>
      <c r="B142" s="10">
        <v>0.70833333333333337</v>
      </c>
      <c r="C142" t="s">
        <v>52</v>
      </c>
      <c r="D142">
        <v>25</v>
      </c>
      <c r="E142">
        <v>30</v>
      </c>
      <c r="F142" t="s">
        <v>11</v>
      </c>
      <c r="G142">
        <v>7</v>
      </c>
      <c r="H142" t="s">
        <v>50</v>
      </c>
      <c r="I142" t="s">
        <v>23</v>
      </c>
      <c r="J142" t="s">
        <v>74</v>
      </c>
      <c r="K142" s="7" t="s">
        <v>70</v>
      </c>
      <c r="L142" s="7" t="s">
        <v>70</v>
      </c>
      <c r="M142" t="s">
        <v>13</v>
      </c>
      <c r="N142" s="4">
        <v>23</v>
      </c>
      <c r="O142" s="4">
        <f>SUM(N142:N145)</f>
        <v>60</v>
      </c>
      <c r="P142" s="4">
        <f>SUM(N142:N146)</f>
        <v>60</v>
      </c>
      <c r="Q142">
        <f>N142/O142</f>
        <v>0.38333333333333336</v>
      </c>
      <c r="R142" t="str">
        <f t="shared" si="2"/>
        <v>B17.10.2023</v>
      </c>
    </row>
    <row r="143" spans="1:36" x14ac:dyDescent="0.25">
      <c r="A143" t="s">
        <v>55</v>
      </c>
      <c r="B143" s="10">
        <v>0.70833333333333337</v>
      </c>
      <c r="C143" t="s">
        <v>52</v>
      </c>
      <c r="D143">
        <v>25</v>
      </c>
      <c r="E143">
        <v>30</v>
      </c>
      <c r="F143" t="s">
        <v>11</v>
      </c>
      <c r="G143">
        <v>7</v>
      </c>
      <c r="H143" t="s">
        <v>50</v>
      </c>
      <c r="I143" t="s">
        <v>23</v>
      </c>
      <c r="J143" t="s">
        <v>75</v>
      </c>
      <c r="K143" s="7" t="s">
        <v>70</v>
      </c>
      <c r="L143" s="7" t="s">
        <v>70</v>
      </c>
      <c r="M143" t="s">
        <v>15</v>
      </c>
      <c r="N143" s="4">
        <v>12</v>
      </c>
      <c r="O143" s="4">
        <f>O142</f>
        <v>60</v>
      </c>
      <c r="P143" s="4">
        <f>SUM(N142:N146)</f>
        <v>60</v>
      </c>
      <c r="Q143">
        <f>N143/O143</f>
        <v>0.2</v>
      </c>
      <c r="R143" t="str">
        <f t="shared" si="2"/>
        <v>B17.10.2023</v>
      </c>
    </row>
    <row r="144" spans="1:36" x14ac:dyDescent="0.25">
      <c r="A144" t="s">
        <v>55</v>
      </c>
      <c r="B144" s="10">
        <v>0.70833333333333337</v>
      </c>
      <c r="C144" t="s">
        <v>52</v>
      </c>
      <c r="D144">
        <v>25</v>
      </c>
      <c r="E144">
        <v>30</v>
      </c>
      <c r="F144" t="s">
        <v>11</v>
      </c>
      <c r="G144">
        <v>7</v>
      </c>
      <c r="H144" t="s">
        <v>50</v>
      </c>
      <c r="I144" t="s">
        <v>23</v>
      </c>
      <c r="J144" t="s">
        <v>14</v>
      </c>
      <c r="K144" s="7" t="s">
        <v>70</v>
      </c>
      <c r="L144" s="7" t="s">
        <v>70</v>
      </c>
      <c r="M144" t="s">
        <v>17</v>
      </c>
      <c r="N144" s="4">
        <v>21</v>
      </c>
      <c r="O144" s="4">
        <f>SUM(N142:N145)</f>
        <v>60</v>
      </c>
      <c r="P144" s="4">
        <f>SUM(N142:N146)</f>
        <v>60</v>
      </c>
      <c r="Q144">
        <f>N144/O144</f>
        <v>0.35</v>
      </c>
      <c r="R144" t="str">
        <f t="shared" si="2"/>
        <v>B17.10.2023</v>
      </c>
    </row>
    <row r="145" spans="1:18" x14ac:dyDescent="0.25">
      <c r="A145" t="s">
        <v>55</v>
      </c>
      <c r="B145" s="10">
        <v>0.70833333333333304</v>
      </c>
      <c r="C145" t="s">
        <v>52</v>
      </c>
      <c r="D145">
        <v>25</v>
      </c>
      <c r="E145">
        <v>30</v>
      </c>
      <c r="F145" t="s">
        <v>11</v>
      </c>
      <c r="G145">
        <v>7</v>
      </c>
      <c r="H145" t="s">
        <v>50</v>
      </c>
      <c r="I145" t="s">
        <v>23</v>
      </c>
      <c r="J145" t="s">
        <v>16</v>
      </c>
      <c r="K145" s="7" t="s">
        <v>70</v>
      </c>
      <c r="L145" s="7" t="s">
        <v>70</v>
      </c>
      <c r="M145" t="s">
        <v>22</v>
      </c>
      <c r="N145" s="4">
        <v>4</v>
      </c>
      <c r="O145" s="4">
        <f>SUM(N142:N145)</f>
        <v>60</v>
      </c>
      <c r="P145" s="4">
        <f>SUM(N142:N146)</f>
        <v>60</v>
      </c>
      <c r="Q145">
        <f>N145/O145</f>
        <v>6.6666666666666666E-2</v>
      </c>
      <c r="R145" t="str">
        <f t="shared" si="2"/>
        <v>B17.10.2023</v>
      </c>
    </row>
    <row r="146" spans="1:18" x14ac:dyDescent="0.25">
      <c r="A146" t="s">
        <v>55</v>
      </c>
      <c r="B146" s="10">
        <v>0.70833333333333304</v>
      </c>
      <c r="C146" t="s">
        <v>52</v>
      </c>
      <c r="D146">
        <v>25</v>
      </c>
      <c r="E146">
        <v>30</v>
      </c>
      <c r="F146" t="s">
        <v>11</v>
      </c>
      <c r="G146">
        <v>7</v>
      </c>
      <c r="H146" t="s">
        <v>50</v>
      </c>
      <c r="I146" t="s">
        <v>23</v>
      </c>
      <c r="J146" t="s">
        <v>18</v>
      </c>
      <c r="K146" s="7" t="s">
        <v>70</v>
      </c>
      <c r="L146" s="7" t="s">
        <v>70</v>
      </c>
      <c r="M146" t="s">
        <v>18</v>
      </c>
      <c r="N146" s="4">
        <v>0</v>
      </c>
      <c r="O146" s="4">
        <f>SUM(N142:N145)</f>
        <v>60</v>
      </c>
      <c r="P146" s="4">
        <f>SUM(N142:N146)</f>
        <v>60</v>
      </c>
      <c r="Q146">
        <f>N146/P146</f>
        <v>0</v>
      </c>
      <c r="R146" t="str">
        <f t="shared" si="2"/>
        <v>B17.10.2023</v>
      </c>
    </row>
    <row r="147" spans="1:18" x14ac:dyDescent="0.25">
      <c r="A147" t="s">
        <v>55</v>
      </c>
      <c r="B147" s="10">
        <v>0.70833333333333304</v>
      </c>
      <c r="C147" t="s">
        <v>52</v>
      </c>
      <c r="D147">
        <v>25</v>
      </c>
      <c r="E147">
        <v>30</v>
      </c>
      <c r="F147" t="s">
        <v>11</v>
      </c>
      <c r="G147">
        <v>7</v>
      </c>
      <c r="H147" t="s">
        <v>50</v>
      </c>
      <c r="I147" t="s">
        <v>26</v>
      </c>
      <c r="J147" t="s">
        <v>74</v>
      </c>
      <c r="K147" s="7" t="s">
        <v>70</v>
      </c>
      <c r="L147" s="7" t="s">
        <v>70</v>
      </c>
      <c r="M147" t="s">
        <v>13</v>
      </c>
      <c r="N147" s="4">
        <v>6</v>
      </c>
      <c r="O147" s="4">
        <f>SUM(N147:N150)</f>
        <v>32</v>
      </c>
      <c r="P147" s="4">
        <f>SUM(N147:N151)</f>
        <v>32</v>
      </c>
      <c r="Q147">
        <f>N147/O147</f>
        <v>0.1875</v>
      </c>
      <c r="R147" t="str">
        <f t="shared" si="2"/>
        <v>C17.10.2023</v>
      </c>
    </row>
    <row r="148" spans="1:18" x14ac:dyDescent="0.25">
      <c r="A148" t="s">
        <v>55</v>
      </c>
      <c r="B148" s="10">
        <v>0.70833333333333304</v>
      </c>
      <c r="C148" t="s">
        <v>52</v>
      </c>
      <c r="D148">
        <v>25</v>
      </c>
      <c r="E148">
        <v>30</v>
      </c>
      <c r="F148" t="s">
        <v>11</v>
      </c>
      <c r="G148">
        <v>7</v>
      </c>
      <c r="H148" t="s">
        <v>50</v>
      </c>
      <c r="I148" t="s">
        <v>26</v>
      </c>
      <c r="J148" t="s">
        <v>75</v>
      </c>
      <c r="K148" s="7" t="s">
        <v>70</v>
      </c>
      <c r="L148" s="7" t="s">
        <v>70</v>
      </c>
      <c r="M148" t="s">
        <v>15</v>
      </c>
      <c r="N148" s="4">
        <v>14</v>
      </c>
      <c r="O148" s="4">
        <f>SUM(N147:N150)</f>
        <v>32</v>
      </c>
      <c r="P148" s="4">
        <f>SUM(N147:N151)</f>
        <v>32</v>
      </c>
      <c r="Q148">
        <f>N148/O148</f>
        <v>0.4375</v>
      </c>
      <c r="R148" t="str">
        <f t="shared" si="2"/>
        <v>C17.10.2023</v>
      </c>
    </row>
    <row r="149" spans="1:18" x14ac:dyDescent="0.25">
      <c r="A149" t="s">
        <v>55</v>
      </c>
      <c r="B149" s="10">
        <v>0.70833333333333304</v>
      </c>
      <c r="C149" t="s">
        <v>52</v>
      </c>
      <c r="D149">
        <v>25</v>
      </c>
      <c r="E149">
        <v>30</v>
      </c>
      <c r="F149" t="s">
        <v>11</v>
      </c>
      <c r="G149">
        <v>7</v>
      </c>
      <c r="H149" t="s">
        <v>50</v>
      </c>
      <c r="I149" t="s">
        <v>26</v>
      </c>
      <c r="J149" s="7" t="s">
        <v>14</v>
      </c>
      <c r="K149" s="7" t="s">
        <v>70</v>
      </c>
      <c r="L149" s="7" t="s">
        <v>70</v>
      </c>
      <c r="M149" t="s">
        <v>22</v>
      </c>
      <c r="N149" s="4">
        <v>12</v>
      </c>
      <c r="O149" s="4">
        <f>SUM(N147:N150)</f>
        <v>32</v>
      </c>
      <c r="P149" s="4">
        <f>SUM(N147:N151)</f>
        <v>32</v>
      </c>
      <c r="Q149">
        <f>N149/O149</f>
        <v>0.375</v>
      </c>
      <c r="R149" t="str">
        <f t="shared" si="2"/>
        <v>C17.10.2023</v>
      </c>
    </row>
    <row r="150" spans="1:18" x14ac:dyDescent="0.25">
      <c r="A150" t="s">
        <v>55</v>
      </c>
      <c r="B150" s="10">
        <v>0.70833333333333304</v>
      </c>
      <c r="C150" t="s">
        <v>52</v>
      </c>
      <c r="D150">
        <v>25</v>
      </c>
      <c r="E150">
        <v>30</v>
      </c>
      <c r="F150" t="s">
        <v>11</v>
      </c>
      <c r="G150">
        <v>7</v>
      </c>
      <c r="H150" t="s">
        <v>50</v>
      </c>
      <c r="I150" t="s">
        <v>26</v>
      </c>
      <c r="J150" s="7" t="s">
        <v>16</v>
      </c>
      <c r="K150" s="7" t="s">
        <v>70</v>
      </c>
      <c r="L150" s="7" t="s">
        <v>70</v>
      </c>
      <c r="M150" t="s">
        <v>17</v>
      </c>
      <c r="N150" s="4">
        <v>0</v>
      </c>
      <c r="O150" s="4">
        <f>SUM(N147:N150)</f>
        <v>32</v>
      </c>
      <c r="P150" s="4">
        <f>SUM(N147:N151)</f>
        <v>32</v>
      </c>
      <c r="Q150">
        <f>N150/O150</f>
        <v>0</v>
      </c>
      <c r="R150" t="str">
        <f t="shared" si="2"/>
        <v>C17.10.2023</v>
      </c>
    </row>
    <row r="151" spans="1:18" x14ac:dyDescent="0.25">
      <c r="A151" t="s">
        <v>55</v>
      </c>
      <c r="B151" s="10">
        <v>0.70833333333333304</v>
      </c>
      <c r="C151" t="s">
        <v>52</v>
      </c>
      <c r="D151">
        <v>25</v>
      </c>
      <c r="E151">
        <v>30</v>
      </c>
      <c r="F151" t="s">
        <v>11</v>
      </c>
      <c r="G151">
        <v>7</v>
      </c>
      <c r="H151" t="s">
        <v>50</v>
      </c>
      <c r="I151" t="s">
        <v>26</v>
      </c>
      <c r="J151" s="7" t="s">
        <v>18</v>
      </c>
      <c r="K151" s="7" t="s">
        <v>70</v>
      </c>
      <c r="L151" s="7" t="s">
        <v>70</v>
      </c>
      <c r="M151" t="s">
        <v>18</v>
      </c>
      <c r="N151" s="4">
        <v>0</v>
      </c>
      <c r="O151" s="4">
        <f>SUM(N147:N150)</f>
        <v>32</v>
      </c>
      <c r="P151" s="4">
        <f>SUM(N147:N151)</f>
        <v>32</v>
      </c>
      <c r="Q151">
        <f>N151/P151</f>
        <v>0</v>
      </c>
      <c r="R151" t="str">
        <f t="shared" si="2"/>
        <v>C17.10.2023</v>
      </c>
    </row>
    <row r="152" spans="1:18" x14ac:dyDescent="0.25">
      <c r="A152" t="s">
        <v>59</v>
      </c>
      <c r="B152" s="13">
        <v>0.70833333333333337</v>
      </c>
      <c r="C152" t="s">
        <v>52</v>
      </c>
      <c r="D152">
        <v>22</v>
      </c>
      <c r="E152">
        <v>51</v>
      </c>
      <c r="F152" t="s">
        <v>32</v>
      </c>
      <c r="G152" s="7">
        <v>8</v>
      </c>
      <c r="H152" t="s">
        <v>50</v>
      </c>
      <c r="I152" t="s">
        <v>12</v>
      </c>
      <c r="J152" t="s">
        <v>74</v>
      </c>
      <c r="K152" s="7" t="s">
        <v>70</v>
      </c>
      <c r="L152" s="7" t="s">
        <v>70</v>
      </c>
      <c r="M152" s="7" t="s">
        <v>17</v>
      </c>
      <c r="N152" s="4">
        <v>7</v>
      </c>
      <c r="O152" s="4">
        <f>SUM(N152:N155)</f>
        <v>21</v>
      </c>
      <c r="P152" s="4">
        <f>SUM(N152:N156)</f>
        <v>36</v>
      </c>
      <c r="Q152">
        <f>N152/O152</f>
        <v>0.33333333333333331</v>
      </c>
      <c r="R152" t="str">
        <f t="shared" si="2"/>
        <v>A02.11.2023</v>
      </c>
    </row>
    <row r="153" spans="1:18" x14ac:dyDescent="0.25">
      <c r="A153" t="s">
        <v>59</v>
      </c>
      <c r="B153" s="13">
        <v>0.70833333333333337</v>
      </c>
      <c r="C153" t="s">
        <v>52</v>
      </c>
      <c r="D153">
        <v>22</v>
      </c>
      <c r="E153">
        <v>51</v>
      </c>
      <c r="F153" t="s">
        <v>32</v>
      </c>
      <c r="G153">
        <v>8</v>
      </c>
      <c r="H153" t="s">
        <v>50</v>
      </c>
      <c r="I153" t="s">
        <v>12</v>
      </c>
      <c r="J153" t="s">
        <v>75</v>
      </c>
      <c r="K153" s="7" t="s">
        <v>70</v>
      </c>
      <c r="L153" s="7" t="s">
        <v>70</v>
      </c>
      <c r="M153" s="7" t="s">
        <v>15</v>
      </c>
      <c r="N153" s="4">
        <v>10</v>
      </c>
      <c r="O153" s="4">
        <f>SUM(N152:N155)</f>
        <v>21</v>
      </c>
      <c r="P153" s="4">
        <f>SUM(N152:N156)</f>
        <v>36</v>
      </c>
      <c r="Q153">
        <f>N153/O153</f>
        <v>0.47619047619047616</v>
      </c>
      <c r="R153" t="str">
        <f t="shared" si="2"/>
        <v>A02.11.2023</v>
      </c>
    </row>
    <row r="154" spans="1:18" x14ac:dyDescent="0.25">
      <c r="A154" t="s">
        <v>59</v>
      </c>
      <c r="B154" s="13">
        <v>0.70833333333333337</v>
      </c>
      <c r="C154" t="s">
        <v>52</v>
      </c>
      <c r="D154">
        <v>22</v>
      </c>
      <c r="E154">
        <v>51</v>
      </c>
      <c r="F154" t="s">
        <v>32</v>
      </c>
      <c r="G154">
        <v>8</v>
      </c>
      <c r="H154" t="s">
        <v>50</v>
      </c>
      <c r="I154" t="s">
        <v>12</v>
      </c>
      <c r="J154" t="s">
        <v>14</v>
      </c>
      <c r="K154" s="7" t="s">
        <v>70</v>
      </c>
      <c r="L154" s="7" t="s">
        <v>70</v>
      </c>
      <c r="M154" s="7" t="s">
        <v>13</v>
      </c>
      <c r="N154" s="4">
        <v>1</v>
      </c>
      <c r="O154" s="4">
        <f>SUM(N152:N155)</f>
        <v>21</v>
      </c>
      <c r="P154" s="4">
        <f>SUM(N152:N156)</f>
        <v>36</v>
      </c>
      <c r="Q154">
        <f>N154/O154</f>
        <v>4.7619047619047616E-2</v>
      </c>
      <c r="R154" t="str">
        <f t="shared" si="2"/>
        <v>A02.11.2023</v>
      </c>
    </row>
    <row r="155" spans="1:18" x14ac:dyDescent="0.25">
      <c r="A155" t="s">
        <v>59</v>
      </c>
      <c r="B155" s="13">
        <v>0.70833333333333304</v>
      </c>
      <c r="C155" t="s">
        <v>52</v>
      </c>
      <c r="D155">
        <v>22</v>
      </c>
      <c r="E155">
        <v>51</v>
      </c>
      <c r="F155" t="s">
        <v>32</v>
      </c>
      <c r="G155">
        <v>8</v>
      </c>
      <c r="H155" t="s">
        <v>50</v>
      </c>
      <c r="I155" t="s">
        <v>12</v>
      </c>
      <c r="J155" t="s">
        <v>16</v>
      </c>
      <c r="K155" s="7" t="s">
        <v>70</v>
      </c>
      <c r="L155" s="7" t="s">
        <v>70</v>
      </c>
      <c r="M155" s="7" t="s">
        <v>22</v>
      </c>
      <c r="N155" s="4">
        <v>3</v>
      </c>
      <c r="O155" s="4">
        <f>SUM(N152:N155)</f>
        <v>21</v>
      </c>
      <c r="P155" s="4">
        <f>SUM(N152:N156)</f>
        <v>36</v>
      </c>
      <c r="Q155">
        <f>N155/O155</f>
        <v>0.14285714285714285</v>
      </c>
      <c r="R155" t="str">
        <f t="shared" si="2"/>
        <v>A02.11.2023</v>
      </c>
    </row>
    <row r="156" spans="1:18" x14ac:dyDescent="0.25">
      <c r="A156" t="s">
        <v>59</v>
      </c>
      <c r="B156" s="13">
        <v>0.70833333333333304</v>
      </c>
      <c r="C156" t="s">
        <v>52</v>
      </c>
      <c r="D156">
        <v>22</v>
      </c>
      <c r="E156">
        <v>51</v>
      </c>
      <c r="F156" t="s">
        <v>32</v>
      </c>
      <c r="G156">
        <v>8</v>
      </c>
      <c r="H156" t="s">
        <v>50</v>
      </c>
      <c r="I156" t="s">
        <v>12</v>
      </c>
      <c r="J156" s="7" t="s">
        <v>18</v>
      </c>
      <c r="K156" s="7" t="s">
        <v>70</v>
      </c>
      <c r="L156" s="7" t="s">
        <v>70</v>
      </c>
      <c r="M156" s="7" t="s">
        <v>18</v>
      </c>
      <c r="N156" s="4">
        <v>15</v>
      </c>
      <c r="O156" s="4">
        <f>SUM(N152:N155)</f>
        <v>21</v>
      </c>
      <c r="P156" s="4">
        <f>SUM(N152:N156)</f>
        <v>36</v>
      </c>
      <c r="Q156">
        <f>N156/P156</f>
        <v>0.41666666666666669</v>
      </c>
      <c r="R156" t="str">
        <f t="shared" si="2"/>
        <v>A02.11.2023</v>
      </c>
    </row>
    <row r="157" spans="1:18" x14ac:dyDescent="0.25">
      <c r="A157" t="s">
        <v>59</v>
      </c>
      <c r="B157" s="13">
        <v>0.70833333333333304</v>
      </c>
      <c r="C157" t="s">
        <v>52</v>
      </c>
      <c r="D157">
        <v>22</v>
      </c>
      <c r="E157">
        <v>51</v>
      </c>
      <c r="F157" t="s">
        <v>32</v>
      </c>
      <c r="G157">
        <v>8</v>
      </c>
      <c r="H157" t="s">
        <v>50</v>
      </c>
      <c r="I157" t="s">
        <v>23</v>
      </c>
      <c r="J157" t="s">
        <v>74</v>
      </c>
      <c r="K157" s="7" t="s">
        <v>70</v>
      </c>
      <c r="L157" s="7" t="s">
        <v>70</v>
      </c>
      <c r="M157" s="7" t="s">
        <v>22</v>
      </c>
      <c r="N157" s="4">
        <v>11</v>
      </c>
      <c r="O157" s="4">
        <f>SUM(N157:N160)</f>
        <v>37</v>
      </c>
      <c r="P157" s="4">
        <f>SUM(N157:N161)</f>
        <v>41</v>
      </c>
      <c r="Q157">
        <f>N157/O157</f>
        <v>0.29729729729729731</v>
      </c>
      <c r="R157" t="str">
        <f t="shared" si="2"/>
        <v>B02.11.2023</v>
      </c>
    </row>
    <row r="158" spans="1:18" x14ac:dyDescent="0.25">
      <c r="A158" t="s">
        <v>59</v>
      </c>
      <c r="B158" s="13">
        <v>0.70833333333333304</v>
      </c>
      <c r="C158" t="s">
        <v>52</v>
      </c>
      <c r="D158">
        <v>22</v>
      </c>
      <c r="E158">
        <v>51</v>
      </c>
      <c r="F158" t="s">
        <v>32</v>
      </c>
      <c r="G158">
        <v>8</v>
      </c>
      <c r="H158" t="s">
        <v>50</v>
      </c>
      <c r="I158" t="s">
        <v>23</v>
      </c>
      <c r="J158" t="s">
        <v>75</v>
      </c>
      <c r="K158" s="7" t="s">
        <v>70</v>
      </c>
      <c r="L158" s="7" t="s">
        <v>70</v>
      </c>
      <c r="M158" s="7" t="s">
        <v>13</v>
      </c>
      <c r="N158" s="4">
        <v>12</v>
      </c>
      <c r="O158" s="4">
        <f>O157</f>
        <v>37</v>
      </c>
      <c r="P158" s="4">
        <f>SUM(N157:N161)</f>
        <v>41</v>
      </c>
      <c r="Q158">
        <f>N158/O158</f>
        <v>0.32432432432432434</v>
      </c>
      <c r="R158" t="str">
        <f t="shared" si="2"/>
        <v>B02.11.2023</v>
      </c>
    </row>
    <row r="159" spans="1:18" x14ac:dyDescent="0.25">
      <c r="A159" t="s">
        <v>59</v>
      </c>
      <c r="B159" s="13">
        <v>0.70833333333333304</v>
      </c>
      <c r="C159" t="s">
        <v>52</v>
      </c>
      <c r="D159">
        <v>22</v>
      </c>
      <c r="E159">
        <v>51</v>
      </c>
      <c r="F159" t="s">
        <v>32</v>
      </c>
      <c r="G159">
        <v>8</v>
      </c>
      <c r="H159" t="s">
        <v>50</v>
      </c>
      <c r="I159" t="s">
        <v>23</v>
      </c>
      <c r="J159" t="s">
        <v>14</v>
      </c>
      <c r="K159" s="7" t="s">
        <v>70</v>
      </c>
      <c r="L159" s="7" t="s">
        <v>70</v>
      </c>
      <c r="M159" s="7" t="s">
        <v>17</v>
      </c>
      <c r="N159" s="4">
        <v>7</v>
      </c>
      <c r="O159" s="4">
        <f>SUM(N157:N160)</f>
        <v>37</v>
      </c>
      <c r="P159" s="4">
        <f>SUM(N157:N161)</f>
        <v>41</v>
      </c>
      <c r="Q159">
        <f>N159/O159</f>
        <v>0.1891891891891892</v>
      </c>
      <c r="R159" t="str">
        <f t="shared" si="2"/>
        <v>B02.11.2023</v>
      </c>
    </row>
    <row r="160" spans="1:18" x14ac:dyDescent="0.25">
      <c r="A160" t="s">
        <v>59</v>
      </c>
      <c r="B160" s="13">
        <v>0.70833333333333304</v>
      </c>
      <c r="C160" t="s">
        <v>52</v>
      </c>
      <c r="D160">
        <v>22</v>
      </c>
      <c r="E160">
        <v>51</v>
      </c>
      <c r="F160" t="s">
        <v>32</v>
      </c>
      <c r="G160">
        <v>8</v>
      </c>
      <c r="H160" t="s">
        <v>50</v>
      </c>
      <c r="I160" t="s">
        <v>23</v>
      </c>
      <c r="J160" t="s">
        <v>16</v>
      </c>
      <c r="K160" s="7" t="s">
        <v>70</v>
      </c>
      <c r="L160" s="7" t="s">
        <v>70</v>
      </c>
      <c r="M160" s="7" t="s">
        <v>15</v>
      </c>
      <c r="N160" s="4">
        <v>7</v>
      </c>
      <c r="O160" s="4">
        <f>SUM(N157:N160)</f>
        <v>37</v>
      </c>
      <c r="P160" s="4">
        <f>SUM(N157:N161)</f>
        <v>41</v>
      </c>
      <c r="Q160">
        <f>N160/O160</f>
        <v>0.1891891891891892</v>
      </c>
      <c r="R160" t="str">
        <f t="shared" si="2"/>
        <v>B02.11.2023</v>
      </c>
    </row>
    <row r="161" spans="1:18" x14ac:dyDescent="0.25">
      <c r="A161" t="s">
        <v>59</v>
      </c>
      <c r="B161" s="13">
        <v>0.70833333333333304</v>
      </c>
      <c r="C161" t="s">
        <v>52</v>
      </c>
      <c r="D161">
        <v>22</v>
      </c>
      <c r="E161">
        <v>51</v>
      </c>
      <c r="F161" t="s">
        <v>32</v>
      </c>
      <c r="G161">
        <v>8</v>
      </c>
      <c r="H161" t="s">
        <v>50</v>
      </c>
      <c r="I161" t="s">
        <v>23</v>
      </c>
      <c r="J161" s="7" t="s">
        <v>18</v>
      </c>
      <c r="K161" s="7" t="s">
        <v>70</v>
      </c>
      <c r="L161" s="7" t="s">
        <v>70</v>
      </c>
      <c r="M161" t="s">
        <v>18</v>
      </c>
      <c r="N161" s="4">
        <v>4</v>
      </c>
      <c r="O161" s="4">
        <f>SUM(N157:N160)</f>
        <v>37</v>
      </c>
      <c r="P161" s="4">
        <f>SUM(N157:N161)</f>
        <v>41</v>
      </c>
      <c r="Q161">
        <f>N161/P161</f>
        <v>9.7560975609756101E-2</v>
      </c>
      <c r="R161" t="str">
        <f t="shared" si="2"/>
        <v>B02.11.2023</v>
      </c>
    </row>
    <row r="162" spans="1:18" x14ac:dyDescent="0.25">
      <c r="A162" t="s">
        <v>45</v>
      </c>
      <c r="B162" s="10">
        <v>0.41666666666666669</v>
      </c>
      <c r="C162" t="s">
        <v>46</v>
      </c>
      <c r="D162">
        <v>26</v>
      </c>
      <c r="E162">
        <v>54</v>
      </c>
      <c r="F162" t="s">
        <v>32</v>
      </c>
      <c r="G162">
        <v>5</v>
      </c>
      <c r="H162" t="s">
        <v>47</v>
      </c>
      <c r="I162" t="s">
        <v>12</v>
      </c>
      <c r="J162" t="s">
        <v>74</v>
      </c>
      <c r="K162" t="s">
        <v>69</v>
      </c>
      <c r="L162" s="7" t="s">
        <v>70</v>
      </c>
      <c r="M162" t="s">
        <v>17</v>
      </c>
      <c r="N162" s="4">
        <v>21</v>
      </c>
      <c r="O162" s="4">
        <f>SUM(N162:N165)</f>
        <v>51</v>
      </c>
      <c r="P162" s="4">
        <f>SUM(N162:N166)</f>
        <v>54</v>
      </c>
      <c r="Q162">
        <f>N162/O162</f>
        <v>0.41176470588235292</v>
      </c>
      <c r="R162" t="str">
        <f t="shared" si="2"/>
        <v>A29.09.2023</v>
      </c>
    </row>
    <row r="163" spans="1:18" x14ac:dyDescent="0.25">
      <c r="A163" t="s">
        <v>45</v>
      </c>
      <c r="B163" s="10">
        <v>0.41666666666666669</v>
      </c>
      <c r="C163" t="s">
        <v>46</v>
      </c>
      <c r="D163">
        <v>26</v>
      </c>
      <c r="E163">
        <v>54</v>
      </c>
      <c r="F163" t="s">
        <v>32</v>
      </c>
      <c r="G163">
        <v>5</v>
      </c>
      <c r="H163" t="s">
        <v>47</v>
      </c>
      <c r="I163" t="s">
        <v>12</v>
      </c>
      <c r="J163" t="s">
        <v>75</v>
      </c>
      <c r="K163" t="s">
        <v>69</v>
      </c>
      <c r="L163" s="7" t="s">
        <v>70</v>
      </c>
      <c r="M163" s="9" t="s">
        <v>15</v>
      </c>
      <c r="N163" s="4">
        <v>15</v>
      </c>
      <c r="O163" s="4">
        <f>SUM(N162:N165)</f>
        <v>51</v>
      </c>
      <c r="P163" s="4">
        <f>SUM(N162:N166)</f>
        <v>54</v>
      </c>
      <c r="Q163">
        <f>N163/O163</f>
        <v>0.29411764705882354</v>
      </c>
      <c r="R163" t="str">
        <f t="shared" si="2"/>
        <v>A29.09.2023</v>
      </c>
    </row>
    <row r="164" spans="1:18" x14ac:dyDescent="0.25">
      <c r="A164" t="s">
        <v>45</v>
      </c>
      <c r="B164" s="10">
        <v>0.41666666666666669</v>
      </c>
      <c r="C164" t="s">
        <v>46</v>
      </c>
      <c r="D164">
        <v>26</v>
      </c>
      <c r="E164">
        <v>54</v>
      </c>
      <c r="F164" t="s">
        <v>32</v>
      </c>
      <c r="G164">
        <v>5</v>
      </c>
      <c r="H164" t="s">
        <v>47</v>
      </c>
      <c r="I164" t="s">
        <v>12</v>
      </c>
      <c r="J164" t="s">
        <v>14</v>
      </c>
      <c r="K164" t="s">
        <v>69</v>
      </c>
      <c r="L164" s="7" t="s">
        <v>70</v>
      </c>
      <c r="M164" s="9" t="s">
        <v>22</v>
      </c>
      <c r="N164" s="4">
        <v>8</v>
      </c>
      <c r="O164" s="4">
        <f>SUM(N162:N165)</f>
        <v>51</v>
      </c>
      <c r="P164" s="4">
        <f>SUM(N162:N166)</f>
        <v>54</v>
      </c>
      <c r="Q164">
        <f>N164/O164</f>
        <v>0.15686274509803921</v>
      </c>
      <c r="R164" t="str">
        <f t="shared" si="2"/>
        <v>A29.09.2023</v>
      </c>
    </row>
    <row r="165" spans="1:18" x14ac:dyDescent="0.25">
      <c r="A165" t="s">
        <v>45</v>
      </c>
      <c r="B165" s="10">
        <v>0.41666666666666669</v>
      </c>
      <c r="C165" t="s">
        <v>46</v>
      </c>
      <c r="D165">
        <v>26</v>
      </c>
      <c r="E165">
        <v>54</v>
      </c>
      <c r="F165" t="s">
        <v>32</v>
      </c>
      <c r="G165">
        <v>5</v>
      </c>
      <c r="H165" t="s">
        <v>47</v>
      </c>
      <c r="I165" t="s">
        <v>12</v>
      </c>
      <c r="J165" t="s">
        <v>16</v>
      </c>
      <c r="K165" t="s">
        <v>69</v>
      </c>
      <c r="L165" s="7" t="s">
        <v>70</v>
      </c>
      <c r="M165" t="s">
        <v>13</v>
      </c>
      <c r="N165" s="4">
        <v>7</v>
      </c>
      <c r="O165" s="4">
        <f>SUM(N162:N165)</f>
        <v>51</v>
      </c>
      <c r="P165" s="4">
        <f>SUM(N162:N166)</f>
        <v>54</v>
      </c>
      <c r="Q165">
        <f>N165/O165</f>
        <v>0.13725490196078433</v>
      </c>
      <c r="R165" t="str">
        <f t="shared" si="2"/>
        <v>A29.09.2023</v>
      </c>
    </row>
    <row r="166" spans="1:18" x14ac:dyDescent="0.25">
      <c r="A166" t="s">
        <v>45</v>
      </c>
      <c r="B166" s="10">
        <v>0.41666666666666669</v>
      </c>
      <c r="C166" t="s">
        <v>46</v>
      </c>
      <c r="D166">
        <v>26</v>
      </c>
      <c r="E166">
        <v>54</v>
      </c>
      <c r="F166" t="s">
        <v>32</v>
      </c>
      <c r="G166">
        <v>5</v>
      </c>
      <c r="H166" t="s">
        <v>47</v>
      </c>
      <c r="I166" t="s">
        <v>12</v>
      </c>
      <c r="J166" t="s">
        <v>18</v>
      </c>
      <c r="K166" t="s">
        <v>69</v>
      </c>
      <c r="L166" s="7" t="s">
        <v>70</v>
      </c>
      <c r="M166" t="s">
        <v>18</v>
      </c>
      <c r="N166" s="4">
        <v>3</v>
      </c>
      <c r="O166" s="4">
        <f>SUM(N162:N165)</f>
        <v>51</v>
      </c>
      <c r="P166" s="4">
        <f>SUM(N162:N166)</f>
        <v>54</v>
      </c>
      <c r="Q166">
        <f>N166/P166</f>
        <v>5.5555555555555552E-2</v>
      </c>
      <c r="R166" t="str">
        <f t="shared" si="2"/>
        <v>A29.09.2023</v>
      </c>
    </row>
    <row r="167" spans="1:18" x14ac:dyDescent="0.25">
      <c r="A167" t="s">
        <v>45</v>
      </c>
      <c r="B167" s="10">
        <v>0.41666666666666669</v>
      </c>
      <c r="C167" t="s">
        <v>46</v>
      </c>
      <c r="D167">
        <v>26</v>
      </c>
      <c r="E167">
        <v>54</v>
      </c>
      <c r="F167" t="s">
        <v>32</v>
      </c>
      <c r="G167">
        <v>5</v>
      </c>
      <c r="H167" t="s">
        <v>47</v>
      </c>
      <c r="I167" t="s">
        <v>23</v>
      </c>
      <c r="J167" t="s">
        <v>74</v>
      </c>
      <c r="K167" t="s">
        <v>69</v>
      </c>
      <c r="L167" s="7" t="s">
        <v>70</v>
      </c>
      <c r="M167" t="s">
        <v>22</v>
      </c>
      <c r="N167" s="4">
        <v>16</v>
      </c>
      <c r="O167" s="4">
        <f>SUM(N167:N170)</f>
        <v>41</v>
      </c>
      <c r="P167" s="4">
        <f>SUM(N167:N171)</f>
        <v>46</v>
      </c>
      <c r="Q167">
        <f>N167/O167</f>
        <v>0.3902439024390244</v>
      </c>
      <c r="R167" t="str">
        <f t="shared" si="2"/>
        <v>B29.09.2023</v>
      </c>
    </row>
    <row r="168" spans="1:18" x14ac:dyDescent="0.25">
      <c r="A168" t="s">
        <v>45</v>
      </c>
      <c r="B168" s="10">
        <v>0.41666666666666669</v>
      </c>
      <c r="C168" t="s">
        <v>46</v>
      </c>
      <c r="D168">
        <v>26</v>
      </c>
      <c r="E168">
        <v>54</v>
      </c>
      <c r="F168" t="s">
        <v>32</v>
      </c>
      <c r="G168">
        <v>5</v>
      </c>
      <c r="H168" t="s">
        <v>47</v>
      </c>
      <c r="I168" t="s">
        <v>23</v>
      </c>
      <c r="J168" t="s">
        <v>75</v>
      </c>
      <c r="K168" t="s">
        <v>69</v>
      </c>
      <c r="L168" s="7" t="s">
        <v>70</v>
      </c>
      <c r="M168" t="s">
        <v>13</v>
      </c>
      <c r="N168" s="4">
        <v>11</v>
      </c>
      <c r="O168" s="4">
        <f>O167</f>
        <v>41</v>
      </c>
      <c r="P168" s="4">
        <f>SUM(N167:N171)</f>
        <v>46</v>
      </c>
      <c r="Q168">
        <f>N168/O168</f>
        <v>0.26829268292682928</v>
      </c>
      <c r="R168" t="str">
        <f t="shared" si="2"/>
        <v>B29.09.2023</v>
      </c>
    </row>
    <row r="169" spans="1:18" x14ac:dyDescent="0.25">
      <c r="A169" t="s">
        <v>45</v>
      </c>
      <c r="B169" s="10">
        <v>0.41666666666666669</v>
      </c>
      <c r="C169" t="s">
        <v>46</v>
      </c>
      <c r="D169">
        <v>26</v>
      </c>
      <c r="E169">
        <v>54</v>
      </c>
      <c r="F169" t="s">
        <v>32</v>
      </c>
      <c r="G169">
        <v>5</v>
      </c>
      <c r="H169" t="s">
        <v>47</v>
      </c>
      <c r="I169" t="s">
        <v>23</v>
      </c>
      <c r="J169" t="s">
        <v>14</v>
      </c>
      <c r="K169" t="s">
        <v>69</v>
      </c>
      <c r="L169" s="7" t="s">
        <v>70</v>
      </c>
      <c r="M169" t="s">
        <v>17</v>
      </c>
      <c r="N169" s="4">
        <v>7</v>
      </c>
      <c r="O169" s="4">
        <f>SUM(N167:N170)</f>
        <v>41</v>
      </c>
      <c r="P169" s="4">
        <f>SUM(N167:N171)</f>
        <v>46</v>
      </c>
      <c r="Q169">
        <f>N169/O169</f>
        <v>0.17073170731707318</v>
      </c>
      <c r="R169" t="str">
        <f t="shared" si="2"/>
        <v>B29.09.2023</v>
      </c>
    </row>
    <row r="170" spans="1:18" x14ac:dyDescent="0.25">
      <c r="A170" t="s">
        <v>45</v>
      </c>
      <c r="B170" s="10">
        <v>0.41666666666666669</v>
      </c>
      <c r="C170" t="s">
        <v>46</v>
      </c>
      <c r="D170">
        <v>26</v>
      </c>
      <c r="E170">
        <v>54</v>
      </c>
      <c r="F170" t="s">
        <v>32</v>
      </c>
      <c r="G170">
        <v>5</v>
      </c>
      <c r="H170" t="s">
        <v>47</v>
      </c>
      <c r="I170" t="s">
        <v>23</v>
      </c>
      <c r="J170" t="s">
        <v>16</v>
      </c>
      <c r="K170" t="s">
        <v>69</v>
      </c>
      <c r="L170" s="7" t="s">
        <v>70</v>
      </c>
      <c r="M170" t="s">
        <v>15</v>
      </c>
      <c r="N170" s="4">
        <v>7</v>
      </c>
      <c r="O170" s="4">
        <f>SUM(N167:N170)</f>
        <v>41</v>
      </c>
      <c r="P170" s="4">
        <f>SUM(N167:N171)</f>
        <v>46</v>
      </c>
      <c r="Q170">
        <f>N170/O170</f>
        <v>0.17073170731707318</v>
      </c>
      <c r="R170" t="str">
        <f t="shared" si="2"/>
        <v>B29.09.2023</v>
      </c>
    </row>
    <row r="171" spans="1:18" x14ac:dyDescent="0.25">
      <c r="A171" t="s">
        <v>45</v>
      </c>
      <c r="B171" s="10">
        <v>0.41666666666666669</v>
      </c>
      <c r="C171" t="s">
        <v>46</v>
      </c>
      <c r="D171">
        <v>26</v>
      </c>
      <c r="E171">
        <v>54</v>
      </c>
      <c r="F171" t="s">
        <v>32</v>
      </c>
      <c r="G171">
        <v>5</v>
      </c>
      <c r="H171" t="s">
        <v>47</v>
      </c>
      <c r="I171" t="s">
        <v>23</v>
      </c>
      <c r="J171" t="s">
        <v>18</v>
      </c>
      <c r="K171" t="s">
        <v>69</v>
      </c>
      <c r="L171" s="7" t="s">
        <v>70</v>
      </c>
      <c r="M171" t="s">
        <v>18</v>
      </c>
      <c r="N171" s="4">
        <v>5</v>
      </c>
      <c r="O171" s="4">
        <f>SUM(N167:N170)</f>
        <v>41</v>
      </c>
      <c r="P171" s="4">
        <f>SUM(N167:N171)</f>
        <v>46</v>
      </c>
      <c r="Q171">
        <f>N171/P171</f>
        <v>0.10869565217391304</v>
      </c>
      <c r="R171" t="str">
        <f t="shared" si="2"/>
        <v>B29.09.2023</v>
      </c>
    </row>
    <row r="172" spans="1:18" x14ac:dyDescent="0.25">
      <c r="A172" t="s">
        <v>45</v>
      </c>
      <c r="B172" s="10">
        <v>0.41666666666666669</v>
      </c>
      <c r="C172" t="s">
        <v>46</v>
      </c>
      <c r="D172">
        <v>26</v>
      </c>
      <c r="E172">
        <v>54</v>
      </c>
      <c r="F172" t="s">
        <v>32</v>
      </c>
      <c r="G172">
        <v>5</v>
      </c>
      <c r="H172" t="s">
        <v>47</v>
      </c>
      <c r="I172" t="s">
        <v>26</v>
      </c>
      <c r="J172" t="s">
        <v>74</v>
      </c>
      <c r="K172" t="s">
        <v>69</v>
      </c>
      <c r="L172" s="7" t="s">
        <v>70</v>
      </c>
      <c r="M172" t="s">
        <v>15</v>
      </c>
      <c r="N172" s="4">
        <v>14</v>
      </c>
      <c r="O172" s="4">
        <f>SUM(N172:N175)</f>
        <v>45</v>
      </c>
      <c r="P172" s="4">
        <f>SUM(N172:N176)</f>
        <v>54</v>
      </c>
      <c r="Q172">
        <f>N172/O172</f>
        <v>0.31111111111111112</v>
      </c>
      <c r="R172" t="str">
        <f t="shared" si="2"/>
        <v>C29.09.2023</v>
      </c>
    </row>
    <row r="173" spans="1:18" x14ac:dyDescent="0.25">
      <c r="A173" t="s">
        <v>45</v>
      </c>
      <c r="B173" s="10">
        <v>0.41666666666666669</v>
      </c>
      <c r="C173" t="s">
        <v>46</v>
      </c>
      <c r="D173">
        <v>26</v>
      </c>
      <c r="E173">
        <v>54</v>
      </c>
      <c r="F173" t="s">
        <v>32</v>
      </c>
      <c r="G173">
        <v>5</v>
      </c>
      <c r="H173" t="s">
        <v>47</v>
      </c>
      <c r="I173" t="s">
        <v>26</v>
      </c>
      <c r="J173" t="s">
        <v>75</v>
      </c>
      <c r="K173" t="s">
        <v>69</v>
      </c>
      <c r="L173" s="7" t="s">
        <v>70</v>
      </c>
      <c r="M173" t="s">
        <v>17</v>
      </c>
      <c r="N173" s="4">
        <v>10</v>
      </c>
      <c r="O173" s="4">
        <f>SUM(N172:N175)</f>
        <v>45</v>
      </c>
      <c r="P173" s="4">
        <f>SUM(N172:N176)</f>
        <v>54</v>
      </c>
      <c r="Q173">
        <f>N173/O173</f>
        <v>0.22222222222222221</v>
      </c>
      <c r="R173" t="str">
        <f t="shared" si="2"/>
        <v>C29.09.2023</v>
      </c>
    </row>
    <row r="174" spans="1:18" x14ac:dyDescent="0.25">
      <c r="A174" t="s">
        <v>45</v>
      </c>
      <c r="B174" s="10">
        <v>0.41666666666666669</v>
      </c>
      <c r="C174" t="s">
        <v>46</v>
      </c>
      <c r="D174">
        <v>26</v>
      </c>
      <c r="E174">
        <v>54</v>
      </c>
      <c r="F174" t="s">
        <v>32</v>
      </c>
      <c r="G174">
        <v>5</v>
      </c>
      <c r="H174" t="s">
        <v>47</v>
      </c>
      <c r="I174" t="s">
        <v>26</v>
      </c>
      <c r="J174" t="s">
        <v>14</v>
      </c>
      <c r="K174" t="s">
        <v>69</v>
      </c>
      <c r="L174" s="7" t="s">
        <v>70</v>
      </c>
      <c r="M174" t="s">
        <v>22</v>
      </c>
      <c r="N174" s="4">
        <v>13</v>
      </c>
      <c r="O174" s="4">
        <f>SUM(N172:N175)</f>
        <v>45</v>
      </c>
      <c r="P174" s="4">
        <f>SUM(N172:N176)</f>
        <v>54</v>
      </c>
      <c r="Q174">
        <f>N174/O174</f>
        <v>0.28888888888888886</v>
      </c>
      <c r="R174" t="str">
        <f t="shared" si="2"/>
        <v>C29.09.2023</v>
      </c>
    </row>
    <row r="175" spans="1:18" x14ac:dyDescent="0.25">
      <c r="A175" t="s">
        <v>45</v>
      </c>
      <c r="B175" s="10">
        <v>0.41666666666666669</v>
      </c>
      <c r="C175" t="s">
        <v>46</v>
      </c>
      <c r="D175">
        <v>26</v>
      </c>
      <c r="E175">
        <v>54</v>
      </c>
      <c r="F175" t="s">
        <v>32</v>
      </c>
      <c r="G175">
        <v>5</v>
      </c>
      <c r="H175" t="s">
        <v>47</v>
      </c>
      <c r="I175" t="s">
        <v>26</v>
      </c>
      <c r="J175" t="s">
        <v>16</v>
      </c>
      <c r="K175" t="s">
        <v>69</v>
      </c>
      <c r="L175" s="7" t="s">
        <v>70</v>
      </c>
      <c r="M175" t="s">
        <v>13</v>
      </c>
      <c r="N175" s="4">
        <v>8</v>
      </c>
      <c r="O175" s="4">
        <f>SUM(N172:N175)</f>
        <v>45</v>
      </c>
      <c r="P175" s="4">
        <f>SUM(N172:N176)</f>
        <v>54</v>
      </c>
      <c r="Q175">
        <f>N175/O175</f>
        <v>0.17777777777777778</v>
      </c>
      <c r="R175" t="str">
        <f t="shared" si="2"/>
        <v>C29.09.2023</v>
      </c>
    </row>
    <row r="176" spans="1:18" x14ac:dyDescent="0.25">
      <c r="A176" t="s">
        <v>45</v>
      </c>
      <c r="B176" s="10">
        <v>0.41666666666666669</v>
      </c>
      <c r="C176" t="s">
        <v>46</v>
      </c>
      <c r="D176">
        <v>26</v>
      </c>
      <c r="E176">
        <v>54</v>
      </c>
      <c r="F176" t="s">
        <v>32</v>
      </c>
      <c r="G176">
        <v>5</v>
      </c>
      <c r="H176" t="s">
        <v>47</v>
      </c>
      <c r="I176" t="s">
        <v>26</v>
      </c>
      <c r="J176" t="s">
        <v>18</v>
      </c>
      <c r="K176" t="s">
        <v>69</v>
      </c>
      <c r="L176" s="7" t="s">
        <v>70</v>
      </c>
      <c r="M176" t="s">
        <v>18</v>
      </c>
      <c r="N176" s="4">
        <v>9</v>
      </c>
      <c r="O176" s="4">
        <f>SUM(N172:N175)</f>
        <v>45</v>
      </c>
      <c r="P176" s="4">
        <f>SUM(N172:N176)</f>
        <v>54</v>
      </c>
      <c r="Q176">
        <f>N176/P176</f>
        <v>0.16666666666666666</v>
      </c>
      <c r="R176" t="str">
        <f t="shared" si="2"/>
        <v>C29.09.2023</v>
      </c>
    </row>
    <row r="177" spans="1:36" x14ac:dyDescent="0.25">
      <c r="A177" t="s">
        <v>45</v>
      </c>
      <c r="B177" s="10">
        <v>0.41666666666666669</v>
      </c>
      <c r="C177" t="s">
        <v>46</v>
      </c>
      <c r="D177">
        <v>26</v>
      </c>
      <c r="E177">
        <v>54</v>
      </c>
      <c r="F177" t="s">
        <v>32</v>
      </c>
      <c r="G177">
        <v>5</v>
      </c>
      <c r="H177" t="s">
        <v>47</v>
      </c>
      <c r="I177" t="s">
        <v>31</v>
      </c>
      <c r="J177" t="s">
        <v>74</v>
      </c>
      <c r="K177" t="s">
        <v>69</v>
      </c>
      <c r="L177" s="7" t="s">
        <v>70</v>
      </c>
      <c r="M177" t="s">
        <v>13</v>
      </c>
      <c r="N177" s="4">
        <v>7</v>
      </c>
      <c r="O177" s="4">
        <f>SUM(N177:N180)</f>
        <v>42</v>
      </c>
      <c r="P177" s="4">
        <f>SUM(N177:N181)</f>
        <v>50</v>
      </c>
      <c r="Q177">
        <f>N177/O177</f>
        <v>0.16666666666666666</v>
      </c>
      <c r="R177" t="str">
        <f t="shared" si="2"/>
        <v>D29.09.2023</v>
      </c>
    </row>
    <row r="178" spans="1:36" x14ac:dyDescent="0.25">
      <c r="A178" t="s">
        <v>45</v>
      </c>
      <c r="B178" s="10">
        <v>0.41666666666666669</v>
      </c>
      <c r="C178" t="s">
        <v>46</v>
      </c>
      <c r="D178">
        <v>26</v>
      </c>
      <c r="E178">
        <v>54</v>
      </c>
      <c r="F178" t="s">
        <v>32</v>
      </c>
      <c r="G178">
        <v>5</v>
      </c>
      <c r="H178" t="s">
        <v>47</v>
      </c>
      <c r="I178" t="s">
        <v>31</v>
      </c>
      <c r="J178" t="s">
        <v>75</v>
      </c>
      <c r="K178" t="s">
        <v>69</v>
      </c>
      <c r="L178" s="7" t="s">
        <v>70</v>
      </c>
      <c r="M178" t="s">
        <v>22</v>
      </c>
      <c r="N178" s="4">
        <v>14</v>
      </c>
      <c r="O178" s="4">
        <f>SUM(N177:N180)</f>
        <v>42</v>
      </c>
      <c r="P178" s="4">
        <f>SUM(N177:N181)</f>
        <v>50</v>
      </c>
      <c r="Q178">
        <f>N178/O178</f>
        <v>0.33333333333333331</v>
      </c>
      <c r="R178" t="str">
        <f t="shared" si="2"/>
        <v>D29.09.2023</v>
      </c>
    </row>
    <row r="179" spans="1:36" x14ac:dyDescent="0.25">
      <c r="A179" t="s">
        <v>45</v>
      </c>
      <c r="B179" s="10">
        <v>0.41666666666666669</v>
      </c>
      <c r="C179" t="s">
        <v>46</v>
      </c>
      <c r="D179">
        <v>26</v>
      </c>
      <c r="E179">
        <v>54</v>
      </c>
      <c r="F179" t="s">
        <v>32</v>
      </c>
      <c r="G179">
        <v>5</v>
      </c>
      <c r="H179" t="s">
        <v>47</v>
      </c>
      <c r="I179" t="s">
        <v>31</v>
      </c>
      <c r="J179" t="s">
        <v>14</v>
      </c>
      <c r="K179" t="s">
        <v>69</v>
      </c>
      <c r="L179" s="7" t="s">
        <v>70</v>
      </c>
      <c r="M179" t="s">
        <v>17</v>
      </c>
      <c r="N179" s="4">
        <v>11</v>
      </c>
      <c r="O179" s="4">
        <f>SUM(N177:N180)</f>
        <v>42</v>
      </c>
      <c r="P179" s="4">
        <f>SUM(N177:N181)</f>
        <v>50</v>
      </c>
      <c r="Q179">
        <f>N179/O179</f>
        <v>0.26190476190476192</v>
      </c>
      <c r="R179" t="str">
        <f t="shared" si="2"/>
        <v>D29.09.2023</v>
      </c>
    </row>
    <row r="180" spans="1:36" x14ac:dyDescent="0.25">
      <c r="A180" t="s">
        <v>45</v>
      </c>
      <c r="B180" s="10">
        <v>0.41666666666666669</v>
      </c>
      <c r="C180" t="s">
        <v>46</v>
      </c>
      <c r="D180">
        <v>26</v>
      </c>
      <c r="E180">
        <v>54</v>
      </c>
      <c r="F180" t="s">
        <v>32</v>
      </c>
      <c r="G180">
        <v>5</v>
      </c>
      <c r="H180" t="s">
        <v>47</v>
      </c>
      <c r="I180" t="s">
        <v>31</v>
      </c>
      <c r="J180" t="s">
        <v>16</v>
      </c>
      <c r="K180" t="s">
        <v>69</v>
      </c>
      <c r="L180" s="7" t="s">
        <v>70</v>
      </c>
      <c r="M180" t="s">
        <v>15</v>
      </c>
      <c r="N180" s="4">
        <v>10</v>
      </c>
      <c r="O180" s="4">
        <f>SUM(N177:N180)</f>
        <v>42</v>
      </c>
      <c r="P180" s="4">
        <f>SUM(N177:N181)</f>
        <v>50</v>
      </c>
      <c r="Q180">
        <f>N180/O180</f>
        <v>0.23809523809523808</v>
      </c>
      <c r="R180" t="str">
        <f t="shared" si="2"/>
        <v>D29.09.2023</v>
      </c>
    </row>
    <row r="181" spans="1:36" s="5" customFormat="1" x14ac:dyDescent="0.25">
      <c r="A181" s="5" t="s">
        <v>45</v>
      </c>
      <c r="B181" s="11">
        <v>0.41666666666666669</v>
      </c>
      <c r="C181" s="5" t="s">
        <v>46</v>
      </c>
      <c r="D181" s="5">
        <v>26</v>
      </c>
      <c r="E181" s="5">
        <v>54</v>
      </c>
      <c r="F181" s="5" t="s">
        <v>32</v>
      </c>
      <c r="G181" s="5">
        <v>5</v>
      </c>
      <c r="H181" t="s">
        <v>47</v>
      </c>
      <c r="I181" s="5" t="s">
        <v>31</v>
      </c>
      <c r="J181" s="5" t="s">
        <v>18</v>
      </c>
      <c r="K181" t="s">
        <v>69</v>
      </c>
      <c r="L181" s="7" t="s">
        <v>70</v>
      </c>
      <c r="M181" s="5" t="s">
        <v>18</v>
      </c>
      <c r="N181" s="6">
        <v>8</v>
      </c>
      <c r="O181" s="6">
        <f>SUM(N177:N180)</f>
        <v>42</v>
      </c>
      <c r="P181" s="6">
        <f>SUM(N177:N181)</f>
        <v>50</v>
      </c>
      <c r="Q181">
        <f>N181/P181</f>
        <v>0.16</v>
      </c>
      <c r="R181" s="5" t="str">
        <f t="shared" si="2"/>
        <v>D29.09.2023</v>
      </c>
      <c r="AJ181" s="6"/>
    </row>
    <row r="182" spans="1:36" x14ac:dyDescent="0.25">
      <c r="A182" t="s">
        <v>45</v>
      </c>
      <c r="B182" s="10">
        <v>0.41666666666666669</v>
      </c>
      <c r="C182" t="s">
        <v>46</v>
      </c>
      <c r="D182">
        <v>26</v>
      </c>
      <c r="E182">
        <v>54</v>
      </c>
      <c r="F182" t="s">
        <v>11</v>
      </c>
      <c r="G182">
        <v>6</v>
      </c>
      <c r="H182" t="s">
        <v>47</v>
      </c>
      <c r="I182" t="s">
        <v>36</v>
      </c>
      <c r="J182" t="s">
        <v>74</v>
      </c>
      <c r="K182" t="s">
        <v>69</v>
      </c>
      <c r="L182" s="7" t="s">
        <v>70</v>
      </c>
      <c r="M182" t="s">
        <v>17</v>
      </c>
      <c r="N182" s="4">
        <v>6</v>
      </c>
      <c r="O182" s="4">
        <f>SUM(N182:N185)</f>
        <v>22</v>
      </c>
      <c r="P182" s="4">
        <f>SUM(N182:N186)</f>
        <v>28</v>
      </c>
      <c r="Q182">
        <f>N182/O182</f>
        <v>0.27272727272727271</v>
      </c>
      <c r="R182" t="str">
        <f t="shared" si="2"/>
        <v>E29.09.2023</v>
      </c>
    </row>
    <row r="183" spans="1:36" x14ac:dyDescent="0.25">
      <c r="A183" t="s">
        <v>45</v>
      </c>
      <c r="B183" s="10">
        <v>0.41666666666666669</v>
      </c>
      <c r="C183" t="s">
        <v>46</v>
      </c>
      <c r="D183">
        <v>26</v>
      </c>
      <c r="E183">
        <v>54</v>
      </c>
      <c r="F183" t="s">
        <v>11</v>
      </c>
      <c r="G183">
        <v>6</v>
      </c>
      <c r="H183" t="s">
        <v>47</v>
      </c>
      <c r="I183" t="s">
        <v>36</v>
      </c>
      <c r="J183" t="s">
        <v>75</v>
      </c>
      <c r="K183" t="s">
        <v>69</v>
      </c>
      <c r="L183" s="7" t="s">
        <v>70</v>
      </c>
      <c r="M183" t="s">
        <v>15</v>
      </c>
      <c r="N183" s="4">
        <v>12</v>
      </c>
      <c r="O183" s="4">
        <f>O182</f>
        <v>22</v>
      </c>
      <c r="P183" s="4">
        <f>SUM(N182:N186)</f>
        <v>28</v>
      </c>
      <c r="Q183">
        <f>N183/O183</f>
        <v>0.54545454545454541</v>
      </c>
      <c r="R183" t="str">
        <f t="shared" si="2"/>
        <v>E29.09.2023</v>
      </c>
    </row>
    <row r="184" spans="1:36" x14ac:dyDescent="0.25">
      <c r="A184" t="s">
        <v>45</v>
      </c>
      <c r="B184" s="10">
        <v>0.41666666666666669</v>
      </c>
      <c r="C184" t="s">
        <v>46</v>
      </c>
      <c r="D184">
        <v>26</v>
      </c>
      <c r="E184">
        <v>54</v>
      </c>
      <c r="F184" t="s">
        <v>11</v>
      </c>
      <c r="G184">
        <v>6</v>
      </c>
      <c r="H184" t="s">
        <v>47</v>
      </c>
      <c r="I184" t="s">
        <v>36</v>
      </c>
      <c r="J184" t="s">
        <v>14</v>
      </c>
      <c r="K184" t="s">
        <v>69</v>
      </c>
      <c r="L184" s="7" t="s">
        <v>70</v>
      </c>
      <c r="M184" t="s">
        <v>22</v>
      </c>
      <c r="N184" s="4">
        <v>3</v>
      </c>
      <c r="O184" s="4">
        <f>SUM(N182:N185)</f>
        <v>22</v>
      </c>
      <c r="P184" s="4">
        <f>SUM(N182:N186)</f>
        <v>28</v>
      </c>
      <c r="Q184">
        <f>N184/O184</f>
        <v>0.13636363636363635</v>
      </c>
      <c r="R184" t="str">
        <f t="shared" si="2"/>
        <v>E29.09.2023</v>
      </c>
    </row>
    <row r="185" spans="1:36" x14ac:dyDescent="0.25">
      <c r="A185" t="s">
        <v>45</v>
      </c>
      <c r="B185" s="10">
        <v>0.41666666666666669</v>
      </c>
      <c r="C185" t="s">
        <v>46</v>
      </c>
      <c r="D185">
        <v>26</v>
      </c>
      <c r="E185">
        <v>54</v>
      </c>
      <c r="F185" t="s">
        <v>11</v>
      </c>
      <c r="G185">
        <v>6</v>
      </c>
      <c r="H185" t="s">
        <v>47</v>
      </c>
      <c r="I185" t="s">
        <v>36</v>
      </c>
      <c r="J185" t="s">
        <v>16</v>
      </c>
      <c r="K185" t="s">
        <v>69</v>
      </c>
      <c r="L185" s="7" t="s">
        <v>70</v>
      </c>
      <c r="M185" t="s">
        <v>17</v>
      </c>
      <c r="N185" s="4">
        <v>1</v>
      </c>
      <c r="O185" s="4">
        <f>SUM(N182:N185)</f>
        <v>22</v>
      </c>
      <c r="P185" s="4">
        <f>SUM(N182:N186)</f>
        <v>28</v>
      </c>
      <c r="Q185">
        <f>N185/O185</f>
        <v>4.5454545454545456E-2</v>
      </c>
      <c r="R185" t="str">
        <f t="shared" si="2"/>
        <v>E29.09.2023</v>
      </c>
    </row>
    <row r="186" spans="1:36" x14ac:dyDescent="0.25">
      <c r="A186" t="s">
        <v>45</v>
      </c>
      <c r="B186" s="10">
        <v>0.41666666666666669</v>
      </c>
      <c r="C186" t="s">
        <v>46</v>
      </c>
      <c r="D186">
        <v>26</v>
      </c>
      <c r="E186">
        <v>54</v>
      </c>
      <c r="F186" t="s">
        <v>11</v>
      </c>
      <c r="G186">
        <v>6</v>
      </c>
      <c r="H186" t="s">
        <v>47</v>
      </c>
      <c r="I186" t="s">
        <v>36</v>
      </c>
      <c r="J186" t="s">
        <v>18</v>
      </c>
      <c r="K186" t="s">
        <v>69</v>
      </c>
      <c r="L186" s="7" t="s">
        <v>70</v>
      </c>
      <c r="M186" t="s">
        <v>18</v>
      </c>
      <c r="N186" s="4">
        <v>6</v>
      </c>
      <c r="O186" s="4">
        <f>SUM(N182:N185)</f>
        <v>22</v>
      </c>
      <c r="P186" s="4">
        <f>SUM(N182:N186)</f>
        <v>28</v>
      </c>
      <c r="Q186">
        <f>N186/P186</f>
        <v>0.21428571428571427</v>
      </c>
      <c r="R186" t="str">
        <f t="shared" si="2"/>
        <v>E29.09.2023</v>
      </c>
    </row>
    <row r="187" spans="1:36" x14ac:dyDescent="0.25">
      <c r="A187" t="s">
        <v>45</v>
      </c>
      <c r="B187" s="10">
        <v>0.41666666666666669</v>
      </c>
      <c r="C187" t="s">
        <v>46</v>
      </c>
      <c r="D187">
        <v>26</v>
      </c>
      <c r="E187">
        <v>54</v>
      </c>
      <c r="F187" t="s">
        <v>11</v>
      </c>
      <c r="G187">
        <v>6</v>
      </c>
      <c r="H187" t="s">
        <v>47</v>
      </c>
      <c r="I187" t="s">
        <v>37</v>
      </c>
      <c r="J187" t="s">
        <v>74</v>
      </c>
      <c r="K187" t="s">
        <v>69</v>
      </c>
      <c r="L187" s="7" t="s">
        <v>70</v>
      </c>
      <c r="M187" t="s">
        <v>22</v>
      </c>
      <c r="N187" s="4">
        <v>18</v>
      </c>
      <c r="O187" s="4">
        <f>SUM(N187:N190)</f>
        <v>30</v>
      </c>
      <c r="P187" s="4">
        <f>SUM(N187:N191)</f>
        <v>38</v>
      </c>
      <c r="Q187">
        <f>N187/O187</f>
        <v>0.6</v>
      </c>
      <c r="R187" t="str">
        <f t="shared" si="2"/>
        <v>F29.09.2023</v>
      </c>
    </row>
    <row r="188" spans="1:36" x14ac:dyDescent="0.25">
      <c r="A188" t="s">
        <v>45</v>
      </c>
      <c r="B188" s="10">
        <v>0.41666666666666669</v>
      </c>
      <c r="C188" t="s">
        <v>46</v>
      </c>
      <c r="D188">
        <v>26</v>
      </c>
      <c r="E188">
        <v>54</v>
      </c>
      <c r="F188" t="s">
        <v>11</v>
      </c>
      <c r="G188">
        <v>6</v>
      </c>
      <c r="H188" t="s">
        <v>47</v>
      </c>
      <c r="I188" t="s">
        <v>37</v>
      </c>
      <c r="J188" t="s">
        <v>75</v>
      </c>
      <c r="K188" t="s">
        <v>69</v>
      </c>
      <c r="L188" s="7" t="s">
        <v>70</v>
      </c>
      <c r="M188" t="s">
        <v>13</v>
      </c>
      <c r="N188" s="4">
        <v>8</v>
      </c>
      <c r="O188" s="4">
        <f>SUM(N187:N190)</f>
        <v>30</v>
      </c>
      <c r="P188" s="4">
        <f>SUM(N187:N191)</f>
        <v>38</v>
      </c>
      <c r="Q188">
        <f>N188/O188</f>
        <v>0.26666666666666666</v>
      </c>
      <c r="R188" t="str">
        <f t="shared" si="2"/>
        <v>F29.09.2023</v>
      </c>
    </row>
    <row r="189" spans="1:36" x14ac:dyDescent="0.25">
      <c r="A189" t="s">
        <v>45</v>
      </c>
      <c r="B189" s="10">
        <v>0.41666666666666669</v>
      </c>
      <c r="C189" t="s">
        <v>46</v>
      </c>
      <c r="D189">
        <v>26</v>
      </c>
      <c r="E189">
        <v>54</v>
      </c>
      <c r="F189" t="s">
        <v>11</v>
      </c>
      <c r="G189">
        <v>6</v>
      </c>
      <c r="H189" t="s">
        <v>47</v>
      </c>
      <c r="I189" t="s">
        <v>37</v>
      </c>
      <c r="J189" t="s">
        <v>14</v>
      </c>
      <c r="K189" t="s">
        <v>69</v>
      </c>
      <c r="L189" s="7" t="s">
        <v>70</v>
      </c>
      <c r="M189" t="s">
        <v>15</v>
      </c>
      <c r="N189" s="4">
        <v>3</v>
      </c>
      <c r="O189" s="4">
        <f>SUM(N187:N190)</f>
        <v>30</v>
      </c>
      <c r="P189" s="4">
        <f>SUM(N187:N191)</f>
        <v>38</v>
      </c>
      <c r="Q189">
        <f>N189/O189</f>
        <v>0.1</v>
      </c>
      <c r="R189" t="str">
        <f t="shared" si="2"/>
        <v>F29.09.2023</v>
      </c>
    </row>
    <row r="190" spans="1:36" x14ac:dyDescent="0.25">
      <c r="A190" t="s">
        <v>45</v>
      </c>
      <c r="B190" s="10">
        <v>0.41666666666666669</v>
      </c>
      <c r="C190" t="s">
        <v>46</v>
      </c>
      <c r="D190">
        <v>26</v>
      </c>
      <c r="E190">
        <v>54</v>
      </c>
      <c r="F190" t="s">
        <v>11</v>
      </c>
      <c r="G190">
        <v>6</v>
      </c>
      <c r="H190" t="s">
        <v>47</v>
      </c>
      <c r="I190" t="s">
        <v>37</v>
      </c>
      <c r="J190" t="s">
        <v>16</v>
      </c>
      <c r="K190" t="s">
        <v>69</v>
      </c>
      <c r="L190" s="7" t="s">
        <v>70</v>
      </c>
      <c r="M190" t="s">
        <v>17</v>
      </c>
      <c r="N190" s="4">
        <v>1</v>
      </c>
      <c r="O190" s="4">
        <f>SUM(N187:N190)</f>
        <v>30</v>
      </c>
      <c r="P190" s="4">
        <f>SUM(N187:N191)</f>
        <v>38</v>
      </c>
      <c r="Q190">
        <f>N190/O190</f>
        <v>3.3333333333333333E-2</v>
      </c>
      <c r="R190" t="str">
        <f t="shared" si="2"/>
        <v>F29.09.2023</v>
      </c>
    </row>
    <row r="191" spans="1:36" x14ac:dyDescent="0.25">
      <c r="A191" t="s">
        <v>45</v>
      </c>
      <c r="B191" s="10">
        <v>0.41666666666666669</v>
      </c>
      <c r="C191" t="s">
        <v>46</v>
      </c>
      <c r="D191">
        <v>26</v>
      </c>
      <c r="E191">
        <v>54</v>
      </c>
      <c r="F191" t="s">
        <v>11</v>
      </c>
      <c r="G191">
        <v>6</v>
      </c>
      <c r="H191" t="s">
        <v>47</v>
      </c>
      <c r="I191" t="s">
        <v>37</v>
      </c>
      <c r="J191" t="s">
        <v>18</v>
      </c>
      <c r="K191" t="s">
        <v>69</v>
      </c>
      <c r="L191" s="7" t="s">
        <v>70</v>
      </c>
      <c r="M191" t="s">
        <v>18</v>
      </c>
      <c r="N191" s="4">
        <v>8</v>
      </c>
      <c r="O191" s="4">
        <f>SUM(N187:N190)</f>
        <v>30</v>
      </c>
      <c r="P191" s="4">
        <f>SUM(N187:N191)</f>
        <v>38</v>
      </c>
      <c r="Q191">
        <f>N191/P191</f>
        <v>0.21052631578947367</v>
      </c>
      <c r="R191" t="str">
        <f t="shared" si="2"/>
        <v>F29.09.2023</v>
      </c>
    </row>
    <row r="192" spans="1:36" x14ac:dyDescent="0.25">
      <c r="A192" t="s">
        <v>45</v>
      </c>
      <c r="B192" s="10">
        <v>0.41666666666666669</v>
      </c>
      <c r="C192" t="s">
        <v>46</v>
      </c>
      <c r="D192">
        <v>26</v>
      </c>
      <c r="E192">
        <v>54</v>
      </c>
      <c r="F192" t="s">
        <v>11</v>
      </c>
      <c r="G192">
        <v>6</v>
      </c>
      <c r="H192" t="s">
        <v>47</v>
      </c>
      <c r="I192" t="s">
        <v>38</v>
      </c>
      <c r="J192" t="s">
        <v>74</v>
      </c>
      <c r="K192" t="s">
        <v>69</v>
      </c>
      <c r="L192" s="7" t="s">
        <v>70</v>
      </c>
      <c r="M192" t="s">
        <v>15</v>
      </c>
      <c r="N192" s="4">
        <v>13</v>
      </c>
      <c r="O192" s="4">
        <f>SUM(N192:N195)</f>
        <v>31</v>
      </c>
      <c r="P192" s="4">
        <f>SUM(N192:N196)</f>
        <v>42</v>
      </c>
      <c r="Q192">
        <f>N192/O192</f>
        <v>0.41935483870967744</v>
      </c>
      <c r="R192" t="str">
        <f t="shared" si="2"/>
        <v>G29.09.2023</v>
      </c>
    </row>
    <row r="193" spans="1:18" x14ac:dyDescent="0.25">
      <c r="A193" t="s">
        <v>45</v>
      </c>
      <c r="B193" s="10">
        <v>0.41666666666666669</v>
      </c>
      <c r="C193" t="s">
        <v>46</v>
      </c>
      <c r="D193">
        <v>26</v>
      </c>
      <c r="E193">
        <v>54</v>
      </c>
      <c r="F193" t="s">
        <v>11</v>
      </c>
      <c r="G193">
        <v>6</v>
      </c>
      <c r="H193" t="s">
        <v>47</v>
      </c>
      <c r="I193" t="s">
        <v>38</v>
      </c>
      <c r="J193" t="s">
        <v>75</v>
      </c>
      <c r="K193" t="s">
        <v>69</v>
      </c>
      <c r="L193" s="7" t="s">
        <v>70</v>
      </c>
      <c r="M193" t="s">
        <v>17</v>
      </c>
      <c r="N193" s="4">
        <v>9</v>
      </c>
      <c r="O193" s="4">
        <f>SUM(N192:N195)</f>
        <v>31</v>
      </c>
      <c r="P193" s="4">
        <f>SUM(N192:N196)</f>
        <v>42</v>
      </c>
      <c r="Q193">
        <f>N193/O193</f>
        <v>0.29032258064516131</v>
      </c>
      <c r="R193" t="str">
        <f t="shared" si="2"/>
        <v>G29.09.2023</v>
      </c>
    </row>
    <row r="194" spans="1:18" x14ac:dyDescent="0.25">
      <c r="A194" t="s">
        <v>45</v>
      </c>
      <c r="B194" s="10">
        <v>0.41666666666666669</v>
      </c>
      <c r="C194" t="s">
        <v>46</v>
      </c>
      <c r="D194">
        <v>26</v>
      </c>
      <c r="E194">
        <v>54</v>
      </c>
      <c r="F194" t="s">
        <v>11</v>
      </c>
      <c r="G194">
        <v>6</v>
      </c>
      <c r="H194" t="s">
        <v>47</v>
      </c>
      <c r="I194" t="s">
        <v>38</v>
      </c>
      <c r="J194" t="s">
        <v>14</v>
      </c>
      <c r="K194" t="s">
        <v>69</v>
      </c>
      <c r="L194" s="7" t="s">
        <v>70</v>
      </c>
      <c r="M194" t="s">
        <v>13</v>
      </c>
      <c r="N194" s="4">
        <v>4</v>
      </c>
      <c r="O194" s="4">
        <f>SUM(N192:N195)</f>
        <v>31</v>
      </c>
      <c r="P194" s="4">
        <f>SUM(N192:N196)</f>
        <v>42</v>
      </c>
      <c r="Q194">
        <f>N194/O194</f>
        <v>0.12903225806451613</v>
      </c>
      <c r="R194" t="str">
        <f t="shared" ref="R194:R257" si="3">CONCATENATE(I194,A194)</f>
        <v>G29.09.2023</v>
      </c>
    </row>
    <row r="195" spans="1:18" x14ac:dyDescent="0.25">
      <c r="A195" t="s">
        <v>45</v>
      </c>
      <c r="B195" s="10">
        <v>0.41666666666666669</v>
      </c>
      <c r="C195" t="s">
        <v>46</v>
      </c>
      <c r="D195">
        <v>26</v>
      </c>
      <c r="E195">
        <v>54</v>
      </c>
      <c r="F195" t="s">
        <v>11</v>
      </c>
      <c r="G195">
        <v>6</v>
      </c>
      <c r="H195" t="s">
        <v>47</v>
      </c>
      <c r="I195" t="s">
        <v>38</v>
      </c>
      <c r="J195" t="s">
        <v>16</v>
      </c>
      <c r="K195" t="s">
        <v>69</v>
      </c>
      <c r="L195" s="7" t="s">
        <v>70</v>
      </c>
      <c r="M195" t="s">
        <v>22</v>
      </c>
      <c r="N195" s="4">
        <v>5</v>
      </c>
      <c r="O195" s="4">
        <f>SUM(N192:N195)</f>
        <v>31</v>
      </c>
      <c r="P195" s="4">
        <f>SUM(N192:N196)</f>
        <v>42</v>
      </c>
      <c r="Q195">
        <f>N195/O195</f>
        <v>0.16129032258064516</v>
      </c>
      <c r="R195" t="str">
        <f t="shared" si="3"/>
        <v>G29.09.2023</v>
      </c>
    </row>
    <row r="196" spans="1:18" x14ac:dyDescent="0.25">
      <c r="A196" t="s">
        <v>45</v>
      </c>
      <c r="B196" s="10">
        <v>0.41666666666666669</v>
      </c>
      <c r="C196" t="s">
        <v>46</v>
      </c>
      <c r="D196">
        <v>26</v>
      </c>
      <c r="E196">
        <v>54</v>
      </c>
      <c r="F196" t="s">
        <v>11</v>
      </c>
      <c r="G196">
        <v>6</v>
      </c>
      <c r="H196" t="s">
        <v>47</v>
      </c>
      <c r="I196" t="s">
        <v>38</v>
      </c>
      <c r="J196" t="s">
        <v>18</v>
      </c>
      <c r="K196" t="s">
        <v>69</v>
      </c>
      <c r="L196" s="7" t="s">
        <v>70</v>
      </c>
      <c r="M196" t="s">
        <v>18</v>
      </c>
      <c r="N196" s="4">
        <v>11</v>
      </c>
      <c r="O196" s="4">
        <f>SUM(N192:N195)</f>
        <v>31</v>
      </c>
      <c r="P196" s="4">
        <f>SUM(N192:N196)</f>
        <v>42</v>
      </c>
      <c r="Q196">
        <f>N196/P196</f>
        <v>0.26190476190476192</v>
      </c>
      <c r="R196" t="str">
        <f t="shared" si="3"/>
        <v>G29.09.2023</v>
      </c>
    </row>
    <row r="197" spans="1:18" x14ac:dyDescent="0.25">
      <c r="A197" t="s">
        <v>45</v>
      </c>
      <c r="B197" s="10">
        <v>0.41666666666666669</v>
      </c>
      <c r="C197" t="s">
        <v>46</v>
      </c>
      <c r="D197">
        <v>26</v>
      </c>
      <c r="E197">
        <v>54</v>
      </c>
      <c r="F197" t="s">
        <v>11</v>
      </c>
      <c r="G197">
        <v>6</v>
      </c>
      <c r="H197" t="s">
        <v>47</v>
      </c>
      <c r="I197" t="s">
        <v>39</v>
      </c>
      <c r="J197" t="s">
        <v>74</v>
      </c>
      <c r="K197" t="s">
        <v>69</v>
      </c>
      <c r="L197" s="7" t="s">
        <v>70</v>
      </c>
      <c r="M197" t="s">
        <v>13</v>
      </c>
      <c r="N197" s="4">
        <v>19</v>
      </c>
      <c r="O197" s="4">
        <f>SUM(N197:N200)</f>
        <v>36</v>
      </c>
      <c r="P197" s="4">
        <f>SUM(N197:N201)</f>
        <v>43</v>
      </c>
      <c r="Q197">
        <f>N197/O197</f>
        <v>0.52777777777777779</v>
      </c>
      <c r="R197" t="str">
        <f t="shared" si="3"/>
        <v>H29.09.2023</v>
      </c>
    </row>
    <row r="198" spans="1:18" x14ac:dyDescent="0.25">
      <c r="A198" t="s">
        <v>45</v>
      </c>
      <c r="B198" s="10">
        <v>0.41666666666666669</v>
      </c>
      <c r="C198" t="s">
        <v>46</v>
      </c>
      <c r="D198">
        <v>26</v>
      </c>
      <c r="E198">
        <v>54</v>
      </c>
      <c r="F198" t="s">
        <v>11</v>
      </c>
      <c r="G198">
        <v>6</v>
      </c>
      <c r="H198" t="s">
        <v>47</v>
      </c>
      <c r="I198" t="s">
        <v>39</v>
      </c>
      <c r="J198" t="s">
        <v>75</v>
      </c>
      <c r="K198" t="s">
        <v>69</v>
      </c>
      <c r="L198" s="7" t="s">
        <v>70</v>
      </c>
      <c r="M198" t="s">
        <v>22</v>
      </c>
      <c r="N198" s="4">
        <v>14</v>
      </c>
      <c r="O198" s="4">
        <f>O197</f>
        <v>36</v>
      </c>
      <c r="P198" s="4">
        <f>SUM(N197:N201)</f>
        <v>43</v>
      </c>
      <c r="Q198">
        <f>N198/O198</f>
        <v>0.3888888888888889</v>
      </c>
      <c r="R198" t="str">
        <f t="shared" si="3"/>
        <v>H29.09.2023</v>
      </c>
    </row>
    <row r="199" spans="1:18" x14ac:dyDescent="0.25">
      <c r="A199" t="s">
        <v>45</v>
      </c>
      <c r="B199" s="10">
        <v>0.41666666666666669</v>
      </c>
      <c r="C199" t="s">
        <v>46</v>
      </c>
      <c r="D199">
        <v>26</v>
      </c>
      <c r="E199">
        <v>54</v>
      </c>
      <c r="F199" t="s">
        <v>11</v>
      </c>
      <c r="G199">
        <v>6</v>
      </c>
      <c r="H199" t="s">
        <v>47</v>
      </c>
      <c r="I199" t="s">
        <v>39</v>
      </c>
      <c r="J199" t="s">
        <v>14</v>
      </c>
      <c r="K199" t="s">
        <v>69</v>
      </c>
      <c r="L199" s="7" t="s">
        <v>70</v>
      </c>
      <c r="M199" t="s">
        <v>15</v>
      </c>
      <c r="N199" s="4">
        <v>1</v>
      </c>
      <c r="O199" s="4">
        <f>SUM(N197:N200)</f>
        <v>36</v>
      </c>
      <c r="P199" s="4">
        <f>SUM(N197:N201)</f>
        <v>43</v>
      </c>
      <c r="Q199">
        <f>N199/O199</f>
        <v>2.7777777777777776E-2</v>
      </c>
      <c r="R199" t="str">
        <f t="shared" si="3"/>
        <v>H29.09.2023</v>
      </c>
    </row>
    <row r="200" spans="1:18" x14ac:dyDescent="0.25">
      <c r="A200" t="s">
        <v>45</v>
      </c>
      <c r="B200" s="10">
        <v>0.41666666666666669</v>
      </c>
      <c r="C200" t="s">
        <v>46</v>
      </c>
      <c r="D200">
        <v>26</v>
      </c>
      <c r="E200">
        <v>54</v>
      </c>
      <c r="F200" t="s">
        <v>11</v>
      </c>
      <c r="G200">
        <v>6</v>
      </c>
      <c r="H200" t="s">
        <v>47</v>
      </c>
      <c r="I200" t="s">
        <v>39</v>
      </c>
      <c r="J200" t="s">
        <v>16</v>
      </c>
      <c r="K200" t="s">
        <v>69</v>
      </c>
      <c r="L200" s="7" t="s">
        <v>70</v>
      </c>
      <c r="M200" t="s">
        <v>17</v>
      </c>
      <c r="N200" s="4">
        <v>2</v>
      </c>
      <c r="O200" s="4">
        <f>SUM(N197:N200)</f>
        <v>36</v>
      </c>
      <c r="P200" s="4">
        <f>SUM(N197:N201)</f>
        <v>43</v>
      </c>
      <c r="Q200">
        <f>N200/O200</f>
        <v>5.5555555555555552E-2</v>
      </c>
      <c r="R200" t="str">
        <f t="shared" si="3"/>
        <v>H29.09.2023</v>
      </c>
    </row>
    <row r="201" spans="1:18" x14ac:dyDescent="0.25">
      <c r="A201" t="s">
        <v>45</v>
      </c>
      <c r="B201" s="10">
        <v>0.41666666666666669</v>
      </c>
      <c r="C201" t="s">
        <v>46</v>
      </c>
      <c r="D201">
        <v>26</v>
      </c>
      <c r="E201">
        <v>54</v>
      </c>
      <c r="F201" t="s">
        <v>11</v>
      </c>
      <c r="G201">
        <v>6</v>
      </c>
      <c r="H201" t="s">
        <v>47</v>
      </c>
      <c r="I201" t="s">
        <v>39</v>
      </c>
      <c r="J201" t="s">
        <v>18</v>
      </c>
      <c r="K201" t="s">
        <v>69</v>
      </c>
      <c r="L201" s="7" t="s">
        <v>70</v>
      </c>
      <c r="M201" t="s">
        <v>18</v>
      </c>
      <c r="N201" s="4">
        <v>7</v>
      </c>
      <c r="O201" s="4">
        <f>SUM(N197:N200)</f>
        <v>36</v>
      </c>
      <c r="P201" s="4">
        <f>SUM(N197:N201)</f>
        <v>43</v>
      </c>
      <c r="Q201">
        <f>N201/P201</f>
        <v>0.16279069767441862</v>
      </c>
      <c r="R201" t="str">
        <f t="shared" si="3"/>
        <v>H29.09.2023</v>
      </c>
    </row>
    <row r="202" spans="1:18" x14ac:dyDescent="0.25">
      <c r="A202" t="s">
        <v>53</v>
      </c>
      <c r="B202" s="10">
        <v>0.66666666666666696</v>
      </c>
      <c r="C202" t="s">
        <v>52</v>
      </c>
      <c r="D202">
        <v>25</v>
      </c>
      <c r="E202">
        <v>44</v>
      </c>
      <c r="F202" t="s">
        <v>11</v>
      </c>
      <c r="G202">
        <v>6</v>
      </c>
      <c r="H202" t="s">
        <v>47</v>
      </c>
      <c r="I202" t="s">
        <v>26</v>
      </c>
      <c r="J202" t="s">
        <v>74</v>
      </c>
      <c r="K202" t="s">
        <v>69</v>
      </c>
      <c r="L202" s="7" t="s">
        <v>70</v>
      </c>
      <c r="M202" t="s">
        <v>22</v>
      </c>
      <c r="N202" s="4">
        <v>18</v>
      </c>
      <c r="O202" s="4">
        <f>SUM(N202:N205)</f>
        <v>42</v>
      </c>
      <c r="P202" s="4">
        <f>SUM(N202:N206)</f>
        <v>44</v>
      </c>
      <c r="Q202">
        <f>N202/O202</f>
        <v>0.42857142857142855</v>
      </c>
      <c r="R202" t="str">
        <f t="shared" si="3"/>
        <v>C10.10.2023</v>
      </c>
    </row>
    <row r="203" spans="1:18" x14ac:dyDescent="0.25">
      <c r="A203" t="s">
        <v>53</v>
      </c>
      <c r="B203" s="10">
        <v>0.66666666666666696</v>
      </c>
      <c r="C203" t="s">
        <v>52</v>
      </c>
      <c r="D203">
        <v>25</v>
      </c>
      <c r="E203">
        <v>44</v>
      </c>
      <c r="F203" t="s">
        <v>11</v>
      </c>
      <c r="G203">
        <v>6</v>
      </c>
      <c r="H203" t="s">
        <v>47</v>
      </c>
      <c r="I203" t="s">
        <v>26</v>
      </c>
      <c r="J203" t="s">
        <v>75</v>
      </c>
      <c r="K203" t="s">
        <v>69</v>
      </c>
      <c r="L203" s="7" t="s">
        <v>70</v>
      </c>
      <c r="M203" t="s">
        <v>13</v>
      </c>
      <c r="N203" s="4">
        <v>18</v>
      </c>
      <c r="O203" s="4">
        <f>O202</f>
        <v>42</v>
      </c>
      <c r="P203" s="4">
        <f>SUM(N202:N206)</f>
        <v>44</v>
      </c>
      <c r="Q203">
        <f>N203/O203</f>
        <v>0.42857142857142855</v>
      </c>
      <c r="R203" t="str">
        <f t="shared" si="3"/>
        <v>C10.10.2023</v>
      </c>
    </row>
    <row r="204" spans="1:18" x14ac:dyDescent="0.25">
      <c r="A204" t="s">
        <v>53</v>
      </c>
      <c r="B204" s="10">
        <v>0.66666666666666696</v>
      </c>
      <c r="C204" t="s">
        <v>52</v>
      </c>
      <c r="D204">
        <v>25</v>
      </c>
      <c r="E204">
        <v>44</v>
      </c>
      <c r="F204" t="s">
        <v>11</v>
      </c>
      <c r="G204">
        <v>6</v>
      </c>
      <c r="H204" t="s">
        <v>47</v>
      </c>
      <c r="I204" t="s">
        <v>26</v>
      </c>
      <c r="J204" t="s">
        <v>14</v>
      </c>
      <c r="K204" t="s">
        <v>69</v>
      </c>
      <c r="L204" s="7" t="s">
        <v>70</v>
      </c>
      <c r="M204" t="s">
        <v>17</v>
      </c>
      <c r="N204" s="4">
        <v>6</v>
      </c>
      <c r="O204" s="4">
        <f>SUM(N202:N205)</f>
        <v>42</v>
      </c>
      <c r="P204" s="4">
        <f>SUM(N202:N206)</f>
        <v>44</v>
      </c>
      <c r="Q204">
        <f>N204/O204</f>
        <v>0.14285714285714285</v>
      </c>
      <c r="R204" t="str">
        <f t="shared" si="3"/>
        <v>C10.10.2023</v>
      </c>
    </row>
    <row r="205" spans="1:18" x14ac:dyDescent="0.25">
      <c r="A205" t="s">
        <v>53</v>
      </c>
      <c r="B205" s="10">
        <v>0.66666666666666696</v>
      </c>
      <c r="C205" t="s">
        <v>52</v>
      </c>
      <c r="D205">
        <v>25</v>
      </c>
      <c r="E205">
        <v>44</v>
      </c>
      <c r="F205" t="s">
        <v>11</v>
      </c>
      <c r="G205">
        <v>6</v>
      </c>
      <c r="H205" t="s">
        <v>47</v>
      </c>
      <c r="I205" t="s">
        <v>26</v>
      </c>
      <c r="J205" t="s">
        <v>16</v>
      </c>
      <c r="K205" t="s">
        <v>69</v>
      </c>
      <c r="L205" s="7" t="s">
        <v>70</v>
      </c>
      <c r="M205" t="s">
        <v>15</v>
      </c>
      <c r="N205" s="4">
        <v>0</v>
      </c>
      <c r="O205" s="4">
        <f>SUM(N202:N205)</f>
        <v>42</v>
      </c>
      <c r="P205" s="4">
        <f>SUM(N202:N206)</f>
        <v>44</v>
      </c>
      <c r="Q205">
        <f>N205/O205</f>
        <v>0</v>
      </c>
      <c r="R205" t="str">
        <f t="shared" si="3"/>
        <v>C10.10.2023</v>
      </c>
    </row>
    <row r="206" spans="1:18" x14ac:dyDescent="0.25">
      <c r="A206" t="s">
        <v>53</v>
      </c>
      <c r="B206" s="10">
        <v>0.66666666666666696</v>
      </c>
      <c r="C206" t="s">
        <v>52</v>
      </c>
      <c r="D206">
        <v>25</v>
      </c>
      <c r="E206">
        <v>44</v>
      </c>
      <c r="F206" t="s">
        <v>11</v>
      </c>
      <c r="G206">
        <v>6</v>
      </c>
      <c r="H206" t="s">
        <v>47</v>
      </c>
      <c r="I206" t="s">
        <v>26</v>
      </c>
      <c r="J206" t="s">
        <v>18</v>
      </c>
      <c r="K206" t="s">
        <v>69</v>
      </c>
      <c r="L206" s="7" t="s">
        <v>70</v>
      </c>
      <c r="M206" t="s">
        <v>18</v>
      </c>
      <c r="N206" s="4">
        <v>2</v>
      </c>
      <c r="O206" s="4">
        <f>SUM(N202:N205)</f>
        <v>42</v>
      </c>
      <c r="P206" s="4">
        <f>SUM(N202:N206)</f>
        <v>44</v>
      </c>
      <c r="Q206">
        <f>N206/P206</f>
        <v>4.5454545454545456E-2</v>
      </c>
      <c r="R206" t="str">
        <f t="shared" si="3"/>
        <v>C10.10.2023</v>
      </c>
    </row>
    <row r="207" spans="1:18" x14ac:dyDescent="0.25">
      <c r="A207" t="s">
        <v>53</v>
      </c>
      <c r="B207" s="10">
        <v>0.66666666666666696</v>
      </c>
      <c r="C207" t="s">
        <v>52</v>
      </c>
      <c r="D207">
        <v>25</v>
      </c>
      <c r="E207">
        <v>44</v>
      </c>
      <c r="F207" t="s">
        <v>11</v>
      </c>
      <c r="G207">
        <v>6</v>
      </c>
      <c r="H207" t="s">
        <v>47</v>
      </c>
      <c r="I207" t="s">
        <v>31</v>
      </c>
      <c r="J207" t="s">
        <v>74</v>
      </c>
      <c r="K207" t="s">
        <v>69</v>
      </c>
      <c r="L207" s="7" t="s">
        <v>70</v>
      </c>
      <c r="M207" t="s">
        <v>13</v>
      </c>
      <c r="N207" s="4">
        <v>8</v>
      </c>
      <c r="O207" s="4">
        <f>SUM(N207:N210)</f>
        <v>24</v>
      </c>
      <c r="P207" s="4">
        <f>SUM(N207:N211)</f>
        <v>26</v>
      </c>
      <c r="Q207">
        <f>N207/O207</f>
        <v>0.33333333333333331</v>
      </c>
      <c r="R207" t="str">
        <f t="shared" si="3"/>
        <v>D10.10.2023</v>
      </c>
    </row>
    <row r="208" spans="1:18" x14ac:dyDescent="0.25">
      <c r="A208" t="s">
        <v>53</v>
      </c>
      <c r="B208" s="10">
        <v>0.66666666666666696</v>
      </c>
      <c r="C208" t="s">
        <v>52</v>
      </c>
      <c r="D208">
        <v>25</v>
      </c>
      <c r="E208">
        <v>44</v>
      </c>
      <c r="F208" t="s">
        <v>11</v>
      </c>
      <c r="G208">
        <v>6</v>
      </c>
      <c r="H208" t="s">
        <v>47</v>
      </c>
      <c r="I208" t="s">
        <v>31</v>
      </c>
      <c r="J208" t="s">
        <v>75</v>
      </c>
      <c r="K208" t="s">
        <v>69</v>
      </c>
      <c r="L208" s="7" t="s">
        <v>70</v>
      </c>
      <c r="M208" t="s">
        <v>22</v>
      </c>
      <c r="N208" s="4">
        <v>10</v>
      </c>
      <c r="O208" s="4">
        <f>SUM(N207:N210)</f>
        <v>24</v>
      </c>
      <c r="P208" s="4">
        <f>SUM(N207:N211)</f>
        <v>26</v>
      </c>
      <c r="Q208">
        <f>N208/O208</f>
        <v>0.41666666666666669</v>
      </c>
      <c r="R208" t="str">
        <f t="shared" si="3"/>
        <v>D10.10.2023</v>
      </c>
    </row>
    <row r="209" spans="1:36" x14ac:dyDescent="0.25">
      <c r="A209" t="s">
        <v>53</v>
      </c>
      <c r="B209" s="10">
        <v>0.66666666666666696</v>
      </c>
      <c r="C209" t="s">
        <v>52</v>
      </c>
      <c r="D209">
        <v>25</v>
      </c>
      <c r="E209">
        <v>44</v>
      </c>
      <c r="F209" t="s">
        <v>11</v>
      </c>
      <c r="G209">
        <v>6</v>
      </c>
      <c r="H209" t="s">
        <v>47</v>
      </c>
      <c r="I209" t="s">
        <v>31</v>
      </c>
      <c r="J209" t="s">
        <v>14</v>
      </c>
      <c r="K209" t="s">
        <v>69</v>
      </c>
      <c r="L209" s="7" t="s">
        <v>70</v>
      </c>
      <c r="M209" t="s">
        <v>17</v>
      </c>
      <c r="N209" s="4">
        <v>4</v>
      </c>
      <c r="O209" s="4">
        <f>SUM(N207:N210)</f>
        <v>24</v>
      </c>
      <c r="P209" s="4">
        <f>SUM(N207:N211)</f>
        <v>26</v>
      </c>
      <c r="Q209">
        <f>N209/O209</f>
        <v>0.16666666666666666</v>
      </c>
      <c r="R209" t="str">
        <f t="shared" si="3"/>
        <v>D10.10.2023</v>
      </c>
    </row>
    <row r="210" spans="1:36" x14ac:dyDescent="0.25">
      <c r="A210" t="s">
        <v>53</v>
      </c>
      <c r="B210" s="10">
        <v>0.66666666666666696</v>
      </c>
      <c r="C210" t="s">
        <v>52</v>
      </c>
      <c r="D210">
        <v>25</v>
      </c>
      <c r="E210">
        <v>44</v>
      </c>
      <c r="F210" t="s">
        <v>11</v>
      </c>
      <c r="G210">
        <v>6</v>
      </c>
      <c r="H210" t="s">
        <v>47</v>
      </c>
      <c r="I210" t="s">
        <v>31</v>
      </c>
      <c r="J210" t="s">
        <v>16</v>
      </c>
      <c r="K210" t="s">
        <v>69</v>
      </c>
      <c r="L210" s="7" t="s">
        <v>70</v>
      </c>
      <c r="M210" t="s">
        <v>15</v>
      </c>
      <c r="N210" s="4">
        <v>2</v>
      </c>
      <c r="O210" s="4">
        <f>SUM(N207:N210)</f>
        <v>24</v>
      </c>
      <c r="P210" s="4">
        <f>SUM(N207:N211)</f>
        <v>26</v>
      </c>
      <c r="Q210">
        <f>N210/O210</f>
        <v>8.3333333333333329E-2</v>
      </c>
      <c r="R210" t="str">
        <f t="shared" si="3"/>
        <v>D10.10.2023</v>
      </c>
    </row>
    <row r="211" spans="1:36" x14ac:dyDescent="0.25">
      <c r="A211" t="s">
        <v>53</v>
      </c>
      <c r="B211" s="10">
        <v>0.66666666666666696</v>
      </c>
      <c r="C211" t="s">
        <v>52</v>
      </c>
      <c r="D211">
        <v>25</v>
      </c>
      <c r="E211">
        <v>44</v>
      </c>
      <c r="F211" t="s">
        <v>11</v>
      </c>
      <c r="G211">
        <v>6</v>
      </c>
      <c r="H211" t="s">
        <v>47</v>
      </c>
      <c r="I211" t="s">
        <v>31</v>
      </c>
      <c r="J211" t="s">
        <v>18</v>
      </c>
      <c r="K211" t="s">
        <v>69</v>
      </c>
      <c r="L211" s="7" t="s">
        <v>70</v>
      </c>
      <c r="M211" t="s">
        <v>18</v>
      </c>
      <c r="N211" s="4">
        <v>2</v>
      </c>
      <c r="O211" s="4">
        <f>SUM(N207:N210)</f>
        <v>24</v>
      </c>
      <c r="P211" s="4">
        <f>SUM(N207:N211)</f>
        <v>26</v>
      </c>
      <c r="Q211">
        <f>N211/P211</f>
        <v>7.6923076923076927E-2</v>
      </c>
      <c r="R211" t="str">
        <f t="shared" si="3"/>
        <v>D10.10.2023</v>
      </c>
    </row>
    <row r="212" spans="1:36" x14ac:dyDescent="0.25">
      <c r="A212" t="s">
        <v>57</v>
      </c>
      <c r="B212" s="10">
        <v>0.75</v>
      </c>
      <c r="C212" t="s">
        <v>52</v>
      </c>
      <c r="D212">
        <v>24</v>
      </c>
      <c r="E212">
        <v>49</v>
      </c>
      <c r="F212" t="s">
        <v>32</v>
      </c>
      <c r="G212">
        <v>6</v>
      </c>
      <c r="H212" t="s">
        <v>47</v>
      </c>
      <c r="I212" t="s">
        <v>23</v>
      </c>
      <c r="J212" t="s">
        <v>74</v>
      </c>
      <c r="K212" t="s">
        <v>69</v>
      </c>
      <c r="L212" s="7" t="s">
        <v>70</v>
      </c>
      <c r="M212" s="7" t="s">
        <v>22</v>
      </c>
      <c r="N212" s="4">
        <v>19</v>
      </c>
      <c r="O212" s="4">
        <f>SUM(N212:N215)</f>
        <v>49</v>
      </c>
      <c r="P212" s="4">
        <f>SUM(N212:N216)</f>
        <v>49</v>
      </c>
      <c r="Q212">
        <f>N212/O212</f>
        <v>0.38775510204081631</v>
      </c>
      <c r="R212" t="str">
        <f t="shared" si="3"/>
        <v>B23.10.2023</v>
      </c>
    </row>
    <row r="213" spans="1:36" x14ac:dyDescent="0.25">
      <c r="A213" t="s">
        <v>57</v>
      </c>
      <c r="B213" s="10">
        <v>0.75</v>
      </c>
      <c r="C213" t="s">
        <v>52</v>
      </c>
      <c r="D213">
        <v>24</v>
      </c>
      <c r="E213">
        <v>49</v>
      </c>
      <c r="F213" t="s">
        <v>32</v>
      </c>
      <c r="G213">
        <v>6</v>
      </c>
      <c r="H213" t="s">
        <v>47</v>
      </c>
      <c r="I213" t="s">
        <v>23</v>
      </c>
      <c r="J213" t="s">
        <v>75</v>
      </c>
      <c r="K213" t="s">
        <v>69</v>
      </c>
      <c r="L213" s="7" t="s">
        <v>70</v>
      </c>
      <c r="M213" s="7" t="s">
        <v>13</v>
      </c>
      <c r="N213" s="4">
        <v>19</v>
      </c>
      <c r="O213" s="4">
        <f>SUM(N212:N215)</f>
        <v>49</v>
      </c>
      <c r="P213" s="4">
        <f>SUM(N212:N216)</f>
        <v>49</v>
      </c>
      <c r="Q213">
        <f>N213/O213</f>
        <v>0.38775510204081631</v>
      </c>
      <c r="R213" t="str">
        <f t="shared" si="3"/>
        <v>B23.10.2023</v>
      </c>
    </row>
    <row r="214" spans="1:36" x14ac:dyDescent="0.25">
      <c r="A214" t="s">
        <v>57</v>
      </c>
      <c r="B214" s="10">
        <v>0.75</v>
      </c>
      <c r="C214" t="s">
        <v>52</v>
      </c>
      <c r="D214">
        <v>24</v>
      </c>
      <c r="E214">
        <v>49</v>
      </c>
      <c r="F214" t="s">
        <v>32</v>
      </c>
      <c r="G214">
        <v>6</v>
      </c>
      <c r="H214" t="s">
        <v>47</v>
      </c>
      <c r="I214" t="s">
        <v>23</v>
      </c>
      <c r="J214" s="7" t="s">
        <v>14</v>
      </c>
      <c r="K214" t="s">
        <v>69</v>
      </c>
      <c r="L214" s="7" t="s">
        <v>70</v>
      </c>
      <c r="M214" s="7" t="s">
        <v>17</v>
      </c>
      <c r="N214" s="4">
        <v>5</v>
      </c>
      <c r="O214" s="4">
        <f>SUM(N212:N215)</f>
        <v>49</v>
      </c>
      <c r="P214" s="4">
        <f>SUM(N212:N216)</f>
        <v>49</v>
      </c>
      <c r="Q214">
        <f>N214/O214</f>
        <v>0.10204081632653061</v>
      </c>
      <c r="R214" t="str">
        <f t="shared" si="3"/>
        <v>B23.10.2023</v>
      </c>
    </row>
    <row r="215" spans="1:36" x14ac:dyDescent="0.25">
      <c r="A215" t="s">
        <v>57</v>
      </c>
      <c r="B215" s="10">
        <v>0.75</v>
      </c>
      <c r="C215" t="s">
        <v>52</v>
      </c>
      <c r="D215">
        <v>24</v>
      </c>
      <c r="E215">
        <v>49</v>
      </c>
      <c r="F215" t="s">
        <v>32</v>
      </c>
      <c r="G215">
        <v>6</v>
      </c>
      <c r="H215" t="s">
        <v>47</v>
      </c>
      <c r="I215" t="s">
        <v>23</v>
      </c>
      <c r="J215" s="7" t="s">
        <v>16</v>
      </c>
      <c r="K215" t="s">
        <v>69</v>
      </c>
      <c r="L215" s="7" t="s">
        <v>70</v>
      </c>
      <c r="M215" s="7" t="s">
        <v>15</v>
      </c>
      <c r="N215" s="4">
        <v>6</v>
      </c>
      <c r="O215" s="4">
        <f>SUM(N212:N215)</f>
        <v>49</v>
      </c>
      <c r="P215" s="4">
        <f>SUM(N212:N216)</f>
        <v>49</v>
      </c>
      <c r="Q215">
        <f>N215/O215</f>
        <v>0.12244897959183673</v>
      </c>
      <c r="R215" t="str">
        <f t="shared" si="3"/>
        <v>B23.10.2023</v>
      </c>
    </row>
    <row r="216" spans="1:36" x14ac:dyDescent="0.25">
      <c r="A216" t="s">
        <v>57</v>
      </c>
      <c r="B216" s="10">
        <v>0.75</v>
      </c>
      <c r="C216" t="s">
        <v>52</v>
      </c>
      <c r="D216">
        <v>24</v>
      </c>
      <c r="E216">
        <v>49</v>
      </c>
      <c r="F216" t="s">
        <v>32</v>
      </c>
      <c r="G216">
        <v>6</v>
      </c>
      <c r="H216" t="s">
        <v>47</v>
      </c>
      <c r="I216" t="s">
        <v>23</v>
      </c>
      <c r="J216" s="7" t="s">
        <v>18</v>
      </c>
      <c r="K216" t="s">
        <v>69</v>
      </c>
      <c r="L216" s="7" t="s">
        <v>70</v>
      </c>
      <c r="M216" s="7" t="s">
        <v>18</v>
      </c>
      <c r="N216" s="4">
        <v>0</v>
      </c>
      <c r="O216" s="4">
        <f>SUM(N212:N215)</f>
        <v>49</v>
      </c>
      <c r="P216" s="4">
        <f>SUM(N212:N216)</f>
        <v>49</v>
      </c>
      <c r="Q216">
        <f>N216/P216</f>
        <v>0</v>
      </c>
      <c r="R216" t="str">
        <f t="shared" si="3"/>
        <v>B23.10.2023</v>
      </c>
    </row>
    <row r="217" spans="1:36" x14ac:dyDescent="0.25">
      <c r="A217" t="s">
        <v>57</v>
      </c>
      <c r="B217" s="10">
        <v>0.75</v>
      </c>
      <c r="C217" t="s">
        <v>52</v>
      </c>
      <c r="D217">
        <v>24</v>
      </c>
      <c r="E217">
        <v>49</v>
      </c>
      <c r="F217" t="s">
        <v>32</v>
      </c>
      <c r="G217">
        <v>6</v>
      </c>
      <c r="H217" t="s">
        <v>47</v>
      </c>
      <c r="I217" t="s">
        <v>26</v>
      </c>
      <c r="J217" t="s">
        <v>74</v>
      </c>
      <c r="K217" t="s">
        <v>69</v>
      </c>
      <c r="L217" s="7" t="s">
        <v>70</v>
      </c>
      <c r="M217" s="7" t="s">
        <v>13</v>
      </c>
      <c r="N217" s="4">
        <v>13</v>
      </c>
      <c r="O217" s="4">
        <f>SUM(N217:N220)</f>
        <v>35</v>
      </c>
      <c r="P217" s="4">
        <f>SUM(N217:N221)</f>
        <v>38</v>
      </c>
      <c r="Q217">
        <f>N217/O217</f>
        <v>0.37142857142857144</v>
      </c>
      <c r="R217" t="str">
        <f t="shared" si="3"/>
        <v>C23.10.2023</v>
      </c>
    </row>
    <row r="218" spans="1:36" x14ac:dyDescent="0.25">
      <c r="A218" t="s">
        <v>57</v>
      </c>
      <c r="B218" s="10">
        <v>0.75</v>
      </c>
      <c r="C218" t="s">
        <v>52</v>
      </c>
      <c r="D218">
        <v>24</v>
      </c>
      <c r="E218">
        <v>49</v>
      </c>
      <c r="F218" t="s">
        <v>32</v>
      </c>
      <c r="G218">
        <v>6</v>
      </c>
      <c r="H218" t="s">
        <v>47</v>
      </c>
      <c r="I218" t="s">
        <v>26</v>
      </c>
      <c r="J218" t="s">
        <v>75</v>
      </c>
      <c r="K218" t="s">
        <v>69</v>
      </c>
      <c r="L218" s="7" t="s">
        <v>70</v>
      </c>
      <c r="M218" s="7" t="s">
        <v>22</v>
      </c>
      <c r="N218" s="4">
        <v>8</v>
      </c>
      <c r="O218" s="4">
        <f>O217</f>
        <v>35</v>
      </c>
      <c r="P218" s="4">
        <f>SUM(N217:N221)</f>
        <v>38</v>
      </c>
      <c r="Q218">
        <f>N218/O218</f>
        <v>0.22857142857142856</v>
      </c>
      <c r="R218" t="str">
        <f t="shared" si="3"/>
        <v>C23.10.2023</v>
      </c>
    </row>
    <row r="219" spans="1:36" x14ac:dyDescent="0.25">
      <c r="A219" t="s">
        <v>57</v>
      </c>
      <c r="B219" s="10">
        <v>0.75</v>
      </c>
      <c r="C219" t="s">
        <v>52</v>
      </c>
      <c r="D219">
        <v>24</v>
      </c>
      <c r="E219">
        <v>49</v>
      </c>
      <c r="F219" t="s">
        <v>32</v>
      </c>
      <c r="G219">
        <v>6</v>
      </c>
      <c r="H219" t="s">
        <v>47</v>
      </c>
      <c r="I219" t="s">
        <v>26</v>
      </c>
      <c r="J219" s="7" t="s">
        <v>14</v>
      </c>
      <c r="K219" t="s">
        <v>69</v>
      </c>
      <c r="L219" s="7" t="s">
        <v>70</v>
      </c>
      <c r="M219" s="7" t="s">
        <v>15</v>
      </c>
      <c r="N219" s="4">
        <v>14</v>
      </c>
      <c r="O219" s="4">
        <f>SUM(N217:N220)</f>
        <v>35</v>
      </c>
      <c r="P219" s="4">
        <f>SUM(N217:N221)</f>
        <v>38</v>
      </c>
      <c r="Q219">
        <f>N219/O219</f>
        <v>0.4</v>
      </c>
      <c r="R219" t="str">
        <f t="shared" si="3"/>
        <v>C23.10.2023</v>
      </c>
    </row>
    <row r="220" spans="1:36" x14ac:dyDescent="0.25">
      <c r="A220" t="s">
        <v>57</v>
      </c>
      <c r="B220" s="10">
        <v>0.75</v>
      </c>
      <c r="C220" t="s">
        <v>52</v>
      </c>
      <c r="D220">
        <v>24</v>
      </c>
      <c r="E220">
        <v>49</v>
      </c>
      <c r="F220" t="s">
        <v>32</v>
      </c>
      <c r="G220">
        <v>6</v>
      </c>
      <c r="H220" t="s">
        <v>47</v>
      </c>
      <c r="I220" t="s">
        <v>26</v>
      </c>
      <c r="J220" s="7" t="s">
        <v>16</v>
      </c>
      <c r="K220" t="s">
        <v>69</v>
      </c>
      <c r="L220" s="7" t="s">
        <v>70</v>
      </c>
      <c r="M220" s="7" t="s">
        <v>17</v>
      </c>
      <c r="N220" s="4">
        <v>0</v>
      </c>
      <c r="O220" s="4">
        <f>SUM(N217:N220)</f>
        <v>35</v>
      </c>
      <c r="P220" s="4">
        <f>SUM(N217:N221)</f>
        <v>38</v>
      </c>
      <c r="Q220">
        <f>N220/O220</f>
        <v>0</v>
      </c>
      <c r="R220" t="str">
        <f t="shared" si="3"/>
        <v>C23.10.2023</v>
      </c>
    </row>
    <row r="221" spans="1:36" s="5" customFormat="1" x14ac:dyDescent="0.25">
      <c r="A221" s="5" t="s">
        <v>57</v>
      </c>
      <c r="B221" s="11">
        <v>0.75</v>
      </c>
      <c r="C221" s="5" t="s">
        <v>52</v>
      </c>
      <c r="D221" s="5">
        <v>24</v>
      </c>
      <c r="E221" s="5">
        <v>49</v>
      </c>
      <c r="F221" s="5" t="s">
        <v>32</v>
      </c>
      <c r="G221" s="5">
        <v>6</v>
      </c>
      <c r="H221" t="s">
        <v>47</v>
      </c>
      <c r="I221" s="5" t="s">
        <v>26</v>
      </c>
      <c r="J221" s="8" t="s">
        <v>18</v>
      </c>
      <c r="K221" t="s">
        <v>69</v>
      </c>
      <c r="L221" s="7" t="s">
        <v>70</v>
      </c>
      <c r="M221" s="8" t="s">
        <v>18</v>
      </c>
      <c r="N221" s="6">
        <v>3</v>
      </c>
      <c r="O221" s="6">
        <f>SUM(N217:N220)</f>
        <v>35</v>
      </c>
      <c r="P221" s="6">
        <f>SUM(N217:N221)</f>
        <v>38</v>
      </c>
      <c r="Q221">
        <f>N221/P221</f>
        <v>7.8947368421052627E-2</v>
      </c>
      <c r="R221" s="5" t="str">
        <f t="shared" si="3"/>
        <v>C23.10.2023</v>
      </c>
      <c r="AJ221" s="6"/>
    </row>
    <row r="222" spans="1:36" x14ac:dyDescent="0.25">
      <c r="A222" t="s">
        <v>57</v>
      </c>
      <c r="B222" s="10">
        <v>0.75</v>
      </c>
      <c r="C222" t="s">
        <v>52</v>
      </c>
      <c r="D222">
        <v>24</v>
      </c>
      <c r="E222">
        <v>49</v>
      </c>
      <c r="F222" t="s">
        <v>32</v>
      </c>
      <c r="G222">
        <v>6</v>
      </c>
      <c r="H222" t="s">
        <v>47</v>
      </c>
      <c r="I222" t="s">
        <v>31</v>
      </c>
      <c r="J222" t="s">
        <v>74</v>
      </c>
      <c r="K222" t="s">
        <v>69</v>
      </c>
      <c r="L222" s="7" t="s">
        <v>70</v>
      </c>
      <c r="M222" s="7" t="s">
        <v>17</v>
      </c>
      <c r="N222" s="4">
        <v>15</v>
      </c>
      <c r="O222" s="4">
        <f>SUM(N222:N225)</f>
        <v>38</v>
      </c>
      <c r="P222" s="4">
        <f>SUM(N222:N226)</f>
        <v>43</v>
      </c>
      <c r="Q222">
        <f>N222/O222</f>
        <v>0.39473684210526316</v>
      </c>
      <c r="R222" t="str">
        <f t="shared" si="3"/>
        <v>D23.10.2023</v>
      </c>
    </row>
    <row r="223" spans="1:36" x14ac:dyDescent="0.25">
      <c r="A223" t="s">
        <v>57</v>
      </c>
      <c r="B223" s="10">
        <v>0.75</v>
      </c>
      <c r="C223" t="s">
        <v>52</v>
      </c>
      <c r="D223">
        <v>24</v>
      </c>
      <c r="E223">
        <v>49</v>
      </c>
      <c r="F223" t="s">
        <v>32</v>
      </c>
      <c r="G223">
        <v>6</v>
      </c>
      <c r="H223" t="s">
        <v>47</v>
      </c>
      <c r="I223" t="s">
        <v>31</v>
      </c>
      <c r="J223" t="s">
        <v>75</v>
      </c>
      <c r="K223" t="s">
        <v>69</v>
      </c>
      <c r="L223" s="7" t="s">
        <v>70</v>
      </c>
      <c r="M223" s="7" t="s">
        <v>15</v>
      </c>
      <c r="N223" s="4">
        <v>16</v>
      </c>
      <c r="O223" s="4">
        <f>SUM(N222:N225)</f>
        <v>38</v>
      </c>
      <c r="P223" s="4">
        <f>SUM(N222:N226)</f>
        <v>43</v>
      </c>
      <c r="Q223">
        <f>N223/O223</f>
        <v>0.42105263157894735</v>
      </c>
      <c r="R223" t="str">
        <f t="shared" si="3"/>
        <v>D23.10.2023</v>
      </c>
    </row>
    <row r="224" spans="1:36" x14ac:dyDescent="0.25">
      <c r="A224" t="s">
        <v>57</v>
      </c>
      <c r="B224" s="10">
        <v>0.75</v>
      </c>
      <c r="C224" t="s">
        <v>52</v>
      </c>
      <c r="D224">
        <v>24</v>
      </c>
      <c r="E224">
        <v>49</v>
      </c>
      <c r="F224" t="s">
        <v>32</v>
      </c>
      <c r="G224">
        <v>6</v>
      </c>
      <c r="H224" t="s">
        <v>47</v>
      </c>
      <c r="I224" t="s">
        <v>31</v>
      </c>
      <c r="J224" s="7" t="s">
        <v>14</v>
      </c>
      <c r="K224" t="s">
        <v>69</v>
      </c>
      <c r="L224" s="7" t="s">
        <v>70</v>
      </c>
      <c r="M224" s="7" t="s">
        <v>22</v>
      </c>
      <c r="N224" s="4">
        <v>6</v>
      </c>
      <c r="O224" s="4">
        <f>SUM(N222:N225)</f>
        <v>38</v>
      </c>
      <c r="P224" s="4">
        <f>SUM(N222:N226)</f>
        <v>43</v>
      </c>
      <c r="Q224">
        <f>N224/O224</f>
        <v>0.15789473684210525</v>
      </c>
      <c r="R224" t="str">
        <f t="shared" si="3"/>
        <v>D23.10.2023</v>
      </c>
    </row>
    <row r="225" spans="1:18" x14ac:dyDescent="0.25">
      <c r="A225" t="s">
        <v>57</v>
      </c>
      <c r="B225" s="10">
        <v>0.75</v>
      </c>
      <c r="C225" t="s">
        <v>52</v>
      </c>
      <c r="D225">
        <v>24</v>
      </c>
      <c r="E225">
        <v>49</v>
      </c>
      <c r="F225" t="s">
        <v>32</v>
      </c>
      <c r="G225">
        <v>6</v>
      </c>
      <c r="H225" t="s">
        <v>47</v>
      </c>
      <c r="I225" t="s">
        <v>31</v>
      </c>
      <c r="J225" s="7" t="s">
        <v>16</v>
      </c>
      <c r="K225" t="s">
        <v>69</v>
      </c>
      <c r="L225" s="7" t="s">
        <v>70</v>
      </c>
      <c r="M225" s="7" t="s">
        <v>17</v>
      </c>
      <c r="N225" s="4">
        <v>1</v>
      </c>
      <c r="O225" s="4">
        <f>SUM(N222:N225)</f>
        <v>38</v>
      </c>
      <c r="P225" s="4">
        <f>SUM(N222:N226)</f>
        <v>43</v>
      </c>
      <c r="Q225">
        <f>N225/O225</f>
        <v>2.6315789473684209E-2</v>
      </c>
      <c r="R225" t="str">
        <f t="shared" si="3"/>
        <v>D23.10.2023</v>
      </c>
    </row>
    <row r="226" spans="1:18" x14ac:dyDescent="0.25">
      <c r="A226" t="s">
        <v>57</v>
      </c>
      <c r="B226" s="10">
        <v>0.75</v>
      </c>
      <c r="C226" t="s">
        <v>52</v>
      </c>
      <c r="D226">
        <v>24</v>
      </c>
      <c r="E226">
        <v>49</v>
      </c>
      <c r="F226" t="s">
        <v>32</v>
      </c>
      <c r="G226">
        <v>6</v>
      </c>
      <c r="H226" t="s">
        <v>47</v>
      </c>
      <c r="I226" t="s">
        <v>31</v>
      </c>
      <c r="J226" s="7" t="s">
        <v>18</v>
      </c>
      <c r="K226" t="s">
        <v>69</v>
      </c>
      <c r="L226" s="7" t="s">
        <v>70</v>
      </c>
      <c r="M226" s="7" t="s">
        <v>18</v>
      </c>
      <c r="N226" s="4">
        <v>5</v>
      </c>
      <c r="O226" s="4">
        <f>SUM(N222:N225)</f>
        <v>38</v>
      </c>
      <c r="P226" s="4">
        <f>SUM(N222:N226)</f>
        <v>43</v>
      </c>
      <c r="Q226">
        <f>N226/P226</f>
        <v>0.11627906976744186</v>
      </c>
      <c r="R226" t="str">
        <f t="shared" si="3"/>
        <v>D23.10.2023</v>
      </c>
    </row>
    <row r="227" spans="1:18" x14ac:dyDescent="0.25">
      <c r="A227" t="s">
        <v>57</v>
      </c>
      <c r="B227" s="10">
        <v>0.75</v>
      </c>
      <c r="C227" t="s">
        <v>52</v>
      </c>
      <c r="D227">
        <v>24</v>
      </c>
      <c r="E227">
        <v>49</v>
      </c>
      <c r="F227" t="s">
        <v>11</v>
      </c>
      <c r="G227">
        <v>6</v>
      </c>
      <c r="H227" t="s">
        <v>47</v>
      </c>
      <c r="I227" t="s">
        <v>36</v>
      </c>
      <c r="J227" t="s">
        <v>74</v>
      </c>
      <c r="K227" t="s">
        <v>69</v>
      </c>
      <c r="L227" s="7" t="s">
        <v>70</v>
      </c>
      <c r="M227" s="7" t="s">
        <v>15</v>
      </c>
      <c r="N227" s="4">
        <v>11</v>
      </c>
      <c r="O227" s="4">
        <f>SUM(N227:N230)</f>
        <v>18</v>
      </c>
      <c r="P227" s="4">
        <f>SUM(N227:N231)</f>
        <v>19</v>
      </c>
      <c r="Q227">
        <f>N227/O227</f>
        <v>0.61111111111111116</v>
      </c>
      <c r="R227" t="str">
        <f t="shared" si="3"/>
        <v>E23.10.2023</v>
      </c>
    </row>
    <row r="228" spans="1:18" x14ac:dyDescent="0.25">
      <c r="A228" t="s">
        <v>57</v>
      </c>
      <c r="B228" s="10">
        <v>0.75</v>
      </c>
      <c r="C228" t="s">
        <v>52</v>
      </c>
      <c r="D228">
        <v>24</v>
      </c>
      <c r="E228">
        <v>49</v>
      </c>
      <c r="F228" t="s">
        <v>11</v>
      </c>
      <c r="G228">
        <v>6</v>
      </c>
      <c r="H228" t="s">
        <v>47</v>
      </c>
      <c r="I228" t="s">
        <v>36</v>
      </c>
      <c r="J228" t="s">
        <v>75</v>
      </c>
      <c r="K228" t="s">
        <v>69</v>
      </c>
      <c r="L228" s="7" t="s">
        <v>70</v>
      </c>
      <c r="M228" s="7" t="s">
        <v>17</v>
      </c>
      <c r="N228" s="4">
        <v>6</v>
      </c>
      <c r="O228" s="4">
        <f>O227</f>
        <v>18</v>
      </c>
      <c r="P228" s="4">
        <f>SUM(N227:N231)</f>
        <v>19</v>
      </c>
      <c r="Q228">
        <f>N228/O228</f>
        <v>0.33333333333333331</v>
      </c>
      <c r="R228" t="str">
        <f t="shared" si="3"/>
        <v>E23.10.2023</v>
      </c>
    </row>
    <row r="229" spans="1:18" x14ac:dyDescent="0.25">
      <c r="A229" t="s">
        <v>57</v>
      </c>
      <c r="B229" s="10">
        <v>0.75</v>
      </c>
      <c r="C229" t="s">
        <v>52</v>
      </c>
      <c r="D229">
        <v>24</v>
      </c>
      <c r="E229">
        <v>49</v>
      </c>
      <c r="F229" t="s">
        <v>11</v>
      </c>
      <c r="G229">
        <v>6</v>
      </c>
      <c r="H229" t="s">
        <v>47</v>
      </c>
      <c r="I229" t="s">
        <v>36</v>
      </c>
      <c r="J229" s="7" t="s">
        <v>14</v>
      </c>
      <c r="K229" t="s">
        <v>69</v>
      </c>
      <c r="L229" s="7" t="s">
        <v>70</v>
      </c>
      <c r="M229" s="7" t="s">
        <v>22</v>
      </c>
      <c r="N229" s="4">
        <v>1</v>
      </c>
      <c r="O229" s="4">
        <f>SUM(N227:N230)</f>
        <v>18</v>
      </c>
      <c r="P229" s="4">
        <f>SUM(N227:N231)</f>
        <v>19</v>
      </c>
      <c r="Q229">
        <f>N229/O229</f>
        <v>5.5555555555555552E-2</v>
      </c>
      <c r="R229" t="str">
        <f t="shared" si="3"/>
        <v>E23.10.2023</v>
      </c>
    </row>
    <row r="230" spans="1:18" x14ac:dyDescent="0.25">
      <c r="A230" t="s">
        <v>57</v>
      </c>
      <c r="B230" s="10">
        <v>0.75</v>
      </c>
      <c r="C230" t="s">
        <v>52</v>
      </c>
      <c r="D230">
        <v>24</v>
      </c>
      <c r="E230">
        <v>49</v>
      </c>
      <c r="F230" t="s">
        <v>11</v>
      </c>
      <c r="G230">
        <v>6</v>
      </c>
      <c r="H230" t="s">
        <v>47</v>
      </c>
      <c r="I230" t="s">
        <v>36</v>
      </c>
      <c r="J230" s="7" t="s">
        <v>16</v>
      </c>
      <c r="K230" t="s">
        <v>69</v>
      </c>
      <c r="L230" s="7" t="s">
        <v>70</v>
      </c>
      <c r="M230" s="7" t="s">
        <v>13</v>
      </c>
      <c r="N230" s="4">
        <v>0</v>
      </c>
      <c r="O230" s="4">
        <f>SUM(N227:N230)</f>
        <v>18</v>
      </c>
      <c r="P230" s="4">
        <f>SUM(N227:N231)</f>
        <v>19</v>
      </c>
      <c r="Q230">
        <f>N230/O230</f>
        <v>0</v>
      </c>
      <c r="R230" t="str">
        <f t="shared" si="3"/>
        <v>E23.10.2023</v>
      </c>
    </row>
    <row r="231" spans="1:18" x14ac:dyDescent="0.25">
      <c r="A231" t="s">
        <v>57</v>
      </c>
      <c r="B231" s="10">
        <v>0.75</v>
      </c>
      <c r="C231" t="s">
        <v>52</v>
      </c>
      <c r="D231">
        <v>24</v>
      </c>
      <c r="E231">
        <v>49</v>
      </c>
      <c r="F231" t="s">
        <v>11</v>
      </c>
      <c r="G231">
        <v>6</v>
      </c>
      <c r="H231" t="s">
        <v>47</v>
      </c>
      <c r="I231" t="s">
        <v>36</v>
      </c>
      <c r="J231" s="7" t="s">
        <v>18</v>
      </c>
      <c r="K231" t="s">
        <v>69</v>
      </c>
      <c r="L231" s="7" t="s">
        <v>70</v>
      </c>
      <c r="M231" s="7" t="s">
        <v>18</v>
      </c>
      <c r="N231" s="4">
        <v>1</v>
      </c>
      <c r="O231" s="4">
        <f>SUM(N227:N230)</f>
        <v>18</v>
      </c>
      <c r="P231" s="4">
        <f>SUM(N227:N231)</f>
        <v>19</v>
      </c>
      <c r="Q231">
        <f>N231/P231</f>
        <v>5.2631578947368418E-2</v>
      </c>
      <c r="R231" t="str">
        <f t="shared" si="3"/>
        <v>E23.10.2023</v>
      </c>
    </row>
    <row r="232" spans="1:18" x14ac:dyDescent="0.25">
      <c r="A232" t="s">
        <v>57</v>
      </c>
      <c r="B232" s="10">
        <v>0.75</v>
      </c>
      <c r="C232" t="s">
        <v>52</v>
      </c>
      <c r="D232">
        <v>24</v>
      </c>
      <c r="E232">
        <v>49</v>
      </c>
      <c r="F232" t="s">
        <v>11</v>
      </c>
      <c r="G232">
        <v>6</v>
      </c>
      <c r="H232" t="s">
        <v>47</v>
      </c>
      <c r="I232" t="s">
        <v>37</v>
      </c>
      <c r="J232" t="s">
        <v>74</v>
      </c>
      <c r="K232" t="s">
        <v>69</v>
      </c>
      <c r="L232" s="7" t="s">
        <v>70</v>
      </c>
      <c r="M232" s="7" t="s">
        <v>17</v>
      </c>
      <c r="N232" s="4">
        <v>19</v>
      </c>
      <c r="O232" s="4">
        <f>SUM(N232:N235)</f>
        <v>36</v>
      </c>
      <c r="P232" s="4">
        <f>SUM(N232:N236)</f>
        <v>37</v>
      </c>
      <c r="Q232">
        <f>N232/O232</f>
        <v>0.52777777777777779</v>
      </c>
      <c r="R232" t="str">
        <f t="shared" si="3"/>
        <v>F23.10.2023</v>
      </c>
    </row>
    <row r="233" spans="1:18" x14ac:dyDescent="0.25">
      <c r="A233" t="s">
        <v>57</v>
      </c>
      <c r="B233" s="10">
        <v>0.75</v>
      </c>
      <c r="C233" t="s">
        <v>52</v>
      </c>
      <c r="D233">
        <v>24</v>
      </c>
      <c r="E233">
        <v>49</v>
      </c>
      <c r="F233" t="s">
        <v>11</v>
      </c>
      <c r="G233">
        <v>6</v>
      </c>
      <c r="H233" t="s">
        <v>47</v>
      </c>
      <c r="I233" t="s">
        <v>37</v>
      </c>
      <c r="J233" t="s">
        <v>75</v>
      </c>
      <c r="K233" t="s">
        <v>69</v>
      </c>
      <c r="L233" s="7" t="s">
        <v>70</v>
      </c>
      <c r="M233" s="7" t="s">
        <v>15</v>
      </c>
      <c r="N233" s="4">
        <v>14</v>
      </c>
      <c r="O233" s="4">
        <f>SUM(N232:N235)</f>
        <v>36</v>
      </c>
      <c r="P233" s="4">
        <f>SUM(N232:N236)</f>
        <v>37</v>
      </c>
      <c r="Q233">
        <f>N233/O233</f>
        <v>0.3888888888888889</v>
      </c>
      <c r="R233" t="str">
        <f t="shared" si="3"/>
        <v>F23.10.2023</v>
      </c>
    </row>
    <row r="234" spans="1:18" x14ac:dyDescent="0.25">
      <c r="A234" t="s">
        <v>57</v>
      </c>
      <c r="B234" s="10">
        <v>0.75</v>
      </c>
      <c r="C234" t="s">
        <v>52</v>
      </c>
      <c r="D234">
        <v>24</v>
      </c>
      <c r="E234">
        <v>49</v>
      </c>
      <c r="F234" t="s">
        <v>11</v>
      </c>
      <c r="G234">
        <v>6</v>
      </c>
      <c r="H234" t="s">
        <v>47</v>
      </c>
      <c r="I234" t="s">
        <v>37</v>
      </c>
      <c r="J234" s="7" t="s">
        <v>14</v>
      </c>
      <c r="K234" t="s">
        <v>69</v>
      </c>
      <c r="L234" s="7" t="s">
        <v>70</v>
      </c>
      <c r="M234" s="7" t="s">
        <v>13</v>
      </c>
      <c r="N234" s="4">
        <v>3</v>
      </c>
      <c r="O234" s="4">
        <f>SUM(N232:N235)</f>
        <v>36</v>
      </c>
      <c r="P234" s="4">
        <f>SUM(N232:N236)</f>
        <v>37</v>
      </c>
      <c r="Q234">
        <f>N234/O234</f>
        <v>8.3333333333333329E-2</v>
      </c>
      <c r="R234" t="str">
        <f t="shared" si="3"/>
        <v>F23.10.2023</v>
      </c>
    </row>
    <row r="235" spans="1:18" x14ac:dyDescent="0.25">
      <c r="A235" t="s">
        <v>57</v>
      </c>
      <c r="B235" s="10">
        <v>0.75</v>
      </c>
      <c r="C235" t="s">
        <v>52</v>
      </c>
      <c r="D235">
        <v>24</v>
      </c>
      <c r="E235">
        <v>49</v>
      </c>
      <c r="F235" t="s">
        <v>11</v>
      </c>
      <c r="G235">
        <v>6</v>
      </c>
      <c r="H235" t="s">
        <v>47</v>
      </c>
      <c r="I235" t="s">
        <v>37</v>
      </c>
      <c r="J235" s="7" t="s">
        <v>16</v>
      </c>
      <c r="K235" t="s">
        <v>69</v>
      </c>
      <c r="L235" s="7" t="s">
        <v>70</v>
      </c>
      <c r="M235" s="7" t="s">
        <v>22</v>
      </c>
      <c r="N235" s="4">
        <v>0</v>
      </c>
      <c r="O235" s="4">
        <f>SUM(N232:N235)</f>
        <v>36</v>
      </c>
      <c r="P235" s="4">
        <f>SUM(N232:N236)</f>
        <v>37</v>
      </c>
      <c r="Q235">
        <f>N235/O235</f>
        <v>0</v>
      </c>
      <c r="R235" t="str">
        <f t="shared" si="3"/>
        <v>F23.10.2023</v>
      </c>
    </row>
    <row r="236" spans="1:18" x14ac:dyDescent="0.25">
      <c r="A236" t="s">
        <v>57</v>
      </c>
      <c r="B236" s="10">
        <v>0.75</v>
      </c>
      <c r="C236" t="s">
        <v>52</v>
      </c>
      <c r="D236">
        <v>24</v>
      </c>
      <c r="E236">
        <v>49</v>
      </c>
      <c r="F236" t="s">
        <v>11</v>
      </c>
      <c r="G236">
        <v>6</v>
      </c>
      <c r="H236" t="s">
        <v>47</v>
      </c>
      <c r="I236" t="s">
        <v>37</v>
      </c>
      <c r="J236" s="7" t="s">
        <v>18</v>
      </c>
      <c r="K236" t="s">
        <v>69</v>
      </c>
      <c r="L236" s="7" t="s">
        <v>70</v>
      </c>
      <c r="M236" s="7" t="s">
        <v>18</v>
      </c>
      <c r="N236" s="4">
        <v>1</v>
      </c>
      <c r="O236" s="4">
        <f>SUM(N232:N235)</f>
        <v>36</v>
      </c>
      <c r="P236" s="4">
        <f>SUM(N232:N236)</f>
        <v>37</v>
      </c>
      <c r="Q236">
        <f>N236/P236</f>
        <v>2.7027027027027029E-2</v>
      </c>
      <c r="R236" t="str">
        <f t="shared" si="3"/>
        <v>F23.10.2023</v>
      </c>
    </row>
    <row r="237" spans="1:18" x14ac:dyDescent="0.25">
      <c r="A237" t="s">
        <v>57</v>
      </c>
      <c r="B237" s="10">
        <v>0.75</v>
      </c>
      <c r="C237" t="s">
        <v>52</v>
      </c>
      <c r="D237">
        <v>24</v>
      </c>
      <c r="E237">
        <v>49</v>
      </c>
      <c r="F237" t="s">
        <v>32</v>
      </c>
      <c r="G237">
        <v>6</v>
      </c>
      <c r="H237" t="s">
        <v>47</v>
      </c>
      <c r="I237" t="s">
        <v>12</v>
      </c>
      <c r="J237" t="s">
        <v>74</v>
      </c>
      <c r="K237" t="s">
        <v>69</v>
      </c>
      <c r="L237" s="7" t="s">
        <v>70</v>
      </c>
      <c r="M237" s="7" t="s">
        <v>15</v>
      </c>
      <c r="N237" s="4">
        <v>19</v>
      </c>
      <c r="O237" s="4">
        <f>SUM(N237:N240)</f>
        <v>38</v>
      </c>
      <c r="P237" s="4">
        <f>SUM(N237:N241)</f>
        <v>40</v>
      </c>
      <c r="Q237">
        <f>N237/O237</f>
        <v>0.5</v>
      </c>
      <c r="R237" t="str">
        <f t="shared" si="3"/>
        <v>A23.10.2023</v>
      </c>
    </row>
    <row r="238" spans="1:18" x14ac:dyDescent="0.25">
      <c r="A238" t="s">
        <v>57</v>
      </c>
      <c r="B238" s="10">
        <v>0.75</v>
      </c>
      <c r="C238" t="s">
        <v>52</v>
      </c>
      <c r="D238">
        <v>24</v>
      </c>
      <c r="E238">
        <v>49</v>
      </c>
      <c r="F238" t="s">
        <v>32</v>
      </c>
      <c r="G238">
        <v>6</v>
      </c>
      <c r="H238" t="s">
        <v>47</v>
      </c>
      <c r="I238" t="s">
        <v>12</v>
      </c>
      <c r="J238" t="s">
        <v>75</v>
      </c>
      <c r="K238" t="s">
        <v>69</v>
      </c>
      <c r="L238" s="7" t="s">
        <v>70</v>
      </c>
      <c r="M238" s="7" t="s">
        <v>17</v>
      </c>
      <c r="N238" s="4">
        <v>8</v>
      </c>
      <c r="O238" s="4">
        <f>O237</f>
        <v>38</v>
      </c>
      <c r="P238" s="4">
        <f>SUM(N237:N241)</f>
        <v>40</v>
      </c>
      <c r="Q238">
        <f>N238/O238</f>
        <v>0.21052631578947367</v>
      </c>
      <c r="R238" t="str">
        <f t="shared" si="3"/>
        <v>A23.10.2023</v>
      </c>
    </row>
    <row r="239" spans="1:18" x14ac:dyDescent="0.25">
      <c r="A239" t="s">
        <v>57</v>
      </c>
      <c r="B239" s="10">
        <v>0.75</v>
      </c>
      <c r="C239" t="s">
        <v>52</v>
      </c>
      <c r="D239">
        <v>24</v>
      </c>
      <c r="E239">
        <v>49</v>
      </c>
      <c r="F239" t="s">
        <v>32</v>
      </c>
      <c r="G239">
        <v>6</v>
      </c>
      <c r="H239" t="s">
        <v>47</v>
      </c>
      <c r="I239" t="s">
        <v>12</v>
      </c>
      <c r="J239" s="7" t="s">
        <v>14</v>
      </c>
      <c r="K239" t="s">
        <v>69</v>
      </c>
      <c r="L239" s="7" t="s">
        <v>70</v>
      </c>
      <c r="M239" s="7" t="s">
        <v>13</v>
      </c>
      <c r="N239" s="4">
        <v>10</v>
      </c>
      <c r="O239" s="4">
        <f>SUM(N237:N240)</f>
        <v>38</v>
      </c>
      <c r="P239" s="4">
        <f>SUM(N237:N241)</f>
        <v>40</v>
      </c>
      <c r="Q239">
        <f>N239/O239</f>
        <v>0.26315789473684209</v>
      </c>
      <c r="R239" t="str">
        <f t="shared" si="3"/>
        <v>A23.10.2023</v>
      </c>
    </row>
    <row r="240" spans="1:18" x14ac:dyDescent="0.25">
      <c r="A240" t="s">
        <v>57</v>
      </c>
      <c r="B240" s="10">
        <v>0.75</v>
      </c>
      <c r="C240" t="s">
        <v>52</v>
      </c>
      <c r="D240">
        <v>24</v>
      </c>
      <c r="E240">
        <v>49</v>
      </c>
      <c r="F240" t="s">
        <v>32</v>
      </c>
      <c r="G240">
        <v>6</v>
      </c>
      <c r="H240" t="s">
        <v>47</v>
      </c>
      <c r="I240" t="s">
        <v>12</v>
      </c>
      <c r="J240" s="7" t="s">
        <v>16</v>
      </c>
      <c r="K240" t="s">
        <v>69</v>
      </c>
      <c r="L240" s="7" t="s">
        <v>70</v>
      </c>
      <c r="M240" s="7" t="s">
        <v>22</v>
      </c>
      <c r="N240" s="4">
        <v>1</v>
      </c>
      <c r="O240" s="4">
        <f>SUM(N237:N240)</f>
        <v>38</v>
      </c>
      <c r="P240" s="4">
        <f>SUM(N237:N241)</f>
        <v>40</v>
      </c>
      <c r="Q240">
        <f>N240/O240</f>
        <v>2.6315789473684209E-2</v>
      </c>
      <c r="R240" t="str">
        <f t="shared" si="3"/>
        <v>A23.10.2023</v>
      </c>
    </row>
    <row r="241" spans="1:36" x14ac:dyDescent="0.25">
      <c r="A241" t="s">
        <v>57</v>
      </c>
      <c r="B241" s="10">
        <v>0.75</v>
      </c>
      <c r="C241" t="s">
        <v>52</v>
      </c>
      <c r="D241">
        <v>24</v>
      </c>
      <c r="E241">
        <v>49</v>
      </c>
      <c r="F241" t="s">
        <v>32</v>
      </c>
      <c r="G241">
        <v>6</v>
      </c>
      <c r="H241" t="s">
        <v>47</v>
      </c>
      <c r="I241" t="s">
        <v>12</v>
      </c>
      <c r="J241" s="7" t="s">
        <v>18</v>
      </c>
      <c r="K241" t="s">
        <v>69</v>
      </c>
      <c r="L241" s="7" t="s">
        <v>70</v>
      </c>
      <c r="M241" s="7" t="s">
        <v>18</v>
      </c>
      <c r="N241" s="4">
        <v>2</v>
      </c>
      <c r="O241" s="4">
        <f>SUM(N237:N240)</f>
        <v>38</v>
      </c>
      <c r="P241" s="4">
        <f>SUM(N237:N241)</f>
        <v>40</v>
      </c>
      <c r="Q241">
        <f>N241/P241</f>
        <v>0.05</v>
      </c>
      <c r="R241" t="str">
        <f t="shared" si="3"/>
        <v>A23.10.2023</v>
      </c>
    </row>
    <row r="242" spans="1:36" x14ac:dyDescent="0.25">
      <c r="A242" t="s">
        <v>19</v>
      </c>
      <c r="B242" s="13">
        <v>0.47916666666666669</v>
      </c>
      <c r="C242" t="s">
        <v>20</v>
      </c>
      <c r="D242">
        <v>27</v>
      </c>
      <c r="E242">
        <v>50</v>
      </c>
      <c r="F242" t="s">
        <v>11</v>
      </c>
      <c r="G242">
        <v>7</v>
      </c>
      <c r="H242" t="s">
        <v>21</v>
      </c>
      <c r="I242" t="s">
        <v>12</v>
      </c>
      <c r="J242" t="s">
        <v>74</v>
      </c>
      <c r="K242" t="s">
        <v>69</v>
      </c>
      <c r="L242" s="7" t="s">
        <v>71</v>
      </c>
      <c r="M242" t="s">
        <v>13</v>
      </c>
      <c r="N242" s="4">
        <v>8</v>
      </c>
      <c r="O242" s="4">
        <f>SUM(N242:N245)</f>
        <v>18</v>
      </c>
      <c r="P242" s="4">
        <f>SUM(N242:N246)</f>
        <v>27</v>
      </c>
      <c r="Q242">
        <f>N242/O242</f>
        <v>0.44444444444444442</v>
      </c>
      <c r="R242" t="str">
        <f t="shared" si="3"/>
        <v>A14.09.2023</v>
      </c>
    </row>
    <row r="243" spans="1:36" x14ac:dyDescent="0.25">
      <c r="A243" t="s">
        <v>19</v>
      </c>
      <c r="B243" s="10">
        <v>0.47916666666666669</v>
      </c>
      <c r="C243" t="s">
        <v>20</v>
      </c>
      <c r="D243">
        <v>27</v>
      </c>
      <c r="E243">
        <v>50</v>
      </c>
      <c r="F243" t="s">
        <v>11</v>
      </c>
      <c r="G243">
        <v>7</v>
      </c>
      <c r="H243" t="s">
        <v>21</v>
      </c>
      <c r="I243" t="s">
        <v>12</v>
      </c>
      <c r="J243" t="s">
        <v>75</v>
      </c>
      <c r="K243" t="s">
        <v>69</v>
      </c>
      <c r="L243" s="7" t="s">
        <v>71</v>
      </c>
      <c r="M243" t="s">
        <v>22</v>
      </c>
      <c r="N243" s="4">
        <v>6</v>
      </c>
      <c r="O243" s="4">
        <f>SUM(N242:N245)</f>
        <v>18</v>
      </c>
      <c r="P243" s="4">
        <f>SUM(N242:N246)</f>
        <v>27</v>
      </c>
      <c r="Q243">
        <f>N243/O243</f>
        <v>0.33333333333333331</v>
      </c>
      <c r="R243" t="str">
        <f t="shared" si="3"/>
        <v>A14.09.2023</v>
      </c>
    </row>
    <row r="244" spans="1:36" x14ac:dyDescent="0.25">
      <c r="A244" t="s">
        <v>19</v>
      </c>
      <c r="B244" s="10">
        <v>0.47916666666666669</v>
      </c>
      <c r="C244" t="s">
        <v>20</v>
      </c>
      <c r="D244">
        <v>27</v>
      </c>
      <c r="E244">
        <v>50</v>
      </c>
      <c r="F244" t="s">
        <v>11</v>
      </c>
      <c r="G244">
        <v>7</v>
      </c>
      <c r="H244" t="s">
        <v>21</v>
      </c>
      <c r="I244" t="s">
        <v>12</v>
      </c>
      <c r="J244" t="s">
        <v>14</v>
      </c>
      <c r="K244" t="s">
        <v>69</v>
      </c>
      <c r="L244" s="7" t="s">
        <v>71</v>
      </c>
      <c r="M244" t="s">
        <v>15</v>
      </c>
      <c r="N244" s="4">
        <v>3</v>
      </c>
      <c r="O244" s="4">
        <f>SUM(N242:N245)</f>
        <v>18</v>
      </c>
      <c r="P244" s="4">
        <f>SUM(N242:N246)</f>
        <v>27</v>
      </c>
      <c r="Q244">
        <f>N244/O244</f>
        <v>0.16666666666666666</v>
      </c>
      <c r="R244" t="str">
        <f t="shared" si="3"/>
        <v>A14.09.2023</v>
      </c>
    </row>
    <row r="245" spans="1:36" x14ac:dyDescent="0.25">
      <c r="A245" t="s">
        <v>19</v>
      </c>
      <c r="B245" s="10">
        <v>0.47916666666666669</v>
      </c>
      <c r="C245" t="s">
        <v>20</v>
      </c>
      <c r="D245">
        <v>27</v>
      </c>
      <c r="E245">
        <v>50</v>
      </c>
      <c r="F245" t="s">
        <v>11</v>
      </c>
      <c r="G245">
        <v>7</v>
      </c>
      <c r="H245" t="s">
        <v>21</v>
      </c>
      <c r="I245" t="s">
        <v>12</v>
      </c>
      <c r="J245" t="s">
        <v>16</v>
      </c>
      <c r="K245" t="s">
        <v>69</v>
      </c>
      <c r="L245" s="7" t="s">
        <v>71</v>
      </c>
      <c r="M245" t="s">
        <v>17</v>
      </c>
      <c r="N245" s="4">
        <v>1</v>
      </c>
      <c r="O245" s="4">
        <f>SUM(N242:N245)</f>
        <v>18</v>
      </c>
      <c r="P245" s="4">
        <f>SUM(N242:N246)</f>
        <v>27</v>
      </c>
      <c r="Q245">
        <f>N245/O245</f>
        <v>5.5555555555555552E-2</v>
      </c>
      <c r="R245" t="str">
        <f t="shared" si="3"/>
        <v>A14.09.2023</v>
      </c>
    </row>
    <row r="246" spans="1:36" x14ac:dyDescent="0.25">
      <c r="A246" t="s">
        <v>19</v>
      </c>
      <c r="B246" s="10">
        <v>0.47916666666666669</v>
      </c>
      <c r="C246" t="s">
        <v>20</v>
      </c>
      <c r="D246">
        <v>27</v>
      </c>
      <c r="E246">
        <v>50</v>
      </c>
      <c r="F246" t="s">
        <v>11</v>
      </c>
      <c r="G246">
        <v>7</v>
      </c>
      <c r="H246" t="s">
        <v>21</v>
      </c>
      <c r="I246" t="s">
        <v>12</v>
      </c>
      <c r="J246" t="s">
        <v>18</v>
      </c>
      <c r="K246" t="s">
        <v>69</v>
      </c>
      <c r="L246" s="7" t="s">
        <v>71</v>
      </c>
      <c r="M246" t="s">
        <v>18</v>
      </c>
      <c r="N246" s="4">
        <v>9</v>
      </c>
      <c r="O246" s="4">
        <f>SUM(N242:N245)</f>
        <v>18</v>
      </c>
      <c r="P246" s="4">
        <f>SUM(N242:N246)</f>
        <v>27</v>
      </c>
      <c r="Q246">
        <f>N246/P246</f>
        <v>0.33333333333333331</v>
      </c>
      <c r="R246" t="str">
        <f t="shared" si="3"/>
        <v>A14.09.2023</v>
      </c>
    </row>
    <row r="247" spans="1:36" x14ac:dyDescent="0.25">
      <c r="A247" t="s">
        <v>19</v>
      </c>
      <c r="B247" s="10">
        <v>0.47916666666666669</v>
      </c>
      <c r="C247" t="s">
        <v>20</v>
      </c>
      <c r="D247">
        <v>27</v>
      </c>
      <c r="E247">
        <v>50</v>
      </c>
      <c r="F247" t="s">
        <v>11</v>
      </c>
      <c r="G247">
        <v>7</v>
      </c>
      <c r="H247" t="s">
        <v>21</v>
      </c>
      <c r="I247" t="s">
        <v>23</v>
      </c>
      <c r="J247" t="s">
        <v>74</v>
      </c>
      <c r="K247" t="s">
        <v>69</v>
      </c>
      <c r="L247" s="7" t="s">
        <v>71</v>
      </c>
      <c r="M247" t="s">
        <v>17</v>
      </c>
      <c r="N247" s="4">
        <v>22</v>
      </c>
      <c r="O247" s="4">
        <f>SUM(N247:N250)</f>
        <v>38</v>
      </c>
      <c r="P247" s="4">
        <f>SUM(N247:N251)</f>
        <v>51</v>
      </c>
      <c r="Q247">
        <f>N247/O247</f>
        <v>0.57894736842105265</v>
      </c>
      <c r="R247" t="str">
        <f t="shared" si="3"/>
        <v>B14.09.2023</v>
      </c>
    </row>
    <row r="248" spans="1:36" x14ac:dyDescent="0.25">
      <c r="A248" t="s">
        <v>19</v>
      </c>
      <c r="B248" s="10">
        <v>0.47916666666666669</v>
      </c>
      <c r="C248" t="s">
        <v>20</v>
      </c>
      <c r="D248">
        <v>27</v>
      </c>
      <c r="E248">
        <v>50</v>
      </c>
      <c r="F248" t="s">
        <v>11</v>
      </c>
      <c r="G248">
        <v>7</v>
      </c>
      <c r="H248" t="s">
        <v>21</v>
      </c>
      <c r="I248" t="s">
        <v>23</v>
      </c>
      <c r="J248" t="s">
        <v>75</v>
      </c>
      <c r="K248" t="s">
        <v>69</v>
      </c>
      <c r="L248" s="7" t="s">
        <v>71</v>
      </c>
      <c r="M248" t="s">
        <v>15</v>
      </c>
      <c r="N248" s="4">
        <v>10</v>
      </c>
      <c r="O248" s="4">
        <f>SUM(N247:N250)</f>
        <v>38</v>
      </c>
      <c r="P248" s="4">
        <f>SUM(N247:N251)</f>
        <v>51</v>
      </c>
      <c r="Q248">
        <f>N248/O248</f>
        <v>0.26315789473684209</v>
      </c>
      <c r="R248" t="str">
        <f t="shared" si="3"/>
        <v>B14.09.2023</v>
      </c>
    </row>
    <row r="249" spans="1:36" x14ac:dyDescent="0.25">
      <c r="A249" t="s">
        <v>19</v>
      </c>
      <c r="B249" s="10">
        <v>0.47916666666666669</v>
      </c>
      <c r="C249" t="s">
        <v>20</v>
      </c>
      <c r="D249">
        <v>27</v>
      </c>
      <c r="E249">
        <v>50</v>
      </c>
      <c r="F249" t="s">
        <v>11</v>
      </c>
      <c r="G249">
        <v>7</v>
      </c>
      <c r="H249" t="s">
        <v>21</v>
      </c>
      <c r="I249" t="s">
        <v>23</v>
      </c>
      <c r="J249" t="s">
        <v>14</v>
      </c>
      <c r="K249" t="s">
        <v>69</v>
      </c>
      <c r="L249" s="7" t="s">
        <v>71</v>
      </c>
      <c r="M249" t="s">
        <v>22</v>
      </c>
      <c r="N249" s="4">
        <v>4</v>
      </c>
      <c r="O249" s="4">
        <f>SUM(N247:N250)</f>
        <v>38</v>
      </c>
      <c r="P249" s="4">
        <f>SUM(N247:N251)</f>
        <v>51</v>
      </c>
      <c r="Q249">
        <f>N249/O249</f>
        <v>0.10526315789473684</v>
      </c>
      <c r="R249" t="str">
        <f t="shared" si="3"/>
        <v>B14.09.2023</v>
      </c>
    </row>
    <row r="250" spans="1:36" x14ac:dyDescent="0.25">
      <c r="A250" t="s">
        <v>19</v>
      </c>
      <c r="B250" s="10">
        <v>0.47916666666666669</v>
      </c>
      <c r="C250" t="s">
        <v>20</v>
      </c>
      <c r="D250">
        <v>27</v>
      </c>
      <c r="E250">
        <v>50</v>
      </c>
      <c r="F250" t="s">
        <v>11</v>
      </c>
      <c r="G250">
        <v>7</v>
      </c>
      <c r="H250" t="s">
        <v>21</v>
      </c>
      <c r="I250" t="s">
        <v>23</v>
      </c>
      <c r="J250" t="s">
        <v>16</v>
      </c>
      <c r="K250" t="s">
        <v>69</v>
      </c>
      <c r="L250" s="7" t="s">
        <v>71</v>
      </c>
      <c r="M250" t="s">
        <v>13</v>
      </c>
      <c r="N250" s="4">
        <v>2</v>
      </c>
      <c r="O250" s="4">
        <f>SUM(N247:N250)</f>
        <v>38</v>
      </c>
      <c r="P250" s="4">
        <f>SUM(N247:N251)</f>
        <v>51</v>
      </c>
      <c r="Q250">
        <f>N250/O250</f>
        <v>5.2631578947368418E-2</v>
      </c>
      <c r="R250" t="str">
        <f t="shared" si="3"/>
        <v>B14.09.2023</v>
      </c>
    </row>
    <row r="251" spans="1:36" s="5" customFormat="1" x14ac:dyDescent="0.25">
      <c r="A251" s="5" t="s">
        <v>19</v>
      </c>
      <c r="B251" s="11">
        <v>0.47916666666666669</v>
      </c>
      <c r="C251" s="5" t="s">
        <v>20</v>
      </c>
      <c r="D251" s="5">
        <v>27</v>
      </c>
      <c r="E251" s="5">
        <v>50</v>
      </c>
      <c r="F251" s="5" t="s">
        <v>11</v>
      </c>
      <c r="G251" s="5">
        <v>7</v>
      </c>
      <c r="H251" s="5" t="s">
        <v>21</v>
      </c>
      <c r="I251" s="5" t="s">
        <v>23</v>
      </c>
      <c r="J251" s="5" t="s">
        <v>18</v>
      </c>
      <c r="K251" t="s">
        <v>69</v>
      </c>
      <c r="L251" s="7" t="s">
        <v>71</v>
      </c>
      <c r="M251" s="5" t="s">
        <v>18</v>
      </c>
      <c r="N251" s="6">
        <v>13</v>
      </c>
      <c r="O251" s="6">
        <f>SUM(N247:N250)</f>
        <v>38</v>
      </c>
      <c r="P251" s="6">
        <f>SUM(N247:N251)</f>
        <v>51</v>
      </c>
      <c r="Q251">
        <f>N251/P251</f>
        <v>0.25490196078431371</v>
      </c>
      <c r="R251" s="5" t="str">
        <f t="shared" si="3"/>
        <v>B14.09.2023</v>
      </c>
      <c r="AJ251" s="6"/>
    </row>
    <row r="252" spans="1:36" x14ac:dyDescent="0.25">
      <c r="A252" t="s">
        <v>24</v>
      </c>
      <c r="B252" s="10">
        <v>0.71875</v>
      </c>
      <c r="C252" t="s">
        <v>25</v>
      </c>
      <c r="D252">
        <v>26</v>
      </c>
      <c r="E252">
        <v>53</v>
      </c>
      <c r="F252" t="s">
        <v>11</v>
      </c>
      <c r="G252">
        <v>7</v>
      </c>
      <c r="H252" t="s">
        <v>21</v>
      </c>
      <c r="I252" t="s">
        <v>12</v>
      </c>
      <c r="J252" t="s">
        <v>74</v>
      </c>
      <c r="K252" t="s">
        <v>69</v>
      </c>
      <c r="L252" s="7" t="s">
        <v>71</v>
      </c>
      <c r="M252" t="s">
        <v>17</v>
      </c>
      <c r="N252" s="4">
        <v>11</v>
      </c>
      <c r="O252" s="4">
        <f>SUM(N252:N255)</f>
        <v>33</v>
      </c>
      <c r="P252" s="4">
        <f>SUM(N252:N256)</f>
        <v>37</v>
      </c>
      <c r="Q252">
        <f>N252/O252</f>
        <v>0.33333333333333331</v>
      </c>
      <c r="R252" t="str">
        <f t="shared" si="3"/>
        <v>A18.09.2023</v>
      </c>
    </row>
    <row r="253" spans="1:36" x14ac:dyDescent="0.25">
      <c r="A253" t="s">
        <v>24</v>
      </c>
      <c r="B253" s="10">
        <v>0.71875</v>
      </c>
      <c r="C253" t="s">
        <v>25</v>
      </c>
      <c r="D253">
        <v>26</v>
      </c>
      <c r="E253">
        <v>53</v>
      </c>
      <c r="F253" t="s">
        <v>11</v>
      </c>
      <c r="G253">
        <v>7</v>
      </c>
      <c r="H253" t="s">
        <v>21</v>
      </c>
      <c r="I253" t="s">
        <v>12</v>
      </c>
      <c r="J253" t="s">
        <v>75</v>
      </c>
      <c r="K253" t="s">
        <v>69</v>
      </c>
      <c r="L253" s="7" t="s">
        <v>71</v>
      </c>
      <c r="M253" t="s">
        <v>13</v>
      </c>
      <c r="N253" s="4">
        <v>18</v>
      </c>
      <c r="O253" s="4">
        <f>SUM(N252:N255)</f>
        <v>33</v>
      </c>
      <c r="P253" s="4">
        <f>SUM(N252:N256)</f>
        <v>37</v>
      </c>
      <c r="Q253">
        <f>N253/O253</f>
        <v>0.54545454545454541</v>
      </c>
      <c r="R253" t="str">
        <f t="shared" si="3"/>
        <v>A18.09.2023</v>
      </c>
    </row>
    <row r="254" spans="1:36" x14ac:dyDescent="0.25">
      <c r="A254" t="s">
        <v>24</v>
      </c>
      <c r="B254" s="10">
        <v>0.71875</v>
      </c>
      <c r="C254" t="s">
        <v>25</v>
      </c>
      <c r="D254">
        <v>26</v>
      </c>
      <c r="E254">
        <v>53</v>
      </c>
      <c r="F254" t="s">
        <v>11</v>
      </c>
      <c r="G254">
        <v>7</v>
      </c>
      <c r="H254" t="s">
        <v>21</v>
      </c>
      <c r="I254" t="s">
        <v>12</v>
      </c>
      <c r="J254" t="s">
        <v>14</v>
      </c>
      <c r="K254" t="s">
        <v>69</v>
      </c>
      <c r="L254" s="7" t="s">
        <v>71</v>
      </c>
      <c r="M254" t="s">
        <v>13</v>
      </c>
      <c r="N254" s="4">
        <v>3</v>
      </c>
      <c r="O254" s="4">
        <f>SUM(N252:N255)</f>
        <v>33</v>
      </c>
      <c r="P254" s="4">
        <f>SUM(N252:N256)</f>
        <v>37</v>
      </c>
      <c r="Q254">
        <f>N254/O254</f>
        <v>9.0909090909090912E-2</v>
      </c>
      <c r="R254" t="str">
        <f t="shared" si="3"/>
        <v>A18.09.2023</v>
      </c>
    </row>
    <row r="255" spans="1:36" x14ac:dyDescent="0.25">
      <c r="A255" t="s">
        <v>24</v>
      </c>
      <c r="B255" s="10">
        <v>0.71875</v>
      </c>
      <c r="C255" t="s">
        <v>25</v>
      </c>
      <c r="D255">
        <v>26</v>
      </c>
      <c r="E255">
        <v>53</v>
      </c>
      <c r="F255" t="s">
        <v>11</v>
      </c>
      <c r="G255">
        <v>7</v>
      </c>
      <c r="H255" t="s">
        <v>21</v>
      </c>
      <c r="I255" t="s">
        <v>12</v>
      </c>
      <c r="J255" t="s">
        <v>16</v>
      </c>
      <c r="K255" t="s">
        <v>69</v>
      </c>
      <c r="L255" s="7" t="s">
        <v>71</v>
      </c>
      <c r="M255" t="s">
        <v>22</v>
      </c>
      <c r="N255" s="4">
        <v>1</v>
      </c>
      <c r="O255" s="4">
        <f>SUM(N252:N255)</f>
        <v>33</v>
      </c>
      <c r="P255" s="4">
        <f>SUM(N252:N256)</f>
        <v>37</v>
      </c>
      <c r="Q255">
        <f>N255/O255</f>
        <v>3.0303030303030304E-2</v>
      </c>
      <c r="R255" t="str">
        <f t="shared" si="3"/>
        <v>A18.09.2023</v>
      </c>
    </row>
    <row r="256" spans="1:36" x14ac:dyDescent="0.25">
      <c r="A256" t="s">
        <v>24</v>
      </c>
      <c r="B256" s="10">
        <v>0.71875</v>
      </c>
      <c r="C256" t="s">
        <v>25</v>
      </c>
      <c r="D256">
        <v>26</v>
      </c>
      <c r="E256">
        <v>53</v>
      </c>
      <c r="F256" t="s">
        <v>11</v>
      </c>
      <c r="G256">
        <v>7</v>
      </c>
      <c r="H256" t="s">
        <v>21</v>
      </c>
      <c r="I256" t="s">
        <v>12</v>
      </c>
      <c r="J256" t="s">
        <v>18</v>
      </c>
      <c r="K256" t="s">
        <v>69</v>
      </c>
      <c r="L256" s="7" t="s">
        <v>71</v>
      </c>
      <c r="M256" t="s">
        <v>18</v>
      </c>
      <c r="N256" s="4">
        <v>4</v>
      </c>
      <c r="O256" s="4">
        <f>SUM(N252:N255)</f>
        <v>33</v>
      </c>
      <c r="P256" s="4">
        <f>SUM(N252:N256)</f>
        <v>37</v>
      </c>
      <c r="Q256">
        <f>N256/P256</f>
        <v>0.10810810810810811</v>
      </c>
      <c r="R256" t="str">
        <f t="shared" si="3"/>
        <v>A18.09.2023</v>
      </c>
    </row>
    <row r="257" spans="1:18" x14ac:dyDescent="0.25">
      <c r="A257" t="s">
        <v>24</v>
      </c>
      <c r="B257" s="10">
        <v>0.71875</v>
      </c>
      <c r="C257" t="s">
        <v>25</v>
      </c>
      <c r="D257">
        <v>26</v>
      </c>
      <c r="E257">
        <v>53</v>
      </c>
      <c r="F257" t="s">
        <v>11</v>
      </c>
      <c r="G257">
        <v>7</v>
      </c>
      <c r="H257" t="s">
        <v>21</v>
      </c>
      <c r="I257" t="s">
        <v>23</v>
      </c>
      <c r="J257" t="s">
        <v>74</v>
      </c>
      <c r="K257" t="s">
        <v>69</v>
      </c>
      <c r="L257" s="7" t="s">
        <v>71</v>
      </c>
      <c r="M257" t="s">
        <v>13</v>
      </c>
      <c r="N257" s="4">
        <v>4</v>
      </c>
      <c r="O257" s="4">
        <f>SUM(N257:N260)</f>
        <v>18</v>
      </c>
      <c r="P257" s="4">
        <f>SUM(N257:N261)</f>
        <v>32</v>
      </c>
      <c r="Q257">
        <f>N257/O257</f>
        <v>0.22222222222222221</v>
      </c>
      <c r="R257" t="str">
        <f t="shared" si="3"/>
        <v>B18.09.2023</v>
      </c>
    </row>
    <row r="258" spans="1:18" x14ac:dyDescent="0.25">
      <c r="A258" t="s">
        <v>24</v>
      </c>
      <c r="B258" s="10">
        <v>0.71875</v>
      </c>
      <c r="C258" t="s">
        <v>25</v>
      </c>
      <c r="D258">
        <v>26</v>
      </c>
      <c r="E258">
        <v>53</v>
      </c>
      <c r="F258" t="s">
        <v>11</v>
      </c>
      <c r="G258">
        <v>7</v>
      </c>
      <c r="H258" t="s">
        <v>21</v>
      </c>
      <c r="I258" t="s">
        <v>23</v>
      </c>
      <c r="J258" t="s">
        <v>75</v>
      </c>
      <c r="K258" t="s">
        <v>69</v>
      </c>
      <c r="L258" s="7" t="s">
        <v>71</v>
      </c>
      <c r="M258" t="s">
        <v>17</v>
      </c>
      <c r="N258" s="4">
        <v>10</v>
      </c>
      <c r="O258" s="4">
        <f>SUM(N257:N260)</f>
        <v>18</v>
      </c>
      <c r="P258" s="4">
        <f>SUM(N257:N261)</f>
        <v>32</v>
      </c>
      <c r="Q258">
        <f>N258/O258</f>
        <v>0.55555555555555558</v>
      </c>
      <c r="R258" t="str">
        <f t="shared" ref="R258:R321" si="4">CONCATENATE(I258,A258)</f>
        <v>B18.09.2023</v>
      </c>
    </row>
    <row r="259" spans="1:18" x14ac:dyDescent="0.25">
      <c r="A259" t="s">
        <v>24</v>
      </c>
      <c r="B259" s="10">
        <v>0.71875</v>
      </c>
      <c r="C259" t="s">
        <v>25</v>
      </c>
      <c r="D259">
        <v>26</v>
      </c>
      <c r="E259">
        <v>53</v>
      </c>
      <c r="F259" t="s">
        <v>11</v>
      </c>
      <c r="G259">
        <v>7</v>
      </c>
      <c r="H259" t="s">
        <v>21</v>
      </c>
      <c r="I259" t="s">
        <v>23</v>
      </c>
      <c r="J259" t="s">
        <v>14</v>
      </c>
      <c r="K259" t="s">
        <v>69</v>
      </c>
      <c r="L259" s="7" t="s">
        <v>71</v>
      </c>
      <c r="M259" t="s">
        <v>22</v>
      </c>
      <c r="N259" s="4">
        <v>2</v>
      </c>
      <c r="O259" s="4">
        <f>SUM(N257:N260)</f>
        <v>18</v>
      </c>
      <c r="P259" s="4">
        <f>SUM(N257:N261)</f>
        <v>32</v>
      </c>
      <c r="Q259">
        <f>N259/O259</f>
        <v>0.1111111111111111</v>
      </c>
      <c r="R259" t="str">
        <f t="shared" si="4"/>
        <v>B18.09.2023</v>
      </c>
    </row>
    <row r="260" spans="1:18" x14ac:dyDescent="0.25">
      <c r="A260" t="s">
        <v>24</v>
      </c>
      <c r="B260" s="10">
        <v>0.71875</v>
      </c>
      <c r="C260" t="s">
        <v>25</v>
      </c>
      <c r="D260">
        <v>26</v>
      </c>
      <c r="E260">
        <v>53</v>
      </c>
      <c r="F260" t="s">
        <v>11</v>
      </c>
      <c r="G260">
        <v>7</v>
      </c>
      <c r="H260" t="s">
        <v>21</v>
      </c>
      <c r="I260" t="s">
        <v>23</v>
      </c>
      <c r="J260" t="s">
        <v>16</v>
      </c>
      <c r="K260" t="s">
        <v>69</v>
      </c>
      <c r="L260" s="7" t="s">
        <v>71</v>
      </c>
      <c r="M260" t="s">
        <v>15</v>
      </c>
      <c r="N260" s="4">
        <v>2</v>
      </c>
      <c r="O260" s="4">
        <f>SUM(N257:N260)</f>
        <v>18</v>
      </c>
      <c r="P260" s="4">
        <f>SUM(N257:N261)</f>
        <v>32</v>
      </c>
      <c r="Q260">
        <f>N260/O260</f>
        <v>0.1111111111111111</v>
      </c>
      <c r="R260" t="str">
        <f t="shared" si="4"/>
        <v>B18.09.2023</v>
      </c>
    </row>
    <row r="261" spans="1:18" x14ac:dyDescent="0.25">
      <c r="A261" t="s">
        <v>24</v>
      </c>
      <c r="B261" s="10">
        <v>0.71875</v>
      </c>
      <c r="C261" t="s">
        <v>25</v>
      </c>
      <c r="D261">
        <v>26</v>
      </c>
      <c r="E261">
        <v>53</v>
      </c>
      <c r="F261" t="s">
        <v>11</v>
      </c>
      <c r="G261">
        <v>7</v>
      </c>
      <c r="H261" t="s">
        <v>21</v>
      </c>
      <c r="I261" t="s">
        <v>23</v>
      </c>
      <c r="J261" t="s">
        <v>18</v>
      </c>
      <c r="K261" t="s">
        <v>69</v>
      </c>
      <c r="L261" s="7" t="s">
        <v>71</v>
      </c>
      <c r="M261" t="s">
        <v>18</v>
      </c>
      <c r="N261" s="4">
        <v>14</v>
      </c>
      <c r="O261" s="4">
        <f>SUM(N257:N260)</f>
        <v>18</v>
      </c>
      <c r="P261" s="4">
        <f>SUM(N257:N261)</f>
        <v>32</v>
      </c>
      <c r="Q261">
        <f>N261/P261</f>
        <v>0.4375</v>
      </c>
      <c r="R261" t="str">
        <f t="shared" si="4"/>
        <v>B18.09.2023</v>
      </c>
    </row>
    <row r="262" spans="1:18" x14ac:dyDescent="0.25">
      <c r="A262" t="s">
        <v>24</v>
      </c>
      <c r="B262" s="10">
        <v>0.71875</v>
      </c>
      <c r="C262" t="s">
        <v>25</v>
      </c>
      <c r="D262">
        <v>26</v>
      </c>
      <c r="E262">
        <v>53</v>
      </c>
      <c r="F262" t="s">
        <v>11</v>
      </c>
      <c r="G262">
        <v>7</v>
      </c>
      <c r="H262" t="s">
        <v>21</v>
      </c>
      <c r="I262" t="s">
        <v>26</v>
      </c>
      <c r="J262" t="s">
        <v>74</v>
      </c>
      <c r="K262" t="s">
        <v>69</v>
      </c>
      <c r="L262" s="7" t="s">
        <v>71</v>
      </c>
      <c r="M262" t="s">
        <v>13</v>
      </c>
      <c r="N262" s="4">
        <v>3</v>
      </c>
      <c r="O262" s="4">
        <f>SUM(N262:N265)</f>
        <v>16</v>
      </c>
      <c r="P262" s="4">
        <f>SUM(N262:N266)</f>
        <v>21</v>
      </c>
      <c r="Q262">
        <f>N262/O262</f>
        <v>0.1875</v>
      </c>
      <c r="R262" t="str">
        <f t="shared" si="4"/>
        <v>C18.09.2023</v>
      </c>
    </row>
    <row r="263" spans="1:18" x14ac:dyDescent="0.25">
      <c r="A263" t="s">
        <v>24</v>
      </c>
      <c r="B263" s="10">
        <v>0.71875</v>
      </c>
      <c r="C263" t="s">
        <v>25</v>
      </c>
      <c r="D263">
        <v>26</v>
      </c>
      <c r="E263">
        <v>53</v>
      </c>
      <c r="F263" t="s">
        <v>11</v>
      </c>
      <c r="G263">
        <v>7</v>
      </c>
      <c r="H263" t="s">
        <v>21</v>
      </c>
      <c r="I263" t="s">
        <v>26</v>
      </c>
      <c r="J263" t="s">
        <v>75</v>
      </c>
      <c r="K263" t="s">
        <v>69</v>
      </c>
      <c r="L263" s="7" t="s">
        <v>71</v>
      </c>
      <c r="M263" t="s">
        <v>15</v>
      </c>
      <c r="N263" s="4">
        <v>12</v>
      </c>
      <c r="O263" s="4">
        <f>O262</f>
        <v>16</v>
      </c>
      <c r="P263" s="4">
        <f>SUM(N262:N266)</f>
        <v>21</v>
      </c>
      <c r="Q263">
        <f>N263/O263</f>
        <v>0.75</v>
      </c>
      <c r="R263" t="str">
        <f t="shared" si="4"/>
        <v>C18.09.2023</v>
      </c>
    </row>
    <row r="264" spans="1:18" x14ac:dyDescent="0.25">
      <c r="A264" t="s">
        <v>24</v>
      </c>
      <c r="B264" s="10">
        <v>0.71875</v>
      </c>
      <c r="C264" t="s">
        <v>25</v>
      </c>
      <c r="D264">
        <v>26</v>
      </c>
      <c r="E264">
        <v>53</v>
      </c>
      <c r="F264" t="s">
        <v>11</v>
      </c>
      <c r="G264">
        <v>7</v>
      </c>
      <c r="H264" t="s">
        <v>21</v>
      </c>
      <c r="I264" t="s">
        <v>26</v>
      </c>
      <c r="J264" t="s">
        <v>14</v>
      </c>
      <c r="K264" t="s">
        <v>69</v>
      </c>
      <c r="L264" s="7" t="s">
        <v>71</v>
      </c>
      <c r="M264" t="s">
        <v>17</v>
      </c>
      <c r="N264" s="4">
        <v>0</v>
      </c>
      <c r="O264" s="4">
        <f>SUM(N262:N265)</f>
        <v>16</v>
      </c>
      <c r="P264" s="4">
        <f>SUM(N262:N266)</f>
        <v>21</v>
      </c>
      <c r="Q264">
        <f>N264/O264</f>
        <v>0</v>
      </c>
      <c r="R264" t="str">
        <f t="shared" si="4"/>
        <v>C18.09.2023</v>
      </c>
    </row>
    <row r="265" spans="1:18" x14ac:dyDescent="0.25">
      <c r="A265" t="s">
        <v>24</v>
      </c>
      <c r="B265" s="10">
        <v>0.71875</v>
      </c>
      <c r="C265" t="s">
        <v>25</v>
      </c>
      <c r="D265">
        <v>26</v>
      </c>
      <c r="E265">
        <v>53</v>
      </c>
      <c r="F265" t="s">
        <v>11</v>
      </c>
      <c r="G265">
        <v>7</v>
      </c>
      <c r="H265" t="s">
        <v>21</v>
      </c>
      <c r="I265" t="s">
        <v>26</v>
      </c>
      <c r="J265" t="s">
        <v>16</v>
      </c>
      <c r="K265" t="s">
        <v>69</v>
      </c>
      <c r="L265" s="7" t="s">
        <v>71</v>
      </c>
      <c r="M265" t="s">
        <v>22</v>
      </c>
      <c r="N265" s="4">
        <v>1</v>
      </c>
      <c r="O265" s="4">
        <f>SUM(N262:N265)</f>
        <v>16</v>
      </c>
      <c r="P265" s="4">
        <f>SUM(N262:N266)</f>
        <v>21</v>
      </c>
      <c r="Q265">
        <f>N265/O265</f>
        <v>6.25E-2</v>
      </c>
      <c r="R265" t="str">
        <f t="shared" si="4"/>
        <v>C18.09.2023</v>
      </c>
    </row>
    <row r="266" spans="1:18" x14ac:dyDescent="0.25">
      <c r="A266" t="s">
        <v>24</v>
      </c>
      <c r="B266" s="10">
        <v>0.71875</v>
      </c>
      <c r="C266" t="s">
        <v>25</v>
      </c>
      <c r="D266">
        <v>26</v>
      </c>
      <c r="E266">
        <v>53</v>
      </c>
      <c r="F266" t="s">
        <v>11</v>
      </c>
      <c r="G266">
        <v>7</v>
      </c>
      <c r="H266" t="s">
        <v>21</v>
      </c>
      <c r="I266" t="s">
        <v>26</v>
      </c>
      <c r="J266" t="s">
        <v>18</v>
      </c>
      <c r="K266" t="s">
        <v>69</v>
      </c>
      <c r="L266" s="7" t="s">
        <v>71</v>
      </c>
      <c r="M266" t="s">
        <v>18</v>
      </c>
      <c r="N266" s="4">
        <v>5</v>
      </c>
      <c r="O266" s="4">
        <f>SUM(N262:N265)</f>
        <v>16</v>
      </c>
      <c r="P266" s="4">
        <f>SUM(N262:N266)</f>
        <v>21</v>
      </c>
      <c r="Q266">
        <f>N266/P266</f>
        <v>0.23809523809523808</v>
      </c>
      <c r="R266" t="str">
        <f t="shared" si="4"/>
        <v>C18.09.2023</v>
      </c>
    </row>
    <row r="267" spans="1:18" x14ac:dyDescent="0.25">
      <c r="A267" t="s">
        <v>27</v>
      </c>
      <c r="B267" s="10">
        <v>0.47569444444444442</v>
      </c>
      <c r="C267" t="s">
        <v>20</v>
      </c>
      <c r="D267">
        <v>25</v>
      </c>
      <c r="E267">
        <v>62</v>
      </c>
      <c r="F267" t="s">
        <v>11</v>
      </c>
      <c r="G267">
        <v>7</v>
      </c>
      <c r="H267" t="s">
        <v>21</v>
      </c>
      <c r="I267" t="s">
        <v>12</v>
      </c>
      <c r="J267" t="s">
        <v>74</v>
      </c>
      <c r="K267" t="s">
        <v>69</v>
      </c>
      <c r="L267" s="7" t="s">
        <v>71</v>
      </c>
      <c r="M267" t="s">
        <v>15</v>
      </c>
      <c r="N267" s="4">
        <v>12</v>
      </c>
      <c r="O267" s="4">
        <f>SUM(N267:N270)</f>
        <v>25</v>
      </c>
      <c r="P267" s="4">
        <f>SUM(N267:N271)</f>
        <v>32</v>
      </c>
      <c r="Q267">
        <f>N267/O267</f>
        <v>0.48</v>
      </c>
      <c r="R267" t="str">
        <f t="shared" si="4"/>
        <v>A20.09.2023</v>
      </c>
    </row>
    <row r="268" spans="1:18" x14ac:dyDescent="0.25">
      <c r="A268" t="s">
        <v>27</v>
      </c>
      <c r="B268" s="10">
        <v>0.47569444444444442</v>
      </c>
      <c r="C268" t="s">
        <v>20</v>
      </c>
      <c r="D268">
        <v>25</v>
      </c>
      <c r="E268">
        <v>62</v>
      </c>
      <c r="F268" t="s">
        <v>11</v>
      </c>
      <c r="G268">
        <v>7</v>
      </c>
      <c r="H268" t="s">
        <v>21</v>
      </c>
      <c r="I268" t="s">
        <v>12</v>
      </c>
      <c r="J268" t="s">
        <v>75</v>
      </c>
      <c r="K268" t="s">
        <v>69</v>
      </c>
      <c r="L268" s="7" t="s">
        <v>71</v>
      </c>
      <c r="M268" t="s">
        <v>17</v>
      </c>
      <c r="N268" s="4">
        <v>10</v>
      </c>
      <c r="O268" s="4">
        <f>SUM(N267:N270)</f>
        <v>25</v>
      </c>
      <c r="P268" s="4">
        <f>SUM(N267:N271)</f>
        <v>32</v>
      </c>
      <c r="Q268">
        <f>N268/O268</f>
        <v>0.4</v>
      </c>
      <c r="R268" t="str">
        <f t="shared" si="4"/>
        <v>A20.09.2023</v>
      </c>
    </row>
    <row r="269" spans="1:18" x14ac:dyDescent="0.25">
      <c r="A269" t="s">
        <v>27</v>
      </c>
      <c r="B269" s="10">
        <v>0.47569444444444442</v>
      </c>
      <c r="C269" t="s">
        <v>20</v>
      </c>
      <c r="D269">
        <v>25</v>
      </c>
      <c r="E269">
        <v>62</v>
      </c>
      <c r="F269" t="s">
        <v>11</v>
      </c>
      <c r="G269">
        <v>7</v>
      </c>
      <c r="H269" t="s">
        <v>21</v>
      </c>
      <c r="I269" t="s">
        <v>12</v>
      </c>
      <c r="J269" t="s">
        <v>14</v>
      </c>
      <c r="K269" t="s">
        <v>69</v>
      </c>
      <c r="L269" s="7" t="s">
        <v>71</v>
      </c>
      <c r="M269" t="s">
        <v>22</v>
      </c>
      <c r="N269" s="4">
        <v>3</v>
      </c>
      <c r="O269" s="4">
        <f>SUM(N267:N270)</f>
        <v>25</v>
      </c>
      <c r="P269" s="4">
        <f>SUM(N267:N271)</f>
        <v>32</v>
      </c>
      <c r="Q269">
        <f>N269/O269</f>
        <v>0.12</v>
      </c>
      <c r="R269" t="str">
        <f t="shared" si="4"/>
        <v>A20.09.2023</v>
      </c>
    </row>
    <row r="270" spans="1:18" x14ac:dyDescent="0.25">
      <c r="A270" t="s">
        <v>27</v>
      </c>
      <c r="B270" s="10">
        <v>0.47569444444444442</v>
      </c>
      <c r="C270" t="s">
        <v>20</v>
      </c>
      <c r="D270">
        <v>25</v>
      </c>
      <c r="E270">
        <v>62</v>
      </c>
      <c r="F270" t="s">
        <v>11</v>
      </c>
      <c r="G270">
        <v>7</v>
      </c>
      <c r="H270" t="s">
        <v>21</v>
      </c>
      <c r="I270" t="s">
        <v>12</v>
      </c>
      <c r="J270" t="s">
        <v>16</v>
      </c>
      <c r="K270" t="s">
        <v>69</v>
      </c>
      <c r="L270" s="7" t="s">
        <v>71</v>
      </c>
      <c r="M270" t="s">
        <v>13</v>
      </c>
      <c r="N270" s="4">
        <v>0</v>
      </c>
      <c r="O270" s="4">
        <f>SUM(N267:N270)</f>
        <v>25</v>
      </c>
      <c r="P270" s="4">
        <f>SUM(N267:N271)</f>
        <v>32</v>
      </c>
      <c r="Q270">
        <f>N270/O270</f>
        <v>0</v>
      </c>
      <c r="R270" t="str">
        <f t="shared" si="4"/>
        <v>A20.09.2023</v>
      </c>
    </row>
    <row r="271" spans="1:18" x14ac:dyDescent="0.25">
      <c r="A271" t="s">
        <v>27</v>
      </c>
      <c r="B271" s="10">
        <v>0.47569444444444442</v>
      </c>
      <c r="C271" t="s">
        <v>20</v>
      </c>
      <c r="D271">
        <v>25</v>
      </c>
      <c r="E271">
        <v>62</v>
      </c>
      <c r="F271" t="s">
        <v>11</v>
      </c>
      <c r="G271">
        <v>7</v>
      </c>
      <c r="H271" t="s">
        <v>21</v>
      </c>
      <c r="I271" t="s">
        <v>12</v>
      </c>
      <c r="J271" t="s">
        <v>18</v>
      </c>
      <c r="K271" t="s">
        <v>69</v>
      </c>
      <c r="L271" s="7" t="s">
        <v>71</v>
      </c>
      <c r="M271" t="s">
        <v>18</v>
      </c>
      <c r="N271" s="4">
        <v>7</v>
      </c>
      <c r="O271" s="4">
        <f>SUM(N267:N270)</f>
        <v>25</v>
      </c>
      <c r="P271" s="4">
        <f>SUM(N267:N271)</f>
        <v>32</v>
      </c>
      <c r="Q271">
        <f>N271/P271</f>
        <v>0.21875</v>
      </c>
      <c r="R271" t="str">
        <f t="shared" si="4"/>
        <v>A20.09.2023</v>
      </c>
    </row>
    <row r="272" spans="1:18" x14ac:dyDescent="0.25">
      <c r="A272" t="s">
        <v>27</v>
      </c>
      <c r="B272" s="10">
        <v>0.47569444444444442</v>
      </c>
      <c r="C272" t="s">
        <v>20</v>
      </c>
      <c r="D272">
        <v>25</v>
      </c>
      <c r="E272">
        <v>62</v>
      </c>
      <c r="F272" t="s">
        <v>11</v>
      </c>
      <c r="G272">
        <v>7</v>
      </c>
      <c r="H272" t="s">
        <v>21</v>
      </c>
      <c r="I272" t="s">
        <v>23</v>
      </c>
      <c r="J272" t="s">
        <v>74</v>
      </c>
      <c r="K272" t="s">
        <v>69</v>
      </c>
      <c r="L272" s="7" t="s">
        <v>71</v>
      </c>
      <c r="M272" t="s">
        <v>22</v>
      </c>
      <c r="N272" s="4">
        <v>7</v>
      </c>
      <c r="O272" s="4">
        <f>SUM(N272:N275)</f>
        <v>24</v>
      </c>
      <c r="P272" s="4">
        <f>SUM(N272:N276)</f>
        <v>28</v>
      </c>
      <c r="Q272">
        <f>N272/O272</f>
        <v>0.29166666666666669</v>
      </c>
      <c r="R272" t="str">
        <f t="shared" si="4"/>
        <v>B20.09.2023</v>
      </c>
    </row>
    <row r="273" spans="1:18" x14ac:dyDescent="0.25">
      <c r="A273" t="s">
        <v>27</v>
      </c>
      <c r="B273" s="10">
        <v>0.47569444444444442</v>
      </c>
      <c r="C273" t="s">
        <v>20</v>
      </c>
      <c r="D273">
        <v>25</v>
      </c>
      <c r="E273">
        <v>62</v>
      </c>
      <c r="F273" t="s">
        <v>11</v>
      </c>
      <c r="G273">
        <v>7</v>
      </c>
      <c r="H273" t="s">
        <v>21</v>
      </c>
      <c r="I273" t="s">
        <v>23</v>
      </c>
      <c r="J273" t="s">
        <v>75</v>
      </c>
      <c r="K273" t="s">
        <v>69</v>
      </c>
      <c r="L273" s="7" t="s">
        <v>71</v>
      </c>
      <c r="M273" t="s">
        <v>13</v>
      </c>
      <c r="N273" s="4">
        <v>12</v>
      </c>
      <c r="O273" s="4">
        <f>SUM(N272:N275)</f>
        <v>24</v>
      </c>
      <c r="P273" s="4">
        <f>SUM(N272:N276)</f>
        <v>28</v>
      </c>
      <c r="Q273">
        <f>N273/O273</f>
        <v>0.5</v>
      </c>
      <c r="R273" t="str">
        <f t="shared" si="4"/>
        <v>B20.09.2023</v>
      </c>
    </row>
    <row r="274" spans="1:18" x14ac:dyDescent="0.25">
      <c r="A274" t="s">
        <v>27</v>
      </c>
      <c r="B274" s="10">
        <v>0.47569444444444442</v>
      </c>
      <c r="C274" t="s">
        <v>20</v>
      </c>
      <c r="D274">
        <v>25</v>
      </c>
      <c r="E274">
        <v>62</v>
      </c>
      <c r="F274" t="s">
        <v>11</v>
      </c>
      <c r="G274">
        <v>7</v>
      </c>
      <c r="H274" t="s">
        <v>21</v>
      </c>
      <c r="I274" t="s">
        <v>23</v>
      </c>
      <c r="J274" t="s">
        <v>14</v>
      </c>
      <c r="K274" t="s">
        <v>69</v>
      </c>
      <c r="L274" s="7" t="s">
        <v>71</v>
      </c>
      <c r="M274" t="s">
        <v>15</v>
      </c>
      <c r="N274" s="4">
        <v>4</v>
      </c>
      <c r="O274" s="4">
        <f>SUM(N272:N275)</f>
        <v>24</v>
      </c>
      <c r="P274" s="4">
        <f>SUM(N272:N276)</f>
        <v>28</v>
      </c>
      <c r="Q274">
        <f>N274/O274</f>
        <v>0.16666666666666666</v>
      </c>
      <c r="R274" t="str">
        <f t="shared" si="4"/>
        <v>B20.09.2023</v>
      </c>
    </row>
    <row r="275" spans="1:18" x14ac:dyDescent="0.25">
      <c r="A275" t="s">
        <v>27</v>
      </c>
      <c r="B275" s="10">
        <v>0.47569444444444442</v>
      </c>
      <c r="C275" t="s">
        <v>20</v>
      </c>
      <c r="D275">
        <v>25</v>
      </c>
      <c r="E275">
        <v>62</v>
      </c>
      <c r="F275" t="s">
        <v>11</v>
      </c>
      <c r="G275">
        <v>7</v>
      </c>
      <c r="H275" t="s">
        <v>21</v>
      </c>
      <c r="I275" t="s">
        <v>23</v>
      </c>
      <c r="J275" t="s">
        <v>16</v>
      </c>
      <c r="K275" t="s">
        <v>69</v>
      </c>
      <c r="L275" s="7" t="s">
        <v>71</v>
      </c>
      <c r="M275" t="s">
        <v>17</v>
      </c>
      <c r="N275" s="4">
        <v>1</v>
      </c>
      <c r="O275" s="4">
        <f>SUM(N272:N275)</f>
        <v>24</v>
      </c>
      <c r="P275" s="4">
        <f>SUM(N272:N276)</f>
        <v>28</v>
      </c>
      <c r="Q275">
        <f>N275/O275</f>
        <v>4.1666666666666664E-2</v>
      </c>
      <c r="R275" t="str">
        <f t="shared" si="4"/>
        <v>B20.09.2023</v>
      </c>
    </row>
    <row r="276" spans="1:18" x14ac:dyDescent="0.25">
      <c r="A276" t="s">
        <v>27</v>
      </c>
      <c r="B276" s="10">
        <v>0.47569444444444442</v>
      </c>
      <c r="C276" t="s">
        <v>20</v>
      </c>
      <c r="D276">
        <v>25</v>
      </c>
      <c r="E276">
        <v>62</v>
      </c>
      <c r="F276" t="s">
        <v>11</v>
      </c>
      <c r="G276">
        <v>7</v>
      </c>
      <c r="H276" t="s">
        <v>21</v>
      </c>
      <c r="I276" t="s">
        <v>23</v>
      </c>
      <c r="J276" t="s">
        <v>18</v>
      </c>
      <c r="K276" t="s">
        <v>69</v>
      </c>
      <c r="L276" s="7" t="s">
        <v>71</v>
      </c>
      <c r="M276" t="s">
        <v>18</v>
      </c>
      <c r="N276" s="4">
        <v>4</v>
      </c>
      <c r="O276" s="4">
        <f>SUM(N272:N275)</f>
        <v>24</v>
      </c>
      <c r="P276" s="4">
        <f>SUM(N272:N276)</f>
        <v>28</v>
      </c>
      <c r="Q276">
        <f>N276/P276</f>
        <v>0.14285714285714285</v>
      </c>
      <c r="R276" t="str">
        <f t="shared" si="4"/>
        <v>B20.09.2023</v>
      </c>
    </row>
    <row r="277" spans="1:18" x14ac:dyDescent="0.25">
      <c r="A277" t="s">
        <v>27</v>
      </c>
      <c r="B277" s="10">
        <v>0.47569444444444442</v>
      </c>
      <c r="C277" t="s">
        <v>20</v>
      </c>
      <c r="D277">
        <v>25</v>
      </c>
      <c r="E277">
        <v>62</v>
      </c>
      <c r="F277" t="s">
        <v>11</v>
      </c>
      <c r="G277">
        <v>7</v>
      </c>
      <c r="H277" t="s">
        <v>21</v>
      </c>
      <c r="I277" t="s">
        <v>26</v>
      </c>
      <c r="J277" t="s">
        <v>74</v>
      </c>
      <c r="K277" t="s">
        <v>69</v>
      </c>
      <c r="L277" s="7" t="s">
        <v>71</v>
      </c>
      <c r="M277" t="s">
        <v>17</v>
      </c>
      <c r="N277" s="4">
        <v>6</v>
      </c>
      <c r="O277" s="4">
        <f>SUM(N277:N280)</f>
        <v>28</v>
      </c>
      <c r="P277" s="4">
        <f>SUM(N277:N281)</f>
        <v>36</v>
      </c>
      <c r="Q277">
        <f>N277/O277</f>
        <v>0.21428571428571427</v>
      </c>
      <c r="R277" t="str">
        <f t="shared" si="4"/>
        <v>C20.09.2023</v>
      </c>
    </row>
    <row r="278" spans="1:18" x14ac:dyDescent="0.25">
      <c r="A278" t="s">
        <v>27</v>
      </c>
      <c r="B278" s="10">
        <v>0.47569444444444442</v>
      </c>
      <c r="C278" t="s">
        <v>20</v>
      </c>
      <c r="D278">
        <v>25</v>
      </c>
      <c r="E278">
        <v>62</v>
      </c>
      <c r="F278" t="s">
        <v>11</v>
      </c>
      <c r="G278">
        <v>7</v>
      </c>
      <c r="H278" t="s">
        <v>21</v>
      </c>
      <c r="I278" t="s">
        <v>26</v>
      </c>
      <c r="J278" t="s">
        <v>75</v>
      </c>
      <c r="K278" t="s">
        <v>69</v>
      </c>
      <c r="L278" s="7" t="s">
        <v>71</v>
      </c>
      <c r="M278" t="s">
        <v>15</v>
      </c>
      <c r="N278" s="4">
        <v>21</v>
      </c>
      <c r="O278" s="4">
        <f>SUM(N277:N280)</f>
        <v>28</v>
      </c>
      <c r="P278" s="4">
        <f>SUM(N277:N281)</f>
        <v>36</v>
      </c>
      <c r="Q278">
        <f>N278/O278</f>
        <v>0.75</v>
      </c>
      <c r="R278" t="str">
        <f t="shared" si="4"/>
        <v>C20.09.2023</v>
      </c>
    </row>
    <row r="279" spans="1:18" x14ac:dyDescent="0.25">
      <c r="A279" t="s">
        <v>27</v>
      </c>
      <c r="B279" s="10">
        <v>0.47569444444444442</v>
      </c>
      <c r="C279" t="s">
        <v>20</v>
      </c>
      <c r="D279">
        <v>25</v>
      </c>
      <c r="E279">
        <v>62</v>
      </c>
      <c r="F279" t="s">
        <v>11</v>
      </c>
      <c r="G279">
        <v>7</v>
      </c>
      <c r="H279" t="s">
        <v>21</v>
      </c>
      <c r="I279" t="s">
        <v>26</v>
      </c>
      <c r="J279" t="s">
        <v>14</v>
      </c>
      <c r="K279" t="s">
        <v>69</v>
      </c>
      <c r="L279" s="7" t="s">
        <v>71</v>
      </c>
      <c r="M279" t="s">
        <v>22</v>
      </c>
      <c r="N279" s="4">
        <v>1</v>
      </c>
      <c r="O279" s="4">
        <f>SUM(N277:N280)</f>
        <v>28</v>
      </c>
      <c r="P279" s="4">
        <f>SUM(N277:N281)</f>
        <v>36</v>
      </c>
      <c r="Q279">
        <f>N279/O279</f>
        <v>3.5714285714285712E-2</v>
      </c>
      <c r="R279" t="str">
        <f t="shared" si="4"/>
        <v>C20.09.2023</v>
      </c>
    </row>
    <row r="280" spans="1:18" x14ac:dyDescent="0.25">
      <c r="A280" t="s">
        <v>27</v>
      </c>
      <c r="B280" s="10">
        <v>0.47569444444444442</v>
      </c>
      <c r="C280" t="s">
        <v>20</v>
      </c>
      <c r="D280">
        <v>25</v>
      </c>
      <c r="E280">
        <v>62</v>
      </c>
      <c r="F280" t="s">
        <v>11</v>
      </c>
      <c r="G280">
        <v>7</v>
      </c>
      <c r="H280" t="s">
        <v>21</v>
      </c>
      <c r="I280" t="s">
        <v>26</v>
      </c>
      <c r="J280" t="s">
        <v>16</v>
      </c>
      <c r="K280" t="s">
        <v>69</v>
      </c>
      <c r="L280" s="7" t="s">
        <v>71</v>
      </c>
      <c r="M280" t="s">
        <v>13</v>
      </c>
      <c r="N280" s="4">
        <v>0</v>
      </c>
      <c r="O280" s="4">
        <f>SUM(N277:N280)</f>
        <v>28</v>
      </c>
      <c r="P280" s="4">
        <f>SUM(N277:N281)</f>
        <v>36</v>
      </c>
      <c r="Q280">
        <f>N280/O280</f>
        <v>0</v>
      </c>
      <c r="R280" t="str">
        <f t="shared" si="4"/>
        <v>C20.09.2023</v>
      </c>
    </row>
    <row r="281" spans="1:18" x14ac:dyDescent="0.25">
      <c r="A281" t="s">
        <v>27</v>
      </c>
      <c r="B281" s="10">
        <v>0.47569444444444442</v>
      </c>
      <c r="C281" t="s">
        <v>20</v>
      </c>
      <c r="D281">
        <v>25</v>
      </c>
      <c r="E281">
        <v>62</v>
      </c>
      <c r="F281" t="s">
        <v>11</v>
      </c>
      <c r="G281">
        <v>7</v>
      </c>
      <c r="H281" t="s">
        <v>21</v>
      </c>
      <c r="I281" t="s">
        <v>26</v>
      </c>
      <c r="J281" t="s">
        <v>18</v>
      </c>
      <c r="K281" t="s">
        <v>69</v>
      </c>
      <c r="L281" s="7" t="s">
        <v>71</v>
      </c>
      <c r="M281" t="s">
        <v>18</v>
      </c>
      <c r="N281" s="4">
        <v>8</v>
      </c>
      <c r="O281" s="4">
        <f>SUM(N277:N280)</f>
        <v>28</v>
      </c>
      <c r="P281" s="4">
        <f>SUM(N277:N281)</f>
        <v>36</v>
      </c>
      <c r="Q281">
        <f>N281/P281</f>
        <v>0.22222222222222221</v>
      </c>
      <c r="R281" t="str">
        <f t="shared" si="4"/>
        <v>C20.09.2023</v>
      </c>
    </row>
    <row r="282" spans="1:18" x14ac:dyDescent="0.25">
      <c r="A282" t="s">
        <v>43</v>
      </c>
      <c r="B282" s="10">
        <v>0.52777777777777779</v>
      </c>
      <c r="C282" t="s">
        <v>20</v>
      </c>
      <c r="D282">
        <v>26</v>
      </c>
      <c r="E282">
        <v>53</v>
      </c>
      <c r="F282" t="s">
        <v>32</v>
      </c>
      <c r="G282">
        <v>7</v>
      </c>
      <c r="H282" t="s">
        <v>21</v>
      </c>
      <c r="I282" t="s">
        <v>36</v>
      </c>
      <c r="J282" t="s">
        <v>75</v>
      </c>
      <c r="K282" t="s">
        <v>69</v>
      </c>
      <c r="L282" s="7" t="s">
        <v>71</v>
      </c>
      <c r="M282" t="s">
        <v>13</v>
      </c>
      <c r="N282" s="4">
        <v>15</v>
      </c>
      <c r="O282" s="4">
        <f>SUM(N282:N285)</f>
        <v>35</v>
      </c>
      <c r="P282" s="4">
        <f>SUM(N282:N286)</f>
        <v>47</v>
      </c>
      <c r="Q282">
        <f>N282/O282</f>
        <v>0.42857142857142855</v>
      </c>
      <c r="R282" t="str">
        <f t="shared" si="4"/>
        <v>E28.09.2023</v>
      </c>
    </row>
    <row r="283" spans="1:18" x14ac:dyDescent="0.25">
      <c r="A283" t="s">
        <v>43</v>
      </c>
      <c r="B283" s="10">
        <v>0.52777777777777779</v>
      </c>
      <c r="C283" t="s">
        <v>20</v>
      </c>
      <c r="D283">
        <v>26</v>
      </c>
      <c r="E283">
        <v>53</v>
      </c>
      <c r="F283" t="s">
        <v>32</v>
      </c>
      <c r="G283">
        <v>7</v>
      </c>
      <c r="H283" t="s">
        <v>21</v>
      </c>
      <c r="I283" t="s">
        <v>36</v>
      </c>
      <c r="J283" t="s">
        <v>74</v>
      </c>
      <c r="K283" t="s">
        <v>69</v>
      </c>
      <c r="L283" s="7" t="s">
        <v>71</v>
      </c>
      <c r="M283" t="s">
        <v>17</v>
      </c>
      <c r="N283" s="4">
        <v>11</v>
      </c>
      <c r="O283" s="4">
        <f>SUM(N282:N285)</f>
        <v>35</v>
      </c>
      <c r="P283" s="4">
        <f>SUM(N282:N286)</f>
        <v>47</v>
      </c>
      <c r="Q283">
        <f>N283/O283</f>
        <v>0.31428571428571428</v>
      </c>
      <c r="R283" t="str">
        <f t="shared" si="4"/>
        <v>E28.09.2023</v>
      </c>
    </row>
    <row r="284" spans="1:18" x14ac:dyDescent="0.25">
      <c r="A284" t="s">
        <v>43</v>
      </c>
      <c r="B284" s="10">
        <v>0.52777777777777779</v>
      </c>
      <c r="C284" t="s">
        <v>20</v>
      </c>
      <c r="D284">
        <v>26</v>
      </c>
      <c r="E284">
        <v>53</v>
      </c>
      <c r="F284" t="s">
        <v>32</v>
      </c>
      <c r="G284">
        <v>7</v>
      </c>
      <c r="H284" t="s">
        <v>21</v>
      </c>
      <c r="I284" t="s">
        <v>36</v>
      </c>
      <c r="J284" t="s">
        <v>14</v>
      </c>
      <c r="K284" t="s">
        <v>69</v>
      </c>
      <c r="L284" s="7" t="s">
        <v>71</v>
      </c>
      <c r="M284" t="s">
        <v>22</v>
      </c>
      <c r="N284" s="4">
        <v>5</v>
      </c>
      <c r="O284" s="4">
        <f>SUM(N282:N285)</f>
        <v>35</v>
      </c>
      <c r="P284" s="4">
        <f>SUM(N282:N286)</f>
        <v>47</v>
      </c>
      <c r="Q284">
        <f>N284/O284</f>
        <v>0.14285714285714285</v>
      </c>
      <c r="R284" t="str">
        <f t="shared" si="4"/>
        <v>E28.09.2023</v>
      </c>
    </row>
    <row r="285" spans="1:18" x14ac:dyDescent="0.25">
      <c r="A285" t="s">
        <v>43</v>
      </c>
      <c r="B285" s="10">
        <v>0.52777777777777779</v>
      </c>
      <c r="C285" t="s">
        <v>20</v>
      </c>
      <c r="D285">
        <v>26</v>
      </c>
      <c r="E285">
        <v>53</v>
      </c>
      <c r="F285" t="s">
        <v>32</v>
      </c>
      <c r="G285">
        <v>7</v>
      </c>
      <c r="H285" t="s">
        <v>21</v>
      </c>
      <c r="I285" t="s">
        <v>36</v>
      </c>
      <c r="J285" t="s">
        <v>16</v>
      </c>
      <c r="K285" t="s">
        <v>69</v>
      </c>
      <c r="L285" s="7" t="s">
        <v>71</v>
      </c>
      <c r="M285" t="s">
        <v>15</v>
      </c>
      <c r="N285" s="4">
        <v>4</v>
      </c>
      <c r="O285" s="4">
        <f>SUM(N282:N285)</f>
        <v>35</v>
      </c>
      <c r="P285" s="4">
        <f>SUM(N282:N286)</f>
        <v>47</v>
      </c>
      <c r="Q285">
        <f>N285/O285</f>
        <v>0.11428571428571428</v>
      </c>
      <c r="R285" t="str">
        <f t="shared" si="4"/>
        <v>E28.09.2023</v>
      </c>
    </row>
    <row r="286" spans="1:18" x14ac:dyDescent="0.25">
      <c r="A286" t="s">
        <v>43</v>
      </c>
      <c r="B286" s="10">
        <v>0.52777777777777779</v>
      </c>
      <c r="C286" t="s">
        <v>20</v>
      </c>
      <c r="D286">
        <v>26</v>
      </c>
      <c r="E286">
        <v>53</v>
      </c>
      <c r="F286" t="s">
        <v>32</v>
      </c>
      <c r="G286">
        <v>7</v>
      </c>
      <c r="H286" t="s">
        <v>21</v>
      </c>
      <c r="I286" t="s">
        <v>36</v>
      </c>
      <c r="J286" t="s">
        <v>18</v>
      </c>
      <c r="K286" t="s">
        <v>69</v>
      </c>
      <c r="L286" s="7" t="s">
        <v>71</v>
      </c>
      <c r="M286" t="s">
        <v>18</v>
      </c>
      <c r="N286" s="4">
        <v>12</v>
      </c>
      <c r="O286" s="4">
        <f>SUM(N282:N285)</f>
        <v>35</v>
      </c>
      <c r="P286" s="4">
        <f>SUM(N282:N286)</f>
        <v>47</v>
      </c>
      <c r="Q286">
        <f>N286/P286</f>
        <v>0.25531914893617019</v>
      </c>
      <c r="R286" t="str">
        <f t="shared" si="4"/>
        <v>E28.09.2023</v>
      </c>
    </row>
    <row r="287" spans="1:18" x14ac:dyDescent="0.25">
      <c r="A287" t="s">
        <v>43</v>
      </c>
      <c r="B287" s="10">
        <v>0.52777777777777779</v>
      </c>
      <c r="C287" t="s">
        <v>20</v>
      </c>
      <c r="D287">
        <v>26</v>
      </c>
      <c r="E287">
        <v>53</v>
      </c>
      <c r="F287" t="s">
        <v>32</v>
      </c>
      <c r="G287">
        <v>7</v>
      </c>
      <c r="H287" t="s">
        <v>21</v>
      </c>
      <c r="I287" t="s">
        <v>37</v>
      </c>
      <c r="J287" t="s">
        <v>75</v>
      </c>
      <c r="K287" t="s">
        <v>69</v>
      </c>
      <c r="L287" s="7" t="s">
        <v>71</v>
      </c>
      <c r="M287" t="s">
        <v>15</v>
      </c>
      <c r="N287" s="4">
        <v>18</v>
      </c>
      <c r="O287" s="4">
        <f>SUM(N287:N290)</f>
        <v>48</v>
      </c>
      <c r="P287" s="4">
        <f>SUM(N287:N291)</f>
        <v>56</v>
      </c>
      <c r="Q287">
        <f>N287/O287</f>
        <v>0.375</v>
      </c>
      <c r="R287" t="str">
        <f t="shared" si="4"/>
        <v>F28.09.2023</v>
      </c>
    </row>
    <row r="288" spans="1:18" x14ac:dyDescent="0.25">
      <c r="A288" t="s">
        <v>43</v>
      </c>
      <c r="B288" s="10">
        <v>0.52777777777777779</v>
      </c>
      <c r="C288" t="s">
        <v>20</v>
      </c>
      <c r="D288">
        <v>26</v>
      </c>
      <c r="E288">
        <v>53</v>
      </c>
      <c r="F288" t="s">
        <v>32</v>
      </c>
      <c r="G288">
        <v>7</v>
      </c>
      <c r="H288" t="s">
        <v>21</v>
      </c>
      <c r="I288" t="s">
        <v>37</v>
      </c>
      <c r="J288" t="s">
        <v>74</v>
      </c>
      <c r="K288" t="s">
        <v>69</v>
      </c>
      <c r="L288" s="7" t="s">
        <v>71</v>
      </c>
      <c r="M288" t="s">
        <v>22</v>
      </c>
      <c r="N288" s="4">
        <v>12</v>
      </c>
      <c r="O288" s="4">
        <f>SUM(N287:N290)</f>
        <v>48</v>
      </c>
      <c r="P288" s="4">
        <f>SUM(N287:N291)</f>
        <v>56</v>
      </c>
      <c r="Q288">
        <f>N288/O288</f>
        <v>0.25</v>
      </c>
      <c r="R288" t="str">
        <f t="shared" si="4"/>
        <v>F28.09.2023</v>
      </c>
    </row>
    <row r="289" spans="1:36" x14ac:dyDescent="0.25">
      <c r="A289" t="s">
        <v>43</v>
      </c>
      <c r="B289" s="10">
        <v>0.52777777777777779</v>
      </c>
      <c r="C289" t="s">
        <v>20</v>
      </c>
      <c r="D289">
        <v>26</v>
      </c>
      <c r="E289">
        <v>53</v>
      </c>
      <c r="F289" t="s">
        <v>32</v>
      </c>
      <c r="G289">
        <v>7</v>
      </c>
      <c r="H289" t="s">
        <v>21</v>
      </c>
      <c r="I289" t="s">
        <v>37</v>
      </c>
      <c r="J289" t="s">
        <v>14</v>
      </c>
      <c r="K289" t="s">
        <v>69</v>
      </c>
      <c r="L289" s="7" t="s">
        <v>71</v>
      </c>
      <c r="M289" t="s">
        <v>17</v>
      </c>
      <c r="N289" s="4">
        <v>17</v>
      </c>
      <c r="O289" s="4">
        <f>SUM(N287:N290)</f>
        <v>48</v>
      </c>
      <c r="P289" s="4">
        <f>SUM(N287:N291)</f>
        <v>56</v>
      </c>
      <c r="Q289">
        <f>N289/O289</f>
        <v>0.35416666666666669</v>
      </c>
      <c r="R289" t="str">
        <f t="shared" si="4"/>
        <v>F28.09.2023</v>
      </c>
    </row>
    <row r="290" spans="1:36" x14ac:dyDescent="0.25">
      <c r="A290" t="s">
        <v>43</v>
      </c>
      <c r="B290" s="10">
        <v>0.52777777777777779</v>
      </c>
      <c r="C290" t="s">
        <v>20</v>
      </c>
      <c r="D290">
        <v>26</v>
      </c>
      <c r="E290">
        <v>53</v>
      </c>
      <c r="F290" t="s">
        <v>32</v>
      </c>
      <c r="G290">
        <v>7</v>
      </c>
      <c r="H290" t="s">
        <v>21</v>
      </c>
      <c r="I290" t="s">
        <v>37</v>
      </c>
      <c r="J290" t="s">
        <v>16</v>
      </c>
      <c r="K290" t="s">
        <v>69</v>
      </c>
      <c r="L290" s="7" t="s">
        <v>71</v>
      </c>
      <c r="M290" t="s">
        <v>13</v>
      </c>
      <c r="N290" s="4">
        <v>1</v>
      </c>
      <c r="O290" s="4">
        <f>SUM(N287:N290)</f>
        <v>48</v>
      </c>
      <c r="P290" s="4">
        <f>SUM(N287:N291)</f>
        <v>56</v>
      </c>
      <c r="Q290">
        <f>N290/O290</f>
        <v>2.0833333333333332E-2</v>
      </c>
      <c r="R290" t="str">
        <f t="shared" si="4"/>
        <v>F28.09.2023</v>
      </c>
    </row>
    <row r="291" spans="1:36" s="5" customFormat="1" x14ac:dyDescent="0.25">
      <c r="A291" s="5" t="s">
        <v>43</v>
      </c>
      <c r="B291" s="11">
        <v>0.52777777777777779</v>
      </c>
      <c r="C291" s="5" t="s">
        <v>20</v>
      </c>
      <c r="D291" s="5">
        <v>26</v>
      </c>
      <c r="E291" s="5">
        <v>53</v>
      </c>
      <c r="F291" s="5" t="s">
        <v>32</v>
      </c>
      <c r="G291" s="5">
        <v>7</v>
      </c>
      <c r="H291" s="5" t="s">
        <v>21</v>
      </c>
      <c r="I291" s="5" t="s">
        <v>37</v>
      </c>
      <c r="J291" s="5" t="s">
        <v>18</v>
      </c>
      <c r="K291" t="s">
        <v>69</v>
      </c>
      <c r="L291" s="7" t="s">
        <v>71</v>
      </c>
      <c r="M291" s="5" t="s">
        <v>18</v>
      </c>
      <c r="N291" s="6">
        <v>8</v>
      </c>
      <c r="O291" s="6">
        <f>SUM(N287:N290)</f>
        <v>48</v>
      </c>
      <c r="P291" s="6">
        <f>SUM(N287:N291)</f>
        <v>56</v>
      </c>
      <c r="Q291">
        <f>N291/P291</f>
        <v>0.14285714285714285</v>
      </c>
      <c r="R291" s="5" t="str">
        <f t="shared" si="4"/>
        <v>F28.09.2023</v>
      </c>
      <c r="AJ291" s="6"/>
    </row>
    <row r="292" spans="1:36" x14ac:dyDescent="0.25">
      <c r="A292" t="s">
        <v>43</v>
      </c>
      <c r="B292" s="10">
        <v>0.52777777777777779</v>
      </c>
      <c r="C292" t="s">
        <v>20</v>
      </c>
      <c r="D292">
        <v>26</v>
      </c>
      <c r="E292">
        <v>53</v>
      </c>
      <c r="F292" t="s">
        <v>32</v>
      </c>
      <c r="G292">
        <v>7</v>
      </c>
      <c r="H292" t="s">
        <v>21</v>
      </c>
      <c r="I292" t="s">
        <v>38</v>
      </c>
      <c r="J292" t="s">
        <v>75</v>
      </c>
      <c r="K292" t="s">
        <v>69</v>
      </c>
      <c r="L292" s="7" t="s">
        <v>71</v>
      </c>
      <c r="M292" t="s">
        <v>13</v>
      </c>
      <c r="N292" s="4">
        <v>20</v>
      </c>
      <c r="O292" s="4">
        <f>SUM(N292:N295)</f>
        <v>39</v>
      </c>
      <c r="P292" s="4">
        <f>SUM(N292:N296)</f>
        <v>56</v>
      </c>
      <c r="Q292">
        <f>N292/O292</f>
        <v>0.51282051282051277</v>
      </c>
      <c r="R292" t="str">
        <f t="shared" si="4"/>
        <v>G28.09.2023</v>
      </c>
    </row>
    <row r="293" spans="1:36" x14ac:dyDescent="0.25">
      <c r="A293" t="s">
        <v>43</v>
      </c>
      <c r="B293" s="10">
        <v>0.52777777777777779</v>
      </c>
      <c r="C293" t="s">
        <v>20</v>
      </c>
      <c r="D293">
        <v>26</v>
      </c>
      <c r="E293">
        <v>53</v>
      </c>
      <c r="F293" t="s">
        <v>32</v>
      </c>
      <c r="G293">
        <v>7</v>
      </c>
      <c r="H293" t="s">
        <v>21</v>
      </c>
      <c r="I293" t="s">
        <v>38</v>
      </c>
      <c r="J293" t="s">
        <v>74</v>
      </c>
      <c r="K293" t="s">
        <v>69</v>
      </c>
      <c r="L293" s="7" t="s">
        <v>71</v>
      </c>
      <c r="M293" t="s">
        <v>17</v>
      </c>
      <c r="N293" s="4">
        <v>7</v>
      </c>
      <c r="O293" s="4">
        <f>O292</f>
        <v>39</v>
      </c>
      <c r="P293" s="4">
        <f>SUM(N292:N296)</f>
        <v>56</v>
      </c>
      <c r="Q293">
        <f>N293/O293</f>
        <v>0.17948717948717949</v>
      </c>
      <c r="R293" t="str">
        <f t="shared" si="4"/>
        <v>G28.09.2023</v>
      </c>
    </row>
    <row r="294" spans="1:36" x14ac:dyDescent="0.25">
      <c r="A294" t="s">
        <v>43</v>
      </c>
      <c r="B294" s="10">
        <v>0.52777777777777779</v>
      </c>
      <c r="C294" t="s">
        <v>20</v>
      </c>
      <c r="D294">
        <v>26</v>
      </c>
      <c r="E294">
        <v>53</v>
      </c>
      <c r="F294" t="s">
        <v>32</v>
      </c>
      <c r="G294">
        <v>7</v>
      </c>
      <c r="H294" t="s">
        <v>21</v>
      </c>
      <c r="I294" t="s">
        <v>38</v>
      </c>
      <c r="J294" t="s">
        <v>14</v>
      </c>
      <c r="K294" t="s">
        <v>69</v>
      </c>
      <c r="L294" s="7" t="s">
        <v>71</v>
      </c>
      <c r="M294" t="s">
        <v>22</v>
      </c>
      <c r="N294" s="4">
        <v>8</v>
      </c>
      <c r="O294" s="4">
        <f>SUM(N292:N295)</f>
        <v>39</v>
      </c>
      <c r="P294" s="4">
        <f>SUM(N292:N296)</f>
        <v>56</v>
      </c>
      <c r="Q294">
        <f>N294/O294</f>
        <v>0.20512820512820512</v>
      </c>
      <c r="R294" t="str">
        <f t="shared" si="4"/>
        <v>G28.09.2023</v>
      </c>
    </row>
    <row r="295" spans="1:36" x14ac:dyDescent="0.25">
      <c r="A295" t="s">
        <v>43</v>
      </c>
      <c r="B295" s="10">
        <v>0.52777777777777779</v>
      </c>
      <c r="C295" t="s">
        <v>20</v>
      </c>
      <c r="D295">
        <v>26</v>
      </c>
      <c r="E295">
        <v>53</v>
      </c>
      <c r="F295" t="s">
        <v>32</v>
      </c>
      <c r="G295">
        <v>7</v>
      </c>
      <c r="H295" t="s">
        <v>21</v>
      </c>
      <c r="I295" t="s">
        <v>38</v>
      </c>
      <c r="J295" t="s">
        <v>16</v>
      </c>
      <c r="K295" t="s">
        <v>69</v>
      </c>
      <c r="L295" s="7" t="s">
        <v>71</v>
      </c>
      <c r="M295" t="s">
        <v>15</v>
      </c>
      <c r="N295" s="4">
        <v>4</v>
      </c>
      <c r="O295" s="4">
        <f>SUM(N292:N295)</f>
        <v>39</v>
      </c>
      <c r="P295" s="4">
        <f>SUM(N292:N296)</f>
        <v>56</v>
      </c>
      <c r="Q295">
        <f>N295/O295</f>
        <v>0.10256410256410256</v>
      </c>
      <c r="R295" t="str">
        <f t="shared" si="4"/>
        <v>G28.09.2023</v>
      </c>
    </row>
    <row r="296" spans="1:36" x14ac:dyDescent="0.25">
      <c r="A296" t="s">
        <v>43</v>
      </c>
      <c r="B296" s="10">
        <v>0.52777777777777779</v>
      </c>
      <c r="C296" t="s">
        <v>20</v>
      </c>
      <c r="D296">
        <v>26</v>
      </c>
      <c r="E296">
        <v>53</v>
      </c>
      <c r="F296" t="s">
        <v>32</v>
      </c>
      <c r="G296">
        <v>7</v>
      </c>
      <c r="H296" t="s">
        <v>21</v>
      </c>
      <c r="I296" t="s">
        <v>38</v>
      </c>
      <c r="J296" t="s">
        <v>18</v>
      </c>
      <c r="K296" t="s">
        <v>69</v>
      </c>
      <c r="L296" s="7" t="s">
        <v>71</v>
      </c>
      <c r="M296" t="s">
        <v>18</v>
      </c>
      <c r="N296" s="4">
        <v>17</v>
      </c>
      <c r="O296" s="4">
        <f>SUM(N292:N295)</f>
        <v>39</v>
      </c>
      <c r="P296" s="4">
        <f>SUM(N292:N296)</f>
        <v>56</v>
      </c>
      <c r="Q296">
        <f>N296/P296</f>
        <v>0.30357142857142855</v>
      </c>
      <c r="R296" t="str">
        <f t="shared" si="4"/>
        <v>G28.09.2023</v>
      </c>
    </row>
    <row r="297" spans="1:36" x14ac:dyDescent="0.25">
      <c r="A297" t="s">
        <v>43</v>
      </c>
      <c r="B297" s="10">
        <v>0.52777777777777779</v>
      </c>
      <c r="C297" t="s">
        <v>20</v>
      </c>
      <c r="D297">
        <v>26</v>
      </c>
      <c r="E297">
        <v>53</v>
      </c>
      <c r="F297" t="s">
        <v>32</v>
      </c>
      <c r="G297">
        <v>7</v>
      </c>
      <c r="H297" t="s">
        <v>21</v>
      </c>
      <c r="I297" t="s">
        <v>39</v>
      </c>
      <c r="J297" t="s">
        <v>75</v>
      </c>
      <c r="K297" t="s">
        <v>69</v>
      </c>
      <c r="L297" s="7" t="s">
        <v>71</v>
      </c>
      <c r="M297" t="s">
        <v>15</v>
      </c>
      <c r="N297" s="4">
        <v>21</v>
      </c>
      <c r="O297" s="4">
        <f>SUM(N297:N300)</f>
        <v>33</v>
      </c>
      <c r="P297" s="4">
        <f>SUM(N297:N301)</f>
        <v>43</v>
      </c>
      <c r="Q297">
        <f>N297/O297</f>
        <v>0.63636363636363635</v>
      </c>
      <c r="R297" t="str">
        <f t="shared" si="4"/>
        <v>H28.09.2023</v>
      </c>
    </row>
    <row r="298" spans="1:36" x14ac:dyDescent="0.25">
      <c r="A298" t="s">
        <v>43</v>
      </c>
      <c r="B298" s="10">
        <v>0.52777777777777779</v>
      </c>
      <c r="C298" t="s">
        <v>20</v>
      </c>
      <c r="D298">
        <v>26</v>
      </c>
      <c r="E298">
        <v>53</v>
      </c>
      <c r="F298" t="s">
        <v>32</v>
      </c>
      <c r="G298">
        <v>7</v>
      </c>
      <c r="H298" t="s">
        <v>21</v>
      </c>
      <c r="I298" t="s">
        <v>39</v>
      </c>
      <c r="J298" t="s">
        <v>74</v>
      </c>
      <c r="K298" t="s">
        <v>69</v>
      </c>
      <c r="L298" s="7" t="s">
        <v>71</v>
      </c>
      <c r="M298" t="s">
        <v>22</v>
      </c>
      <c r="N298" s="4">
        <v>4</v>
      </c>
      <c r="O298" s="4">
        <f>SUM(N297:N300)</f>
        <v>33</v>
      </c>
      <c r="P298" s="4">
        <f>SUM(N297:N301)</f>
        <v>43</v>
      </c>
      <c r="Q298">
        <f>N298/O298</f>
        <v>0.12121212121212122</v>
      </c>
      <c r="R298" t="str">
        <f t="shared" si="4"/>
        <v>H28.09.2023</v>
      </c>
    </row>
    <row r="299" spans="1:36" x14ac:dyDescent="0.25">
      <c r="A299" t="s">
        <v>43</v>
      </c>
      <c r="B299" s="10">
        <v>0.52777777777777779</v>
      </c>
      <c r="C299" t="s">
        <v>20</v>
      </c>
      <c r="D299">
        <v>26</v>
      </c>
      <c r="E299">
        <v>53</v>
      </c>
      <c r="F299" t="s">
        <v>32</v>
      </c>
      <c r="G299">
        <v>7</v>
      </c>
      <c r="H299" t="s">
        <v>21</v>
      </c>
      <c r="I299" t="s">
        <v>39</v>
      </c>
      <c r="J299" t="s">
        <v>14</v>
      </c>
      <c r="K299" t="s">
        <v>69</v>
      </c>
      <c r="L299" s="7" t="s">
        <v>71</v>
      </c>
      <c r="M299" t="s">
        <v>13</v>
      </c>
      <c r="N299" s="4">
        <v>6</v>
      </c>
      <c r="O299" s="4">
        <f>SUM(N297:N300)</f>
        <v>33</v>
      </c>
      <c r="P299" s="4">
        <f>SUM(N297:N301)</f>
        <v>43</v>
      </c>
      <c r="Q299">
        <f>N299/O299</f>
        <v>0.18181818181818182</v>
      </c>
      <c r="R299" t="str">
        <f t="shared" si="4"/>
        <v>H28.09.2023</v>
      </c>
    </row>
    <row r="300" spans="1:36" x14ac:dyDescent="0.25">
      <c r="A300" t="s">
        <v>43</v>
      </c>
      <c r="B300" s="10">
        <v>0.52777777777777779</v>
      </c>
      <c r="C300" t="s">
        <v>20</v>
      </c>
      <c r="D300">
        <v>26</v>
      </c>
      <c r="E300">
        <v>53</v>
      </c>
      <c r="F300" t="s">
        <v>32</v>
      </c>
      <c r="G300">
        <v>7</v>
      </c>
      <c r="H300" t="s">
        <v>21</v>
      </c>
      <c r="I300" t="s">
        <v>39</v>
      </c>
      <c r="J300" t="s">
        <v>16</v>
      </c>
      <c r="K300" t="s">
        <v>69</v>
      </c>
      <c r="L300" s="7" t="s">
        <v>71</v>
      </c>
      <c r="M300" t="s">
        <v>17</v>
      </c>
      <c r="N300" s="4">
        <v>2</v>
      </c>
      <c r="O300" s="4">
        <f>SUM(N297:N300)</f>
        <v>33</v>
      </c>
      <c r="P300" s="4">
        <f>SUM(N297:N301)</f>
        <v>43</v>
      </c>
      <c r="Q300">
        <f>N300/O300</f>
        <v>6.0606060606060608E-2</v>
      </c>
      <c r="R300" t="str">
        <f t="shared" si="4"/>
        <v>H28.09.2023</v>
      </c>
    </row>
    <row r="301" spans="1:36" x14ac:dyDescent="0.25">
      <c r="A301" t="s">
        <v>43</v>
      </c>
      <c r="B301" s="10">
        <v>0.52777777777777779</v>
      </c>
      <c r="C301" t="s">
        <v>20</v>
      </c>
      <c r="D301">
        <v>26</v>
      </c>
      <c r="E301">
        <v>53</v>
      </c>
      <c r="F301" t="s">
        <v>32</v>
      </c>
      <c r="G301">
        <v>7</v>
      </c>
      <c r="H301" t="s">
        <v>21</v>
      </c>
      <c r="I301" t="s">
        <v>39</v>
      </c>
      <c r="J301" t="s">
        <v>18</v>
      </c>
      <c r="K301" t="s">
        <v>69</v>
      </c>
      <c r="L301" s="7" t="s">
        <v>71</v>
      </c>
      <c r="M301" t="s">
        <v>18</v>
      </c>
      <c r="N301" s="4">
        <v>10</v>
      </c>
      <c r="O301" s="4">
        <f>SUM(N297:N300)</f>
        <v>33</v>
      </c>
      <c r="P301" s="4">
        <f>SUM(N297:N301)</f>
        <v>43</v>
      </c>
      <c r="Q301">
        <f>N301/P301</f>
        <v>0.23255813953488372</v>
      </c>
      <c r="R301" t="str">
        <f t="shared" si="4"/>
        <v>H28.09.2023</v>
      </c>
    </row>
    <row r="302" spans="1:36" x14ac:dyDescent="0.25">
      <c r="A302" t="s">
        <v>55</v>
      </c>
      <c r="B302" s="10">
        <v>0.70833333333333304</v>
      </c>
      <c r="C302" t="s">
        <v>52</v>
      </c>
      <c r="D302">
        <v>25</v>
      </c>
      <c r="E302">
        <v>30</v>
      </c>
      <c r="F302" t="s">
        <v>32</v>
      </c>
      <c r="G302">
        <v>7</v>
      </c>
      <c r="H302" t="s">
        <v>21</v>
      </c>
      <c r="I302" t="s">
        <v>36</v>
      </c>
      <c r="J302" t="s">
        <v>75</v>
      </c>
      <c r="K302" t="s">
        <v>69</v>
      </c>
      <c r="L302" s="7" t="s">
        <v>71</v>
      </c>
      <c r="M302" t="s">
        <v>22</v>
      </c>
      <c r="N302">
        <v>0</v>
      </c>
      <c r="O302" s="4">
        <f>SUM(N302:N305)</f>
        <v>25</v>
      </c>
      <c r="P302" s="4">
        <f>SUM(N302:N306)</f>
        <v>32</v>
      </c>
      <c r="Q302">
        <f>N302/O302</f>
        <v>0</v>
      </c>
      <c r="R302" t="str">
        <f t="shared" si="4"/>
        <v>E17.10.2023</v>
      </c>
    </row>
    <row r="303" spans="1:36" x14ac:dyDescent="0.25">
      <c r="A303" t="s">
        <v>55</v>
      </c>
      <c r="B303" s="10">
        <v>0.70833333333333304</v>
      </c>
      <c r="C303" t="s">
        <v>52</v>
      </c>
      <c r="D303">
        <v>25</v>
      </c>
      <c r="E303">
        <v>30</v>
      </c>
      <c r="F303" t="s">
        <v>32</v>
      </c>
      <c r="G303">
        <v>7</v>
      </c>
      <c r="H303" t="s">
        <v>21</v>
      </c>
      <c r="I303" t="s">
        <v>36</v>
      </c>
      <c r="J303" t="s">
        <v>74</v>
      </c>
      <c r="K303" t="s">
        <v>69</v>
      </c>
      <c r="L303" s="7" t="s">
        <v>71</v>
      </c>
      <c r="M303" t="s">
        <v>13</v>
      </c>
      <c r="N303">
        <v>9</v>
      </c>
      <c r="O303" s="4">
        <f>SUM(N302:N305)</f>
        <v>25</v>
      </c>
      <c r="P303" s="4">
        <f>SUM(N302:N306)</f>
        <v>32</v>
      </c>
      <c r="Q303">
        <f>N303/O303</f>
        <v>0.36</v>
      </c>
      <c r="R303" t="str">
        <f t="shared" si="4"/>
        <v>E17.10.2023</v>
      </c>
    </row>
    <row r="304" spans="1:36" x14ac:dyDescent="0.25">
      <c r="A304" t="s">
        <v>55</v>
      </c>
      <c r="B304" s="10">
        <v>0.70833333333333304</v>
      </c>
      <c r="C304" t="s">
        <v>52</v>
      </c>
      <c r="D304">
        <v>25</v>
      </c>
      <c r="E304">
        <v>30</v>
      </c>
      <c r="F304" t="s">
        <v>32</v>
      </c>
      <c r="G304">
        <v>7</v>
      </c>
      <c r="H304" t="s">
        <v>21</v>
      </c>
      <c r="I304" t="s">
        <v>36</v>
      </c>
      <c r="J304" t="s">
        <v>14</v>
      </c>
      <c r="K304" t="s">
        <v>69</v>
      </c>
      <c r="L304" s="7" t="s">
        <v>71</v>
      </c>
      <c r="M304" t="s">
        <v>17</v>
      </c>
      <c r="N304">
        <v>10</v>
      </c>
      <c r="O304" s="4">
        <f>SUM(N302:N305)</f>
        <v>25</v>
      </c>
      <c r="P304" s="4">
        <f>SUM(N302:N306)</f>
        <v>32</v>
      </c>
      <c r="Q304">
        <f>N304/O304</f>
        <v>0.4</v>
      </c>
      <c r="R304" t="str">
        <f t="shared" si="4"/>
        <v>E17.10.2023</v>
      </c>
    </row>
    <row r="305" spans="1:18" x14ac:dyDescent="0.25">
      <c r="A305" t="s">
        <v>55</v>
      </c>
      <c r="B305" s="10">
        <v>0.70833333333333304</v>
      </c>
      <c r="C305" t="s">
        <v>52</v>
      </c>
      <c r="D305">
        <v>25</v>
      </c>
      <c r="E305">
        <v>30</v>
      </c>
      <c r="F305" t="s">
        <v>32</v>
      </c>
      <c r="G305">
        <v>7</v>
      </c>
      <c r="H305" t="s">
        <v>21</v>
      </c>
      <c r="I305" t="s">
        <v>36</v>
      </c>
      <c r="J305" t="s">
        <v>16</v>
      </c>
      <c r="K305" t="s">
        <v>69</v>
      </c>
      <c r="L305" s="7" t="s">
        <v>71</v>
      </c>
      <c r="M305" t="s">
        <v>15</v>
      </c>
      <c r="N305">
        <v>6</v>
      </c>
      <c r="O305" s="4">
        <f>SUM(N302:N305)</f>
        <v>25</v>
      </c>
      <c r="P305" s="4">
        <f>SUM(N302:N306)</f>
        <v>32</v>
      </c>
      <c r="Q305">
        <f>N305/O305</f>
        <v>0.24</v>
      </c>
      <c r="R305" t="str">
        <f t="shared" si="4"/>
        <v>E17.10.2023</v>
      </c>
    </row>
    <row r="306" spans="1:18" x14ac:dyDescent="0.25">
      <c r="A306" t="s">
        <v>55</v>
      </c>
      <c r="B306" s="10">
        <v>0.70833333333333304</v>
      </c>
      <c r="C306" t="s">
        <v>52</v>
      </c>
      <c r="D306">
        <v>25</v>
      </c>
      <c r="E306">
        <v>30</v>
      </c>
      <c r="F306" t="s">
        <v>32</v>
      </c>
      <c r="G306">
        <v>7</v>
      </c>
      <c r="H306" t="s">
        <v>21</v>
      </c>
      <c r="I306" t="s">
        <v>36</v>
      </c>
      <c r="J306" t="s">
        <v>18</v>
      </c>
      <c r="K306" t="s">
        <v>69</v>
      </c>
      <c r="L306" s="7" t="s">
        <v>71</v>
      </c>
      <c r="M306" t="s">
        <v>18</v>
      </c>
      <c r="N306">
        <v>7</v>
      </c>
      <c r="O306" s="4">
        <f>SUM(N302:N305)</f>
        <v>25</v>
      </c>
      <c r="P306" s="4">
        <f>SUM(N302:N306)</f>
        <v>32</v>
      </c>
      <c r="Q306">
        <f>N306/P306</f>
        <v>0.21875</v>
      </c>
      <c r="R306" t="str">
        <f t="shared" si="4"/>
        <v>E17.10.2023</v>
      </c>
    </row>
    <row r="307" spans="1:18" x14ac:dyDescent="0.25">
      <c r="A307" t="s">
        <v>55</v>
      </c>
      <c r="B307" s="10">
        <v>0.70833333333333304</v>
      </c>
      <c r="C307" t="s">
        <v>52</v>
      </c>
      <c r="D307">
        <v>25</v>
      </c>
      <c r="E307">
        <v>30</v>
      </c>
      <c r="F307" t="s">
        <v>32</v>
      </c>
      <c r="G307">
        <v>7</v>
      </c>
      <c r="H307" t="s">
        <v>21</v>
      </c>
      <c r="I307" t="s">
        <v>37</v>
      </c>
      <c r="J307" t="s">
        <v>75</v>
      </c>
      <c r="K307" t="s">
        <v>69</v>
      </c>
      <c r="L307" s="7" t="s">
        <v>71</v>
      </c>
      <c r="M307" t="s">
        <v>17</v>
      </c>
      <c r="N307">
        <v>17</v>
      </c>
      <c r="O307" s="4">
        <f>SUM(N307:N310)</f>
        <v>33</v>
      </c>
      <c r="P307" s="4">
        <f>SUM(N307:N311)</f>
        <v>43</v>
      </c>
      <c r="Q307">
        <f>N307/O307</f>
        <v>0.51515151515151514</v>
      </c>
      <c r="R307" t="str">
        <f t="shared" si="4"/>
        <v>F17.10.2023</v>
      </c>
    </row>
    <row r="308" spans="1:18" x14ac:dyDescent="0.25">
      <c r="A308" t="s">
        <v>55</v>
      </c>
      <c r="B308" s="10">
        <v>0.70833333333333304</v>
      </c>
      <c r="C308" t="s">
        <v>52</v>
      </c>
      <c r="D308">
        <v>25</v>
      </c>
      <c r="E308">
        <v>30</v>
      </c>
      <c r="F308" t="s">
        <v>32</v>
      </c>
      <c r="G308">
        <v>7</v>
      </c>
      <c r="H308" t="s">
        <v>21</v>
      </c>
      <c r="I308" t="s">
        <v>37</v>
      </c>
      <c r="J308" t="s">
        <v>74</v>
      </c>
      <c r="K308" t="s">
        <v>69</v>
      </c>
      <c r="L308" s="7" t="s">
        <v>71</v>
      </c>
      <c r="M308" t="s">
        <v>15</v>
      </c>
      <c r="N308">
        <v>9</v>
      </c>
      <c r="O308" s="4">
        <f>O307</f>
        <v>33</v>
      </c>
      <c r="P308" s="4">
        <f>SUM(N307:N311)</f>
        <v>43</v>
      </c>
      <c r="Q308">
        <f>N308/O308</f>
        <v>0.27272727272727271</v>
      </c>
      <c r="R308" t="str">
        <f t="shared" si="4"/>
        <v>F17.10.2023</v>
      </c>
    </row>
    <row r="309" spans="1:18" x14ac:dyDescent="0.25">
      <c r="A309" t="s">
        <v>55</v>
      </c>
      <c r="B309" s="10">
        <v>0.70833333333333304</v>
      </c>
      <c r="C309" t="s">
        <v>52</v>
      </c>
      <c r="D309">
        <v>25</v>
      </c>
      <c r="E309">
        <v>30</v>
      </c>
      <c r="F309" t="s">
        <v>32</v>
      </c>
      <c r="G309">
        <v>7</v>
      </c>
      <c r="H309" t="s">
        <v>21</v>
      </c>
      <c r="I309" t="s">
        <v>37</v>
      </c>
      <c r="J309" t="s">
        <v>14</v>
      </c>
      <c r="K309" t="s">
        <v>69</v>
      </c>
      <c r="L309" s="7" t="s">
        <v>71</v>
      </c>
      <c r="M309" t="s">
        <v>22</v>
      </c>
      <c r="N309">
        <v>3</v>
      </c>
      <c r="O309" s="4">
        <f>SUM(N307:N310)</f>
        <v>33</v>
      </c>
      <c r="P309" s="4">
        <f>SUM(N307:N311)</f>
        <v>43</v>
      </c>
      <c r="Q309">
        <f>N309/O309</f>
        <v>9.0909090909090912E-2</v>
      </c>
      <c r="R309" t="str">
        <f t="shared" si="4"/>
        <v>F17.10.2023</v>
      </c>
    </row>
    <row r="310" spans="1:18" x14ac:dyDescent="0.25">
      <c r="A310" t="s">
        <v>55</v>
      </c>
      <c r="B310" s="10">
        <v>0.70833333333333304</v>
      </c>
      <c r="C310" t="s">
        <v>52</v>
      </c>
      <c r="D310">
        <v>25</v>
      </c>
      <c r="E310">
        <v>30</v>
      </c>
      <c r="F310" t="s">
        <v>32</v>
      </c>
      <c r="G310">
        <v>7</v>
      </c>
      <c r="H310" t="s">
        <v>21</v>
      </c>
      <c r="I310" t="s">
        <v>37</v>
      </c>
      <c r="J310" t="s">
        <v>16</v>
      </c>
      <c r="K310" t="s">
        <v>69</v>
      </c>
      <c r="L310" s="7" t="s">
        <v>71</v>
      </c>
      <c r="M310" t="s">
        <v>13</v>
      </c>
      <c r="N310">
        <v>4</v>
      </c>
      <c r="O310" s="4">
        <f>SUM(N307:N310)</f>
        <v>33</v>
      </c>
      <c r="P310" s="4">
        <f>SUM(N307:N311)</f>
        <v>43</v>
      </c>
      <c r="Q310">
        <f>N310/O310</f>
        <v>0.12121212121212122</v>
      </c>
      <c r="R310" t="str">
        <f t="shared" si="4"/>
        <v>F17.10.2023</v>
      </c>
    </row>
    <row r="311" spans="1:18" x14ac:dyDescent="0.25">
      <c r="A311" t="s">
        <v>55</v>
      </c>
      <c r="B311" s="10">
        <v>0.70833333333333304</v>
      </c>
      <c r="C311" t="s">
        <v>52</v>
      </c>
      <c r="D311">
        <v>25</v>
      </c>
      <c r="E311">
        <v>30</v>
      </c>
      <c r="F311" t="s">
        <v>32</v>
      </c>
      <c r="G311">
        <v>7</v>
      </c>
      <c r="H311" t="s">
        <v>21</v>
      </c>
      <c r="I311" t="s">
        <v>37</v>
      </c>
      <c r="J311" t="s">
        <v>18</v>
      </c>
      <c r="K311" t="s">
        <v>69</v>
      </c>
      <c r="L311" s="7" t="s">
        <v>71</v>
      </c>
      <c r="M311" t="s">
        <v>18</v>
      </c>
      <c r="N311">
        <v>10</v>
      </c>
      <c r="O311" s="4">
        <f>SUM(N307:N310)</f>
        <v>33</v>
      </c>
      <c r="P311" s="4">
        <f>SUM(N307:N311)</f>
        <v>43</v>
      </c>
      <c r="Q311">
        <f>N311/P311</f>
        <v>0.23255813953488372</v>
      </c>
      <c r="R311" t="str">
        <f t="shared" si="4"/>
        <v>F17.10.2023</v>
      </c>
    </row>
    <row r="312" spans="1:18" x14ac:dyDescent="0.25">
      <c r="A312" t="s">
        <v>55</v>
      </c>
      <c r="B312" s="10">
        <v>0.70833333333333304</v>
      </c>
      <c r="C312" t="s">
        <v>52</v>
      </c>
      <c r="D312">
        <v>25</v>
      </c>
      <c r="E312">
        <v>30</v>
      </c>
      <c r="F312" t="s">
        <v>32</v>
      </c>
      <c r="G312">
        <v>7</v>
      </c>
      <c r="H312" t="s">
        <v>21</v>
      </c>
      <c r="I312" t="s">
        <v>38</v>
      </c>
      <c r="J312" t="s">
        <v>75</v>
      </c>
      <c r="K312" t="s">
        <v>69</v>
      </c>
      <c r="L312" s="7" t="s">
        <v>71</v>
      </c>
      <c r="M312" t="s">
        <v>17</v>
      </c>
      <c r="N312">
        <v>13</v>
      </c>
      <c r="O312" s="4">
        <f>SUM(N312:N315)</f>
        <v>30</v>
      </c>
      <c r="P312" s="4">
        <f>SUM(N312:N316)</f>
        <v>45</v>
      </c>
      <c r="Q312">
        <f>N312/O312</f>
        <v>0.43333333333333335</v>
      </c>
      <c r="R312" t="str">
        <f t="shared" si="4"/>
        <v>G17.10.2023</v>
      </c>
    </row>
    <row r="313" spans="1:18" x14ac:dyDescent="0.25">
      <c r="A313" t="s">
        <v>55</v>
      </c>
      <c r="B313" s="10">
        <v>0.70833333333333304</v>
      </c>
      <c r="C313" t="s">
        <v>52</v>
      </c>
      <c r="D313">
        <v>25</v>
      </c>
      <c r="E313">
        <v>30</v>
      </c>
      <c r="F313" t="s">
        <v>32</v>
      </c>
      <c r="G313">
        <v>7</v>
      </c>
      <c r="H313" t="s">
        <v>21</v>
      </c>
      <c r="I313" t="s">
        <v>38</v>
      </c>
      <c r="J313" t="s">
        <v>74</v>
      </c>
      <c r="K313" t="s">
        <v>69</v>
      </c>
      <c r="L313" s="7" t="s">
        <v>71</v>
      </c>
      <c r="M313" t="s">
        <v>15</v>
      </c>
      <c r="N313">
        <v>8</v>
      </c>
      <c r="O313" s="4">
        <f>SUM(N312:N315)</f>
        <v>30</v>
      </c>
      <c r="P313" s="4">
        <f>SUM(N312:N316)</f>
        <v>45</v>
      </c>
      <c r="Q313">
        <f>N313/O313</f>
        <v>0.26666666666666666</v>
      </c>
      <c r="R313" t="str">
        <f t="shared" si="4"/>
        <v>G17.10.2023</v>
      </c>
    </row>
    <row r="314" spans="1:18" x14ac:dyDescent="0.25">
      <c r="A314" t="s">
        <v>55</v>
      </c>
      <c r="B314" s="10">
        <v>0.70833333333333304</v>
      </c>
      <c r="C314" t="s">
        <v>52</v>
      </c>
      <c r="D314">
        <v>25</v>
      </c>
      <c r="E314">
        <v>30</v>
      </c>
      <c r="F314" t="s">
        <v>32</v>
      </c>
      <c r="G314">
        <v>7</v>
      </c>
      <c r="H314" t="s">
        <v>21</v>
      </c>
      <c r="I314" t="s">
        <v>38</v>
      </c>
      <c r="J314" t="s">
        <v>14</v>
      </c>
      <c r="K314" t="s">
        <v>69</v>
      </c>
      <c r="L314" s="7" t="s">
        <v>71</v>
      </c>
      <c r="M314" t="s">
        <v>13</v>
      </c>
      <c r="N314">
        <v>4</v>
      </c>
      <c r="O314" s="4">
        <f>SUM(N312:N315)</f>
        <v>30</v>
      </c>
      <c r="P314" s="4">
        <f>SUM(N312:N316)</f>
        <v>45</v>
      </c>
      <c r="Q314">
        <f>N314/O314</f>
        <v>0.13333333333333333</v>
      </c>
      <c r="R314" t="str">
        <f t="shared" si="4"/>
        <v>G17.10.2023</v>
      </c>
    </row>
    <row r="315" spans="1:18" x14ac:dyDescent="0.25">
      <c r="A315" t="s">
        <v>55</v>
      </c>
      <c r="B315" s="10">
        <v>0.70833333333333304</v>
      </c>
      <c r="C315" t="s">
        <v>52</v>
      </c>
      <c r="D315">
        <v>25</v>
      </c>
      <c r="E315">
        <v>30</v>
      </c>
      <c r="F315" t="s">
        <v>32</v>
      </c>
      <c r="G315">
        <v>7</v>
      </c>
      <c r="H315" t="s">
        <v>21</v>
      </c>
      <c r="I315" t="s">
        <v>38</v>
      </c>
      <c r="J315" t="s">
        <v>16</v>
      </c>
      <c r="K315" t="s">
        <v>69</v>
      </c>
      <c r="L315" s="7" t="s">
        <v>71</v>
      </c>
      <c r="M315" t="s">
        <v>22</v>
      </c>
      <c r="N315">
        <v>5</v>
      </c>
      <c r="O315" s="4">
        <f>SUM(N312:N315)</f>
        <v>30</v>
      </c>
      <c r="P315" s="4">
        <f>SUM(N312:N316)</f>
        <v>45</v>
      </c>
      <c r="Q315">
        <f>N315/O315</f>
        <v>0.16666666666666666</v>
      </c>
      <c r="R315" t="str">
        <f t="shared" si="4"/>
        <v>G17.10.2023</v>
      </c>
    </row>
    <row r="316" spans="1:18" x14ac:dyDescent="0.25">
      <c r="A316" t="s">
        <v>55</v>
      </c>
      <c r="B316" s="10">
        <v>0.70833333333333304</v>
      </c>
      <c r="C316" t="s">
        <v>52</v>
      </c>
      <c r="D316">
        <v>25</v>
      </c>
      <c r="E316">
        <v>30</v>
      </c>
      <c r="F316" t="s">
        <v>32</v>
      </c>
      <c r="G316">
        <v>7</v>
      </c>
      <c r="H316" t="s">
        <v>21</v>
      </c>
      <c r="I316" t="s">
        <v>38</v>
      </c>
      <c r="J316" t="s">
        <v>18</v>
      </c>
      <c r="K316" t="s">
        <v>69</v>
      </c>
      <c r="L316" s="7" t="s">
        <v>71</v>
      </c>
      <c r="M316" t="s">
        <v>18</v>
      </c>
      <c r="N316">
        <v>15</v>
      </c>
      <c r="O316" s="4">
        <f>SUM(N312:N315)</f>
        <v>30</v>
      </c>
      <c r="P316" s="4">
        <f>SUM(N312:N316)</f>
        <v>45</v>
      </c>
      <c r="Q316">
        <f>N316/P316</f>
        <v>0.33333333333333331</v>
      </c>
      <c r="R316" t="str">
        <f t="shared" si="4"/>
        <v>G17.10.2023</v>
      </c>
    </row>
    <row r="317" spans="1:18" x14ac:dyDescent="0.25">
      <c r="A317" t="s">
        <v>55</v>
      </c>
      <c r="B317" s="10">
        <v>0.70833333333333304</v>
      </c>
      <c r="C317" t="s">
        <v>52</v>
      </c>
      <c r="D317">
        <v>25</v>
      </c>
      <c r="E317">
        <v>30</v>
      </c>
      <c r="F317" t="s">
        <v>32</v>
      </c>
      <c r="G317">
        <v>7</v>
      </c>
      <c r="H317" t="s">
        <v>21</v>
      </c>
      <c r="I317" t="s">
        <v>39</v>
      </c>
      <c r="J317" t="s">
        <v>75</v>
      </c>
      <c r="K317" t="s">
        <v>69</v>
      </c>
      <c r="L317" s="7" t="s">
        <v>71</v>
      </c>
      <c r="M317" t="s">
        <v>22</v>
      </c>
      <c r="N317">
        <v>23</v>
      </c>
      <c r="O317" s="4">
        <f>SUM(N317:N320)</f>
        <v>36</v>
      </c>
      <c r="P317" s="4">
        <f>SUM(N317:N321)</f>
        <v>51</v>
      </c>
      <c r="Q317">
        <f>N317/O317</f>
        <v>0.63888888888888884</v>
      </c>
      <c r="R317" t="str">
        <f t="shared" si="4"/>
        <v>H17.10.2023</v>
      </c>
    </row>
    <row r="318" spans="1:18" x14ac:dyDescent="0.25">
      <c r="A318" t="s">
        <v>55</v>
      </c>
      <c r="B318" s="10">
        <v>0.70833333333333304</v>
      </c>
      <c r="C318" t="s">
        <v>52</v>
      </c>
      <c r="D318">
        <v>25</v>
      </c>
      <c r="E318">
        <v>30</v>
      </c>
      <c r="F318" t="s">
        <v>32</v>
      </c>
      <c r="G318">
        <v>7</v>
      </c>
      <c r="H318" t="s">
        <v>21</v>
      </c>
      <c r="I318" t="s">
        <v>39</v>
      </c>
      <c r="J318" t="s">
        <v>74</v>
      </c>
      <c r="K318" t="s">
        <v>69</v>
      </c>
      <c r="L318" s="7" t="s">
        <v>71</v>
      </c>
      <c r="M318" t="s">
        <v>17</v>
      </c>
      <c r="N318">
        <v>7</v>
      </c>
      <c r="O318" s="4">
        <f>O317</f>
        <v>36</v>
      </c>
      <c r="P318" s="4">
        <f>SUM(N317:N321)</f>
        <v>51</v>
      </c>
      <c r="Q318">
        <f>N318/O318</f>
        <v>0.19444444444444445</v>
      </c>
      <c r="R318" t="str">
        <f t="shared" si="4"/>
        <v>H17.10.2023</v>
      </c>
    </row>
    <row r="319" spans="1:18" x14ac:dyDescent="0.25">
      <c r="A319" t="s">
        <v>55</v>
      </c>
      <c r="B319" s="10">
        <v>0.70833333333333304</v>
      </c>
      <c r="C319" t="s">
        <v>52</v>
      </c>
      <c r="D319">
        <v>25</v>
      </c>
      <c r="E319">
        <v>30</v>
      </c>
      <c r="F319" t="s">
        <v>32</v>
      </c>
      <c r="G319">
        <v>7</v>
      </c>
      <c r="H319" t="s">
        <v>21</v>
      </c>
      <c r="I319" t="s">
        <v>39</v>
      </c>
      <c r="J319" t="s">
        <v>14</v>
      </c>
      <c r="K319" t="s">
        <v>69</v>
      </c>
      <c r="L319" s="7" t="s">
        <v>71</v>
      </c>
      <c r="M319" t="s">
        <v>15</v>
      </c>
      <c r="N319">
        <v>4</v>
      </c>
      <c r="O319" s="4">
        <f>SUM(N317:N320)</f>
        <v>36</v>
      </c>
      <c r="P319" s="4">
        <f>SUM(N317:N321)</f>
        <v>51</v>
      </c>
      <c r="Q319">
        <f>N319/O319</f>
        <v>0.1111111111111111</v>
      </c>
      <c r="R319" t="str">
        <f t="shared" si="4"/>
        <v>H17.10.2023</v>
      </c>
    </row>
    <row r="320" spans="1:18" x14ac:dyDescent="0.25">
      <c r="A320" t="s">
        <v>55</v>
      </c>
      <c r="B320" s="10">
        <v>0.70833333333333304</v>
      </c>
      <c r="C320" t="s">
        <v>52</v>
      </c>
      <c r="D320">
        <v>25</v>
      </c>
      <c r="E320">
        <v>30</v>
      </c>
      <c r="F320" t="s">
        <v>32</v>
      </c>
      <c r="G320">
        <v>7</v>
      </c>
      <c r="H320" t="s">
        <v>21</v>
      </c>
      <c r="I320" t="s">
        <v>39</v>
      </c>
      <c r="J320" t="s">
        <v>16</v>
      </c>
      <c r="K320" t="s">
        <v>69</v>
      </c>
      <c r="L320" s="7" t="s">
        <v>71</v>
      </c>
      <c r="M320" t="s">
        <v>17</v>
      </c>
      <c r="N320">
        <v>2</v>
      </c>
      <c r="O320" s="4">
        <f>SUM(N317:N320)</f>
        <v>36</v>
      </c>
      <c r="P320" s="4">
        <f>SUM(N317:N321)</f>
        <v>51</v>
      </c>
      <c r="Q320">
        <f>N320/O320</f>
        <v>5.5555555555555552E-2</v>
      </c>
      <c r="R320" t="str">
        <f t="shared" si="4"/>
        <v>H17.10.2023</v>
      </c>
    </row>
    <row r="321" spans="1:36" x14ac:dyDescent="0.25">
      <c r="A321" t="s">
        <v>55</v>
      </c>
      <c r="B321" s="10">
        <v>0.70833333333333304</v>
      </c>
      <c r="C321" t="s">
        <v>52</v>
      </c>
      <c r="D321">
        <v>25</v>
      </c>
      <c r="E321">
        <v>30</v>
      </c>
      <c r="F321" t="s">
        <v>32</v>
      </c>
      <c r="G321">
        <v>7</v>
      </c>
      <c r="H321" t="s">
        <v>21</v>
      </c>
      <c r="I321" t="s">
        <v>39</v>
      </c>
      <c r="J321" t="s">
        <v>18</v>
      </c>
      <c r="K321" t="s">
        <v>69</v>
      </c>
      <c r="L321" s="7" t="s">
        <v>71</v>
      </c>
      <c r="M321" t="s">
        <v>18</v>
      </c>
      <c r="N321">
        <v>15</v>
      </c>
      <c r="O321" s="4">
        <f>SUM(N317:N320)</f>
        <v>36</v>
      </c>
      <c r="P321" s="4">
        <f>SUM(N317:N321)</f>
        <v>51</v>
      </c>
      <c r="Q321">
        <f>N321/P321</f>
        <v>0.29411764705882354</v>
      </c>
      <c r="R321" t="str">
        <f t="shared" si="4"/>
        <v>H17.10.2023</v>
      </c>
    </row>
    <row r="322" spans="1:36" x14ac:dyDescent="0.25">
      <c r="A322" t="s">
        <v>33</v>
      </c>
      <c r="B322" s="10">
        <v>0.54166666666666663</v>
      </c>
      <c r="C322" t="s">
        <v>34</v>
      </c>
      <c r="D322">
        <v>26</v>
      </c>
      <c r="E322">
        <v>45</v>
      </c>
      <c r="F322" t="s">
        <v>11</v>
      </c>
      <c r="G322">
        <v>7</v>
      </c>
      <c r="H322" t="s">
        <v>35</v>
      </c>
      <c r="I322" t="s">
        <v>36</v>
      </c>
      <c r="J322" t="s">
        <v>74</v>
      </c>
      <c r="K322" s="7" t="s">
        <v>72</v>
      </c>
      <c r="L322" s="7" t="s">
        <v>72</v>
      </c>
      <c r="M322" s="7" t="s">
        <v>15</v>
      </c>
      <c r="N322" s="4">
        <v>1</v>
      </c>
      <c r="O322" s="4">
        <f>SUM(N322:N325)</f>
        <v>4</v>
      </c>
      <c r="P322" s="4">
        <f>SUM(N322:N326)</f>
        <v>36</v>
      </c>
      <c r="Q322">
        <f>N322/O322</f>
        <v>0.25</v>
      </c>
      <c r="R322" t="str">
        <f t="shared" ref="R322:R385" si="5">CONCATENATE(I322,A322)</f>
        <v>E26.09.2023</v>
      </c>
    </row>
    <row r="323" spans="1:36" x14ac:dyDescent="0.25">
      <c r="A323" t="s">
        <v>33</v>
      </c>
      <c r="B323" s="10">
        <v>0.54166666666666663</v>
      </c>
      <c r="C323" t="s">
        <v>34</v>
      </c>
      <c r="D323">
        <v>26</v>
      </c>
      <c r="E323">
        <v>45</v>
      </c>
      <c r="F323" t="s">
        <v>11</v>
      </c>
      <c r="G323">
        <v>7</v>
      </c>
      <c r="H323" t="s">
        <v>35</v>
      </c>
      <c r="I323" t="s">
        <v>36</v>
      </c>
      <c r="J323" t="s">
        <v>75</v>
      </c>
      <c r="K323" s="7" t="s">
        <v>72</v>
      </c>
      <c r="L323" s="7" t="s">
        <v>72</v>
      </c>
      <c r="M323" t="s">
        <v>17</v>
      </c>
      <c r="N323" s="4">
        <v>3</v>
      </c>
      <c r="O323" s="4">
        <f>O322</f>
        <v>4</v>
      </c>
      <c r="P323" s="4">
        <f>SUM(N322:N326)</f>
        <v>36</v>
      </c>
      <c r="Q323">
        <f>N323/O323</f>
        <v>0.75</v>
      </c>
      <c r="R323" t="str">
        <f t="shared" si="5"/>
        <v>E26.09.2023</v>
      </c>
    </row>
    <row r="324" spans="1:36" x14ac:dyDescent="0.25">
      <c r="A324" t="s">
        <v>33</v>
      </c>
      <c r="B324" s="10">
        <v>0.54166666666666663</v>
      </c>
      <c r="C324" t="s">
        <v>34</v>
      </c>
      <c r="D324">
        <v>26</v>
      </c>
      <c r="E324">
        <v>45</v>
      </c>
      <c r="F324" t="s">
        <v>11</v>
      </c>
      <c r="G324">
        <v>7</v>
      </c>
      <c r="H324" t="s">
        <v>35</v>
      </c>
      <c r="I324" t="s">
        <v>36</v>
      </c>
      <c r="J324" s="7" t="s">
        <v>14</v>
      </c>
      <c r="K324" s="7" t="s">
        <v>72</v>
      </c>
      <c r="L324" s="7" t="s">
        <v>72</v>
      </c>
      <c r="M324" t="s">
        <v>13</v>
      </c>
      <c r="N324" s="4">
        <v>0</v>
      </c>
      <c r="O324" s="4">
        <f>SUM(N322:N325)</f>
        <v>4</v>
      </c>
      <c r="P324" s="4">
        <f>SUM(N322:N326)</f>
        <v>36</v>
      </c>
      <c r="Q324">
        <f>N324/O324</f>
        <v>0</v>
      </c>
      <c r="R324" t="str">
        <f t="shared" si="5"/>
        <v>E26.09.2023</v>
      </c>
    </row>
    <row r="325" spans="1:36" x14ac:dyDescent="0.25">
      <c r="A325" t="s">
        <v>33</v>
      </c>
      <c r="B325" s="10">
        <v>0.54166666666666663</v>
      </c>
      <c r="C325" t="s">
        <v>34</v>
      </c>
      <c r="D325">
        <v>26</v>
      </c>
      <c r="E325">
        <v>45</v>
      </c>
      <c r="F325" t="s">
        <v>11</v>
      </c>
      <c r="G325">
        <v>7</v>
      </c>
      <c r="H325" t="s">
        <v>35</v>
      </c>
      <c r="I325" t="s">
        <v>36</v>
      </c>
      <c r="J325" s="7" t="s">
        <v>16</v>
      </c>
      <c r="K325" s="7" t="s">
        <v>72</v>
      </c>
      <c r="L325" s="7" t="s">
        <v>72</v>
      </c>
      <c r="M325" t="s">
        <v>22</v>
      </c>
      <c r="N325" s="4">
        <v>0</v>
      </c>
      <c r="O325" s="4">
        <f>SUM(N322:N325)</f>
        <v>4</v>
      </c>
      <c r="P325" s="4">
        <f>SUM(N322:N326)</f>
        <v>36</v>
      </c>
      <c r="Q325">
        <f>N325/O325</f>
        <v>0</v>
      </c>
      <c r="R325" t="str">
        <f t="shared" si="5"/>
        <v>E26.09.2023</v>
      </c>
    </row>
    <row r="326" spans="1:36" x14ac:dyDescent="0.25">
      <c r="A326" t="s">
        <v>33</v>
      </c>
      <c r="B326" s="10">
        <v>0.54166666666666663</v>
      </c>
      <c r="C326" t="s">
        <v>34</v>
      </c>
      <c r="D326">
        <v>26</v>
      </c>
      <c r="E326">
        <v>45</v>
      </c>
      <c r="F326" t="s">
        <v>11</v>
      </c>
      <c r="G326">
        <v>7</v>
      </c>
      <c r="H326" t="s">
        <v>35</v>
      </c>
      <c r="I326" t="s">
        <v>36</v>
      </c>
      <c r="J326" s="7" t="s">
        <v>18</v>
      </c>
      <c r="K326" s="7" t="s">
        <v>72</v>
      </c>
      <c r="L326" s="7" t="s">
        <v>72</v>
      </c>
      <c r="M326" s="7" t="s">
        <v>18</v>
      </c>
      <c r="N326" s="4">
        <v>32</v>
      </c>
      <c r="O326" s="4">
        <f>SUM(N322:N325)</f>
        <v>4</v>
      </c>
      <c r="P326" s="4">
        <f>SUM(N322:N326)</f>
        <v>36</v>
      </c>
      <c r="Q326">
        <f>N326/P326</f>
        <v>0.88888888888888884</v>
      </c>
      <c r="R326" t="str">
        <f t="shared" si="5"/>
        <v>E26.09.2023</v>
      </c>
    </row>
    <row r="327" spans="1:36" x14ac:dyDescent="0.25">
      <c r="A327" t="s">
        <v>33</v>
      </c>
      <c r="B327" s="10">
        <v>0.54166666666666663</v>
      </c>
      <c r="C327" t="s">
        <v>34</v>
      </c>
      <c r="D327">
        <v>26</v>
      </c>
      <c r="E327">
        <v>45</v>
      </c>
      <c r="F327" t="s">
        <v>11</v>
      </c>
      <c r="G327">
        <v>7</v>
      </c>
      <c r="H327" t="s">
        <v>35</v>
      </c>
      <c r="I327" t="s">
        <v>37</v>
      </c>
      <c r="J327" t="s">
        <v>74</v>
      </c>
      <c r="K327" s="7" t="s">
        <v>72</v>
      </c>
      <c r="L327" s="7" t="s">
        <v>72</v>
      </c>
      <c r="M327" t="s">
        <v>15</v>
      </c>
      <c r="N327" s="4">
        <v>1</v>
      </c>
      <c r="O327" s="4">
        <f>SUM(N327:N330)</f>
        <v>11</v>
      </c>
      <c r="P327" s="4">
        <f>SUM(N327:N331)</f>
        <v>29</v>
      </c>
      <c r="Q327">
        <f>N327/O327</f>
        <v>9.0909090909090912E-2</v>
      </c>
      <c r="R327" t="str">
        <f t="shared" si="5"/>
        <v>F26.09.2023</v>
      </c>
    </row>
    <row r="328" spans="1:36" x14ac:dyDescent="0.25">
      <c r="A328" t="s">
        <v>33</v>
      </c>
      <c r="B328" s="10">
        <v>0.54166666666666663</v>
      </c>
      <c r="C328" t="s">
        <v>34</v>
      </c>
      <c r="D328">
        <v>26</v>
      </c>
      <c r="E328">
        <v>45</v>
      </c>
      <c r="F328" t="s">
        <v>11</v>
      </c>
      <c r="G328">
        <v>7</v>
      </c>
      <c r="H328" t="s">
        <v>35</v>
      </c>
      <c r="I328" t="s">
        <v>37</v>
      </c>
      <c r="J328" t="s">
        <v>75</v>
      </c>
      <c r="K328" s="7" t="s">
        <v>72</v>
      </c>
      <c r="L328" s="7" t="s">
        <v>72</v>
      </c>
      <c r="M328" t="s">
        <v>17</v>
      </c>
      <c r="N328" s="4">
        <v>5</v>
      </c>
      <c r="O328" s="4">
        <f>SUM(N327:N330)</f>
        <v>11</v>
      </c>
      <c r="P328" s="4">
        <f>SUM(N327:N331)</f>
        <v>29</v>
      </c>
      <c r="Q328">
        <f>N328/O328</f>
        <v>0.45454545454545453</v>
      </c>
      <c r="R328" t="str">
        <f t="shared" si="5"/>
        <v>F26.09.2023</v>
      </c>
    </row>
    <row r="329" spans="1:36" x14ac:dyDescent="0.25">
      <c r="A329" t="s">
        <v>33</v>
      </c>
      <c r="B329" s="10">
        <v>0.54166666666666663</v>
      </c>
      <c r="C329" t="s">
        <v>34</v>
      </c>
      <c r="D329">
        <v>26</v>
      </c>
      <c r="E329">
        <v>45</v>
      </c>
      <c r="F329" t="s">
        <v>11</v>
      </c>
      <c r="G329">
        <v>7</v>
      </c>
      <c r="H329" t="s">
        <v>35</v>
      </c>
      <c r="I329" t="s">
        <v>37</v>
      </c>
      <c r="J329" s="7" t="s">
        <v>14</v>
      </c>
      <c r="K329" s="7" t="s">
        <v>72</v>
      </c>
      <c r="L329" s="7" t="s">
        <v>72</v>
      </c>
      <c r="M329" t="s">
        <v>13</v>
      </c>
      <c r="N329" s="4">
        <v>5</v>
      </c>
      <c r="O329" s="4">
        <f>SUM(N327:N330)</f>
        <v>11</v>
      </c>
      <c r="P329" s="4">
        <f>SUM(N327:N331)</f>
        <v>29</v>
      </c>
      <c r="Q329">
        <f>N329/O329</f>
        <v>0.45454545454545453</v>
      </c>
      <c r="R329" t="str">
        <f t="shared" si="5"/>
        <v>F26.09.2023</v>
      </c>
    </row>
    <row r="330" spans="1:36" x14ac:dyDescent="0.25">
      <c r="A330" t="s">
        <v>33</v>
      </c>
      <c r="B330" s="10">
        <v>0.54166666666666663</v>
      </c>
      <c r="C330" t="s">
        <v>34</v>
      </c>
      <c r="D330">
        <v>26</v>
      </c>
      <c r="E330">
        <v>45</v>
      </c>
      <c r="F330" t="s">
        <v>11</v>
      </c>
      <c r="G330">
        <v>7</v>
      </c>
      <c r="H330" t="s">
        <v>35</v>
      </c>
      <c r="I330" t="s">
        <v>37</v>
      </c>
      <c r="J330" s="7" t="s">
        <v>16</v>
      </c>
      <c r="K330" s="7" t="s">
        <v>72</v>
      </c>
      <c r="L330" s="7" t="s">
        <v>72</v>
      </c>
      <c r="M330" t="s">
        <v>22</v>
      </c>
      <c r="N330" s="4">
        <v>0</v>
      </c>
      <c r="O330" s="4">
        <f>SUM(N327:N330)</f>
        <v>11</v>
      </c>
      <c r="P330" s="4">
        <f>SUM(N327:N331)</f>
        <v>29</v>
      </c>
      <c r="Q330">
        <f>N330/O330</f>
        <v>0</v>
      </c>
      <c r="R330" t="str">
        <f t="shared" si="5"/>
        <v>F26.09.2023</v>
      </c>
    </row>
    <row r="331" spans="1:36" s="5" customFormat="1" x14ac:dyDescent="0.25">
      <c r="A331" s="5" t="s">
        <v>33</v>
      </c>
      <c r="B331" s="11">
        <v>0.54166666666666663</v>
      </c>
      <c r="C331" s="5" t="s">
        <v>34</v>
      </c>
      <c r="D331" s="5">
        <v>26</v>
      </c>
      <c r="E331" s="5">
        <v>45</v>
      </c>
      <c r="F331" s="5" t="s">
        <v>11</v>
      </c>
      <c r="G331" s="5">
        <v>7</v>
      </c>
      <c r="H331" s="5" t="s">
        <v>35</v>
      </c>
      <c r="I331" s="5" t="s">
        <v>37</v>
      </c>
      <c r="J331" s="8" t="s">
        <v>18</v>
      </c>
      <c r="K331" s="7" t="s">
        <v>72</v>
      </c>
      <c r="L331" s="7" t="s">
        <v>72</v>
      </c>
      <c r="M331" s="8" t="s">
        <v>18</v>
      </c>
      <c r="N331" s="6">
        <v>18</v>
      </c>
      <c r="O331" s="6">
        <f>SUM(N327:N330)</f>
        <v>11</v>
      </c>
      <c r="P331" s="6">
        <f>SUM(N327:N331)</f>
        <v>29</v>
      </c>
      <c r="Q331">
        <f>N331/P331</f>
        <v>0.62068965517241381</v>
      </c>
      <c r="R331" s="5" t="str">
        <f t="shared" si="5"/>
        <v>F26.09.2023</v>
      </c>
      <c r="AJ331" s="6"/>
    </row>
    <row r="332" spans="1:36" x14ac:dyDescent="0.25">
      <c r="A332" t="s">
        <v>33</v>
      </c>
      <c r="B332" s="10">
        <v>0.54166666666666663</v>
      </c>
      <c r="C332" t="s">
        <v>34</v>
      </c>
      <c r="D332">
        <v>26</v>
      </c>
      <c r="E332">
        <v>45</v>
      </c>
      <c r="F332" t="s">
        <v>11</v>
      </c>
      <c r="G332">
        <v>7</v>
      </c>
      <c r="H332" t="s">
        <v>35</v>
      </c>
      <c r="I332" t="s">
        <v>38</v>
      </c>
      <c r="J332" t="s">
        <v>74</v>
      </c>
      <c r="K332" s="7" t="s">
        <v>72</v>
      </c>
      <c r="L332" s="7" t="s">
        <v>72</v>
      </c>
      <c r="M332" t="s">
        <v>22</v>
      </c>
      <c r="N332" s="4">
        <v>18</v>
      </c>
      <c r="O332" s="4">
        <f>SUM(N332:N335)</f>
        <v>33</v>
      </c>
      <c r="P332" s="4">
        <f>SUM(N332:N336)</f>
        <v>51</v>
      </c>
      <c r="Q332">
        <f>N332/O332</f>
        <v>0.54545454545454541</v>
      </c>
      <c r="R332" t="str">
        <f t="shared" si="5"/>
        <v>G26.09.2023</v>
      </c>
    </row>
    <row r="333" spans="1:36" x14ac:dyDescent="0.25">
      <c r="A333" t="s">
        <v>33</v>
      </c>
      <c r="B333" s="10">
        <v>0.54166666666666663</v>
      </c>
      <c r="C333" t="s">
        <v>34</v>
      </c>
      <c r="D333">
        <v>26</v>
      </c>
      <c r="E333">
        <v>45</v>
      </c>
      <c r="F333" t="s">
        <v>11</v>
      </c>
      <c r="G333">
        <v>7</v>
      </c>
      <c r="H333" t="s">
        <v>35</v>
      </c>
      <c r="I333" t="s">
        <v>38</v>
      </c>
      <c r="J333" t="s">
        <v>75</v>
      </c>
      <c r="K333" s="7" t="s">
        <v>72</v>
      </c>
      <c r="L333" s="7" t="s">
        <v>72</v>
      </c>
      <c r="M333" t="s">
        <v>13</v>
      </c>
      <c r="N333" s="4">
        <v>3</v>
      </c>
      <c r="O333" s="4">
        <f>SUM(N332:N335)</f>
        <v>33</v>
      </c>
      <c r="P333" s="4">
        <f>SUM(N332:N336)</f>
        <v>51</v>
      </c>
      <c r="Q333">
        <f>N333/O333</f>
        <v>9.0909090909090912E-2</v>
      </c>
      <c r="R333" t="str">
        <f t="shared" si="5"/>
        <v>G26.09.2023</v>
      </c>
    </row>
    <row r="334" spans="1:36" x14ac:dyDescent="0.25">
      <c r="A334" t="s">
        <v>33</v>
      </c>
      <c r="B334" s="10">
        <v>0.54166666666666663</v>
      </c>
      <c r="C334" t="s">
        <v>34</v>
      </c>
      <c r="D334">
        <v>26</v>
      </c>
      <c r="E334">
        <v>45</v>
      </c>
      <c r="F334" t="s">
        <v>11</v>
      </c>
      <c r="G334">
        <v>7</v>
      </c>
      <c r="H334" t="s">
        <v>35</v>
      </c>
      <c r="I334" t="s">
        <v>38</v>
      </c>
      <c r="J334" s="7" t="s">
        <v>14</v>
      </c>
      <c r="K334" s="7" t="s">
        <v>72</v>
      </c>
      <c r="L334" s="7" t="s">
        <v>72</v>
      </c>
      <c r="M334" t="s">
        <v>15</v>
      </c>
      <c r="N334" s="4">
        <v>11</v>
      </c>
      <c r="O334" s="4">
        <f>SUM(N332:N335)</f>
        <v>33</v>
      </c>
      <c r="P334" s="4">
        <f>SUM(N332:N336)</f>
        <v>51</v>
      </c>
      <c r="Q334">
        <f>N334/O334</f>
        <v>0.33333333333333331</v>
      </c>
      <c r="R334" t="str">
        <f t="shared" si="5"/>
        <v>G26.09.2023</v>
      </c>
    </row>
    <row r="335" spans="1:36" x14ac:dyDescent="0.25">
      <c r="A335" t="s">
        <v>33</v>
      </c>
      <c r="B335" s="10">
        <v>0.54166666666666663</v>
      </c>
      <c r="C335" t="s">
        <v>34</v>
      </c>
      <c r="D335">
        <v>26</v>
      </c>
      <c r="E335">
        <v>45</v>
      </c>
      <c r="F335" t="s">
        <v>11</v>
      </c>
      <c r="G335">
        <v>7</v>
      </c>
      <c r="H335" t="s">
        <v>35</v>
      </c>
      <c r="I335" t="s">
        <v>38</v>
      </c>
      <c r="J335" s="7" t="s">
        <v>16</v>
      </c>
      <c r="K335" s="7" t="s">
        <v>72</v>
      </c>
      <c r="L335" s="7" t="s">
        <v>72</v>
      </c>
      <c r="M335" t="s">
        <v>17</v>
      </c>
      <c r="N335" s="4">
        <v>1</v>
      </c>
      <c r="O335" s="4">
        <f>SUM(N332:N335)</f>
        <v>33</v>
      </c>
      <c r="P335" s="4">
        <f>SUM(N332:N336)</f>
        <v>51</v>
      </c>
      <c r="Q335">
        <f>N335/O335</f>
        <v>3.0303030303030304E-2</v>
      </c>
      <c r="R335" t="str">
        <f t="shared" si="5"/>
        <v>G26.09.2023</v>
      </c>
    </row>
    <row r="336" spans="1:36" x14ac:dyDescent="0.25">
      <c r="A336" t="s">
        <v>33</v>
      </c>
      <c r="B336" s="10">
        <v>0.54166666666666663</v>
      </c>
      <c r="C336" t="s">
        <v>34</v>
      </c>
      <c r="D336">
        <v>26</v>
      </c>
      <c r="E336">
        <v>45</v>
      </c>
      <c r="F336" t="s">
        <v>11</v>
      </c>
      <c r="G336">
        <v>7</v>
      </c>
      <c r="H336" t="s">
        <v>35</v>
      </c>
      <c r="I336" t="s">
        <v>38</v>
      </c>
      <c r="J336" s="7" t="s">
        <v>18</v>
      </c>
      <c r="K336" s="7" t="s">
        <v>72</v>
      </c>
      <c r="L336" s="7" t="s">
        <v>72</v>
      </c>
      <c r="M336" s="7" t="s">
        <v>18</v>
      </c>
      <c r="N336" s="4">
        <v>18</v>
      </c>
      <c r="O336" s="4">
        <f>SUM(N332:N335)</f>
        <v>33</v>
      </c>
      <c r="P336" s="4">
        <f>SUM(N332:N336)</f>
        <v>51</v>
      </c>
      <c r="Q336">
        <f>N336/P336</f>
        <v>0.35294117647058826</v>
      </c>
      <c r="R336" t="str">
        <f t="shared" si="5"/>
        <v>G26.09.2023</v>
      </c>
    </row>
    <row r="337" spans="1:36" x14ac:dyDescent="0.25">
      <c r="A337" t="s">
        <v>33</v>
      </c>
      <c r="B337" s="10">
        <v>0.54166666666666663</v>
      </c>
      <c r="C337" t="s">
        <v>34</v>
      </c>
      <c r="D337">
        <v>26</v>
      </c>
      <c r="E337">
        <v>45</v>
      </c>
      <c r="F337" t="s">
        <v>11</v>
      </c>
      <c r="G337">
        <v>7</v>
      </c>
      <c r="H337" t="s">
        <v>35</v>
      </c>
      <c r="I337" t="s">
        <v>39</v>
      </c>
      <c r="J337" t="s">
        <v>74</v>
      </c>
      <c r="K337" s="7" t="s">
        <v>72</v>
      </c>
      <c r="L337" s="7" t="s">
        <v>72</v>
      </c>
      <c r="M337" t="s">
        <v>22</v>
      </c>
      <c r="N337" s="4">
        <v>18</v>
      </c>
      <c r="O337" s="4">
        <f>SUM(N337:N340)</f>
        <v>33</v>
      </c>
      <c r="P337" s="4">
        <f>SUM(N337:N341)</f>
        <v>55</v>
      </c>
      <c r="Q337">
        <f>N337/O337</f>
        <v>0.54545454545454541</v>
      </c>
      <c r="R337" t="str">
        <f t="shared" si="5"/>
        <v>H26.09.2023</v>
      </c>
    </row>
    <row r="338" spans="1:36" x14ac:dyDescent="0.25">
      <c r="A338" t="s">
        <v>33</v>
      </c>
      <c r="B338" s="10">
        <v>0.54166666666666663</v>
      </c>
      <c r="C338" t="s">
        <v>34</v>
      </c>
      <c r="D338">
        <v>26</v>
      </c>
      <c r="E338">
        <v>45</v>
      </c>
      <c r="F338" t="s">
        <v>11</v>
      </c>
      <c r="G338">
        <v>7</v>
      </c>
      <c r="H338" t="s">
        <v>35</v>
      </c>
      <c r="I338" t="s">
        <v>39</v>
      </c>
      <c r="J338" t="s">
        <v>75</v>
      </c>
      <c r="K338" s="7" t="s">
        <v>72</v>
      </c>
      <c r="L338" s="7" t="s">
        <v>72</v>
      </c>
      <c r="M338" t="s">
        <v>13</v>
      </c>
      <c r="N338" s="4">
        <v>3</v>
      </c>
      <c r="O338" s="4">
        <f>O337</f>
        <v>33</v>
      </c>
      <c r="P338" s="4">
        <f>SUM(N337:N341)</f>
        <v>55</v>
      </c>
      <c r="Q338">
        <f>N338/O338</f>
        <v>9.0909090909090912E-2</v>
      </c>
      <c r="R338" t="str">
        <f t="shared" si="5"/>
        <v>H26.09.2023</v>
      </c>
    </row>
    <row r="339" spans="1:36" x14ac:dyDescent="0.25">
      <c r="A339" t="s">
        <v>33</v>
      </c>
      <c r="B339" s="10">
        <v>0.54166666666666663</v>
      </c>
      <c r="C339" t="s">
        <v>34</v>
      </c>
      <c r="D339">
        <v>26</v>
      </c>
      <c r="E339">
        <v>45</v>
      </c>
      <c r="F339" t="s">
        <v>11</v>
      </c>
      <c r="G339">
        <v>7</v>
      </c>
      <c r="H339" t="s">
        <v>35</v>
      </c>
      <c r="I339" t="s">
        <v>39</v>
      </c>
      <c r="J339" s="7" t="s">
        <v>14</v>
      </c>
      <c r="K339" s="7" t="s">
        <v>72</v>
      </c>
      <c r="L339" s="7" t="s">
        <v>72</v>
      </c>
      <c r="M339" t="s">
        <v>17</v>
      </c>
      <c r="N339" s="4">
        <v>11</v>
      </c>
      <c r="O339" s="4">
        <f>SUM(N337:N340)</f>
        <v>33</v>
      </c>
      <c r="P339" s="4">
        <f>SUM(N337:N341)</f>
        <v>55</v>
      </c>
      <c r="Q339">
        <f>N339/O339</f>
        <v>0.33333333333333331</v>
      </c>
      <c r="R339" t="str">
        <f t="shared" si="5"/>
        <v>H26.09.2023</v>
      </c>
    </row>
    <row r="340" spans="1:36" x14ac:dyDescent="0.25">
      <c r="A340" t="s">
        <v>33</v>
      </c>
      <c r="B340" s="10">
        <v>0.54166666666666663</v>
      </c>
      <c r="C340" t="s">
        <v>34</v>
      </c>
      <c r="D340">
        <v>26</v>
      </c>
      <c r="E340">
        <v>45</v>
      </c>
      <c r="F340" t="s">
        <v>11</v>
      </c>
      <c r="G340">
        <v>7</v>
      </c>
      <c r="H340" t="s">
        <v>35</v>
      </c>
      <c r="I340" t="s">
        <v>39</v>
      </c>
      <c r="J340" s="7" t="s">
        <v>16</v>
      </c>
      <c r="K340" s="7" t="s">
        <v>72</v>
      </c>
      <c r="L340" s="7" t="s">
        <v>72</v>
      </c>
      <c r="M340" t="s">
        <v>15</v>
      </c>
      <c r="N340" s="4">
        <v>1</v>
      </c>
      <c r="O340" s="4">
        <f>SUM(N337:N340)</f>
        <v>33</v>
      </c>
      <c r="P340" s="4">
        <f>SUM(N337:N341)</f>
        <v>55</v>
      </c>
      <c r="Q340">
        <f>N340/O340</f>
        <v>3.0303030303030304E-2</v>
      </c>
      <c r="R340" t="str">
        <f t="shared" si="5"/>
        <v>H26.09.2023</v>
      </c>
    </row>
    <row r="341" spans="1:36" x14ac:dyDescent="0.25">
      <c r="A341" t="s">
        <v>33</v>
      </c>
      <c r="B341" s="10">
        <v>0.54166666666666663</v>
      </c>
      <c r="C341" t="s">
        <v>34</v>
      </c>
      <c r="D341">
        <v>26</v>
      </c>
      <c r="E341">
        <v>45</v>
      </c>
      <c r="F341" t="s">
        <v>11</v>
      </c>
      <c r="G341">
        <v>7</v>
      </c>
      <c r="H341" t="s">
        <v>35</v>
      </c>
      <c r="I341" t="s">
        <v>39</v>
      </c>
      <c r="J341" s="7" t="s">
        <v>18</v>
      </c>
      <c r="K341" s="7" t="s">
        <v>72</v>
      </c>
      <c r="L341" s="7" t="s">
        <v>72</v>
      </c>
      <c r="M341" s="7" t="s">
        <v>18</v>
      </c>
      <c r="N341" s="4">
        <v>22</v>
      </c>
      <c r="O341" s="4">
        <f>SUM(N337:N340)</f>
        <v>33</v>
      </c>
      <c r="P341" s="4">
        <f>SUM(N337:N341)</f>
        <v>55</v>
      </c>
      <c r="Q341">
        <f>N341/P341</f>
        <v>0.4</v>
      </c>
      <c r="R341" t="str">
        <f t="shared" si="5"/>
        <v>H26.09.2023</v>
      </c>
    </row>
    <row r="342" spans="1:36" x14ac:dyDescent="0.25">
      <c r="A342" t="s">
        <v>40</v>
      </c>
      <c r="B342" s="10">
        <v>0.60416666666666663</v>
      </c>
      <c r="C342" t="s">
        <v>41</v>
      </c>
      <c r="D342">
        <v>26</v>
      </c>
      <c r="E342">
        <v>53</v>
      </c>
      <c r="F342" t="s">
        <v>11</v>
      </c>
      <c r="G342">
        <v>7</v>
      </c>
      <c r="H342" t="s">
        <v>35</v>
      </c>
      <c r="I342" t="s">
        <v>38</v>
      </c>
      <c r="J342" t="s">
        <v>74</v>
      </c>
      <c r="K342" s="7" t="s">
        <v>72</v>
      </c>
      <c r="L342" s="7" t="s">
        <v>72</v>
      </c>
      <c r="M342" t="s">
        <v>15</v>
      </c>
      <c r="N342" s="4">
        <v>4</v>
      </c>
      <c r="O342" s="4">
        <f>SUM(N342:N345)</f>
        <v>30</v>
      </c>
      <c r="P342" s="4">
        <f>SUM(N342:N346)</f>
        <v>35</v>
      </c>
      <c r="Q342">
        <f>N342/O342</f>
        <v>0.13333333333333333</v>
      </c>
      <c r="R342" t="str">
        <f t="shared" si="5"/>
        <v>G27.09.2023</v>
      </c>
    </row>
    <row r="343" spans="1:36" x14ac:dyDescent="0.25">
      <c r="A343" t="s">
        <v>40</v>
      </c>
      <c r="B343" s="10">
        <v>0.60416666666666663</v>
      </c>
      <c r="C343" t="s">
        <v>41</v>
      </c>
      <c r="D343">
        <v>26</v>
      </c>
      <c r="E343">
        <v>53</v>
      </c>
      <c r="F343" t="s">
        <v>11</v>
      </c>
      <c r="G343">
        <v>7</v>
      </c>
      <c r="H343" t="s">
        <v>35</v>
      </c>
      <c r="I343" t="s">
        <v>38</v>
      </c>
      <c r="J343" t="s">
        <v>75</v>
      </c>
      <c r="K343" s="7" t="s">
        <v>72</v>
      </c>
      <c r="L343" s="7" t="s">
        <v>72</v>
      </c>
      <c r="M343" t="s">
        <v>22</v>
      </c>
      <c r="N343" s="4">
        <v>10</v>
      </c>
      <c r="O343" s="4">
        <f>SUM(N342:N345)</f>
        <v>30</v>
      </c>
      <c r="P343" s="4">
        <f>SUM(N342:N346)</f>
        <v>35</v>
      </c>
      <c r="Q343">
        <f>N343/O343</f>
        <v>0.33333333333333331</v>
      </c>
      <c r="R343" t="str">
        <f t="shared" si="5"/>
        <v>G27.09.2023</v>
      </c>
    </row>
    <row r="344" spans="1:36" x14ac:dyDescent="0.25">
      <c r="A344" t="s">
        <v>40</v>
      </c>
      <c r="B344" s="10">
        <v>0.60416666666666663</v>
      </c>
      <c r="C344" t="s">
        <v>41</v>
      </c>
      <c r="D344">
        <v>26</v>
      </c>
      <c r="E344">
        <v>53</v>
      </c>
      <c r="F344" t="s">
        <v>11</v>
      </c>
      <c r="G344">
        <v>7</v>
      </c>
      <c r="H344" t="s">
        <v>35</v>
      </c>
      <c r="I344" t="s">
        <v>38</v>
      </c>
      <c r="J344" s="7" t="s">
        <v>14</v>
      </c>
      <c r="K344" s="7" t="s">
        <v>72</v>
      </c>
      <c r="L344" s="7" t="s">
        <v>72</v>
      </c>
      <c r="M344" t="s">
        <v>17</v>
      </c>
      <c r="N344" s="4">
        <v>16</v>
      </c>
      <c r="O344" s="4">
        <f>SUM(N342:N345)</f>
        <v>30</v>
      </c>
      <c r="P344" s="4">
        <f>SUM(N342:N346)</f>
        <v>35</v>
      </c>
      <c r="Q344">
        <f>N344/O344</f>
        <v>0.53333333333333333</v>
      </c>
      <c r="R344" t="str">
        <f t="shared" si="5"/>
        <v>G27.09.2023</v>
      </c>
    </row>
    <row r="345" spans="1:36" x14ac:dyDescent="0.25">
      <c r="A345" t="s">
        <v>40</v>
      </c>
      <c r="B345" s="10">
        <v>0.60416666666666663</v>
      </c>
      <c r="C345" t="s">
        <v>41</v>
      </c>
      <c r="D345">
        <v>26</v>
      </c>
      <c r="E345">
        <v>53</v>
      </c>
      <c r="F345" t="s">
        <v>11</v>
      </c>
      <c r="G345">
        <v>7</v>
      </c>
      <c r="H345" t="s">
        <v>35</v>
      </c>
      <c r="I345" t="s">
        <v>38</v>
      </c>
      <c r="J345" s="7" t="s">
        <v>16</v>
      </c>
      <c r="K345" s="7" t="s">
        <v>72</v>
      </c>
      <c r="L345" s="7" t="s">
        <v>72</v>
      </c>
      <c r="M345" t="s">
        <v>13</v>
      </c>
      <c r="N345" s="4">
        <v>0</v>
      </c>
      <c r="O345" s="4">
        <f>SUM(N342:N345)</f>
        <v>30</v>
      </c>
      <c r="P345" s="4">
        <f>SUM(N342:N346)</f>
        <v>35</v>
      </c>
      <c r="Q345">
        <f>N345/O345</f>
        <v>0</v>
      </c>
      <c r="R345" t="str">
        <f t="shared" si="5"/>
        <v>G27.09.2023</v>
      </c>
    </row>
    <row r="346" spans="1:36" x14ac:dyDescent="0.25">
      <c r="A346" t="s">
        <v>40</v>
      </c>
      <c r="B346" s="10">
        <v>0.60416666666666663</v>
      </c>
      <c r="C346" t="s">
        <v>41</v>
      </c>
      <c r="D346">
        <v>26</v>
      </c>
      <c r="E346">
        <v>53</v>
      </c>
      <c r="F346" t="s">
        <v>11</v>
      </c>
      <c r="G346">
        <v>7</v>
      </c>
      <c r="H346" t="s">
        <v>35</v>
      </c>
      <c r="I346" t="s">
        <v>38</v>
      </c>
      <c r="J346" s="7" t="s">
        <v>18</v>
      </c>
      <c r="K346" s="7" t="s">
        <v>72</v>
      </c>
      <c r="L346" s="7" t="s">
        <v>72</v>
      </c>
      <c r="M346" t="s">
        <v>18</v>
      </c>
      <c r="N346" s="4">
        <v>5</v>
      </c>
      <c r="O346" s="4">
        <f>SUM(N342:N345)</f>
        <v>30</v>
      </c>
      <c r="P346" s="4">
        <f>SUM(N342:N346)</f>
        <v>35</v>
      </c>
      <c r="Q346">
        <f>N346/P346</f>
        <v>0.14285714285714285</v>
      </c>
      <c r="R346" t="str">
        <f t="shared" si="5"/>
        <v>G27.09.2023</v>
      </c>
    </row>
    <row r="347" spans="1:36" x14ac:dyDescent="0.25">
      <c r="A347" t="s">
        <v>40</v>
      </c>
      <c r="B347" s="10">
        <v>0.60416666666666663</v>
      </c>
      <c r="C347" t="s">
        <v>41</v>
      </c>
      <c r="D347">
        <v>26</v>
      </c>
      <c r="E347">
        <v>53</v>
      </c>
      <c r="F347" t="s">
        <v>11</v>
      </c>
      <c r="G347">
        <v>7</v>
      </c>
      <c r="H347" t="s">
        <v>35</v>
      </c>
      <c r="I347" t="s">
        <v>39</v>
      </c>
      <c r="J347" t="s">
        <v>74</v>
      </c>
      <c r="K347" s="7" t="s">
        <v>72</v>
      </c>
      <c r="L347" s="7" t="s">
        <v>72</v>
      </c>
      <c r="M347" t="s">
        <v>13</v>
      </c>
      <c r="N347" s="4">
        <v>7</v>
      </c>
      <c r="O347" s="4">
        <f>SUM(N347:N350)</f>
        <v>29</v>
      </c>
      <c r="P347" s="4">
        <f>SUM(N347:N351)</f>
        <v>39</v>
      </c>
      <c r="Q347">
        <f>N347/O347</f>
        <v>0.2413793103448276</v>
      </c>
      <c r="R347" t="str">
        <f t="shared" si="5"/>
        <v>H27.09.2023</v>
      </c>
    </row>
    <row r="348" spans="1:36" x14ac:dyDescent="0.25">
      <c r="A348" t="s">
        <v>40</v>
      </c>
      <c r="B348" s="10">
        <v>0.60416666666666663</v>
      </c>
      <c r="C348" t="s">
        <v>41</v>
      </c>
      <c r="D348">
        <v>26</v>
      </c>
      <c r="E348">
        <v>53</v>
      </c>
      <c r="F348" t="s">
        <v>11</v>
      </c>
      <c r="G348">
        <v>7</v>
      </c>
      <c r="H348" t="s">
        <v>35</v>
      </c>
      <c r="I348" t="s">
        <v>39</v>
      </c>
      <c r="J348" t="s">
        <v>75</v>
      </c>
      <c r="K348" s="7" t="s">
        <v>72</v>
      </c>
      <c r="L348" s="7" t="s">
        <v>72</v>
      </c>
      <c r="M348" t="s">
        <v>17</v>
      </c>
      <c r="N348" s="4">
        <v>12</v>
      </c>
      <c r="O348" s="4">
        <f>SUM(N347:N350)</f>
        <v>29</v>
      </c>
      <c r="P348" s="4">
        <f>SUM(N347:N351)</f>
        <v>39</v>
      </c>
      <c r="Q348">
        <f>N348/O348</f>
        <v>0.41379310344827586</v>
      </c>
      <c r="R348" t="str">
        <f t="shared" si="5"/>
        <v>H27.09.2023</v>
      </c>
    </row>
    <row r="349" spans="1:36" x14ac:dyDescent="0.25">
      <c r="A349" t="s">
        <v>40</v>
      </c>
      <c r="B349" s="10">
        <v>0.60416666666666663</v>
      </c>
      <c r="C349" t="s">
        <v>41</v>
      </c>
      <c r="D349">
        <v>26</v>
      </c>
      <c r="E349">
        <v>53</v>
      </c>
      <c r="F349" t="s">
        <v>11</v>
      </c>
      <c r="G349">
        <v>7</v>
      </c>
      <c r="H349" t="s">
        <v>35</v>
      </c>
      <c r="I349" t="s">
        <v>39</v>
      </c>
      <c r="J349" s="7" t="s">
        <v>14</v>
      </c>
      <c r="K349" s="7" t="s">
        <v>72</v>
      </c>
      <c r="L349" s="7" t="s">
        <v>72</v>
      </c>
      <c r="M349" t="s">
        <v>22</v>
      </c>
      <c r="N349" s="4">
        <v>7</v>
      </c>
      <c r="O349" s="4">
        <f>SUM(N347:N350)</f>
        <v>29</v>
      </c>
      <c r="P349" s="4">
        <f>SUM(N347:N351)</f>
        <v>39</v>
      </c>
      <c r="Q349">
        <f>N349/O349</f>
        <v>0.2413793103448276</v>
      </c>
      <c r="R349" t="str">
        <f t="shared" si="5"/>
        <v>H27.09.2023</v>
      </c>
    </row>
    <row r="350" spans="1:36" x14ac:dyDescent="0.25">
      <c r="A350" t="s">
        <v>40</v>
      </c>
      <c r="B350" s="10">
        <v>0.60416666666666663</v>
      </c>
      <c r="C350" t="s">
        <v>41</v>
      </c>
      <c r="D350">
        <v>26</v>
      </c>
      <c r="E350">
        <v>53</v>
      </c>
      <c r="F350" t="s">
        <v>11</v>
      </c>
      <c r="G350">
        <v>7</v>
      </c>
      <c r="H350" t="s">
        <v>35</v>
      </c>
      <c r="I350" t="s">
        <v>39</v>
      </c>
      <c r="J350" s="7" t="s">
        <v>16</v>
      </c>
      <c r="K350" s="7" t="s">
        <v>72</v>
      </c>
      <c r="L350" s="7" t="s">
        <v>72</v>
      </c>
      <c r="M350" t="s">
        <v>15</v>
      </c>
      <c r="N350" s="4">
        <v>3</v>
      </c>
      <c r="O350" s="4">
        <f>SUM(N347:N350)</f>
        <v>29</v>
      </c>
      <c r="P350" s="4">
        <f>SUM(N347:N351)</f>
        <v>39</v>
      </c>
      <c r="Q350">
        <f>N350/O350</f>
        <v>0.10344827586206896</v>
      </c>
      <c r="R350" t="str">
        <f t="shared" si="5"/>
        <v>H27.09.2023</v>
      </c>
    </row>
    <row r="351" spans="1:36" s="5" customFormat="1" x14ac:dyDescent="0.25">
      <c r="A351" s="5" t="s">
        <v>40</v>
      </c>
      <c r="B351" s="11">
        <v>0.60416666666666663</v>
      </c>
      <c r="C351" s="5" t="s">
        <v>41</v>
      </c>
      <c r="D351" s="5">
        <v>26</v>
      </c>
      <c r="E351" s="5">
        <v>53</v>
      </c>
      <c r="F351" s="5" t="s">
        <v>11</v>
      </c>
      <c r="G351" s="5">
        <v>7</v>
      </c>
      <c r="H351" s="5" t="s">
        <v>35</v>
      </c>
      <c r="I351" s="5" t="s">
        <v>39</v>
      </c>
      <c r="J351" s="8" t="s">
        <v>18</v>
      </c>
      <c r="K351" s="7" t="s">
        <v>72</v>
      </c>
      <c r="L351" s="7" t="s">
        <v>72</v>
      </c>
      <c r="M351" s="5" t="s">
        <v>18</v>
      </c>
      <c r="N351" s="6">
        <v>10</v>
      </c>
      <c r="O351" s="6">
        <f>SUM(N347:N350)</f>
        <v>29</v>
      </c>
      <c r="P351" s="6">
        <f>SUM(N347:N351)</f>
        <v>39</v>
      </c>
      <c r="Q351">
        <f>N351/P351</f>
        <v>0.25641025641025639</v>
      </c>
      <c r="R351" s="5" t="str">
        <f t="shared" si="5"/>
        <v>H27.09.2023</v>
      </c>
      <c r="AJ351" s="6"/>
    </row>
    <row r="352" spans="1:36" x14ac:dyDescent="0.25">
      <c r="A352" t="s">
        <v>58</v>
      </c>
      <c r="B352" s="13">
        <v>0.70833333333333304</v>
      </c>
      <c r="C352" t="s">
        <v>52</v>
      </c>
      <c r="D352">
        <v>23</v>
      </c>
      <c r="E352">
        <v>58</v>
      </c>
      <c r="F352" s="7" t="s">
        <v>11</v>
      </c>
      <c r="G352" s="7">
        <v>8</v>
      </c>
      <c r="H352" t="s">
        <v>35</v>
      </c>
      <c r="I352" s="7" t="s">
        <v>26</v>
      </c>
      <c r="J352" t="s">
        <v>74</v>
      </c>
      <c r="K352" s="7" t="s">
        <v>72</v>
      </c>
      <c r="L352" s="7" t="s">
        <v>72</v>
      </c>
      <c r="M352" s="7" t="s">
        <v>13</v>
      </c>
      <c r="N352" s="4">
        <v>14</v>
      </c>
      <c r="O352" s="4">
        <f>SUM(N352:N355)</f>
        <v>31</v>
      </c>
      <c r="P352" s="4">
        <f>SUM(N352:N356)</f>
        <v>32</v>
      </c>
      <c r="Q352">
        <f>N352/O352</f>
        <v>0.45161290322580644</v>
      </c>
      <c r="R352" t="str">
        <f t="shared" si="5"/>
        <v>C30.10.2023</v>
      </c>
    </row>
    <row r="353" spans="1:36" x14ac:dyDescent="0.25">
      <c r="A353" t="s">
        <v>58</v>
      </c>
      <c r="B353" s="13">
        <v>0.70833333333333304</v>
      </c>
      <c r="C353" t="s">
        <v>52</v>
      </c>
      <c r="D353">
        <v>23</v>
      </c>
      <c r="E353">
        <v>58</v>
      </c>
      <c r="F353" s="7" t="s">
        <v>11</v>
      </c>
      <c r="G353" s="7">
        <v>8</v>
      </c>
      <c r="H353" t="s">
        <v>35</v>
      </c>
      <c r="I353" s="7" t="s">
        <v>26</v>
      </c>
      <c r="J353" t="s">
        <v>75</v>
      </c>
      <c r="K353" s="7" t="s">
        <v>72</v>
      </c>
      <c r="L353" s="7" t="s">
        <v>72</v>
      </c>
      <c r="M353" s="7" t="s">
        <v>15</v>
      </c>
      <c r="N353" s="4">
        <v>10</v>
      </c>
      <c r="O353" s="4">
        <f>O352</f>
        <v>31</v>
      </c>
      <c r="P353" s="4">
        <f>SUM(N352:N356)</f>
        <v>32</v>
      </c>
      <c r="Q353">
        <f>N353/O353</f>
        <v>0.32258064516129031</v>
      </c>
      <c r="R353" t="str">
        <f t="shared" si="5"/>
        <v>C30.10.2023</v>
      </c>
    </row>
    <row r="354" spans="1:36" x14ac:dyDescent="0.25">
      <c r="A354" t="s">
        <v>58</v>
      </c>
      <c r="B354" s="13">
        <v>0.70833333333333304</v>
      </c>
      <c r="C354" t="s">
        <v>52</v>
      </c>
      <c r="D354">
        <v>23</v>
      </c>
      <c r="E354">
        <v>58</v>
      </c>
      <c r="F354" s="7" t="s">
        <v>11</v>
      </c>
      <c r="G354" s="7">
        <v>8</v>
      </c>
      <c r="H354" t="s">
        <v>35</v>
      </c>
      <c r="I354" s="7" t="s">
        <v>26</v>
      </c>
      <c r="J354" s="7" t="s">
        <v>14</v>
      </c>
      <c r="K354" s="7" t="s">
        <v>72</v>
      </c>
      <c r="L354" s="7" t="s">
        <v>72</v>
      </c>
      <c r="M354" s="7" t="s">
        <v>22</v>
      </c>
      <c r="N354" s="4">
        <v>6</v>
      </c>
      <c r="O354" s="4">
        <f>SUM(N352:N355)</f>
        <v>31</v>
      </c>
      <c r="P354" s="4">
        <f>SUM(N352:N356)</f>
        <v>32</v>
      </c>
      <c r="Q354">
        <f>N354/O354</f>
        <v>0.19354838709677419</v>
      </c>
      <c r="R354" t="str">
        <f t="shared" si="5"/>
        <v>C30.10.2023</v>
      </c>
    </row>
    <row r="355" spans="1:36" x14ac:dyDescent="0.25">
      <c r="A355" t="s">
        <v>58</v>
      </c>
      <c r="B355" s="13">
        <v>0.70833333333333304</v>
      </c>
      <c r="C355" t="s">
        <v>52</v>
      </c>
      <c r="D355">
        <v>23</v>
      </c>
      <c r="E355">
        <v>58</v>
      </c>
      <c r="F355" s="7" t="s">
        <v>11</v>
      </c>
      <c r="G355" s="7">
        <v>8</v>
      </c>
      <c r="H355" t="s">
        <v>35</v>
      </c>
      <c r="I355" s="7" t="s">
        <v>26</v>
      </c>
      <c r="J355" s="7" t="s">
        <v>16</v>
      </c>
      <c r="K355" s="7" t="s">
        <v>72</v>
      </c>
      <c r="L355" s="7" t="s">
        <v>72</v>
      </c>
      <c r="M355" s="7" t="s">
        <v>17</v>
      </c>
      <c r="N355" s="4">
        <v>1</v>
      </c>
      <c r="O355" s="4">
        <f>SUM(N352:N355)</f>
        <v>31</v>
      </c>
      <c r="P355" s="4">
        <f>SUM(N352:N356)</f>
        <v>32</v>
      </c>
      <c r="Q355">
        <f>N355/O355</f>
        <v>3.2258064516129031E-2</v>
      </c>
      <c r="R355" t="str">
        <f t="shared" si="5"/>
        <v>C30.10.2023</v>
      </c>
    </row>
    <row r="356" spans="1:36" x14ac:dyDescent="0.25">
      <c r="A356" t="s">
        <v>58</v>
      </c>
      <c r="B356" s="13">
        <v>0.70833333333333304</v>
      </c>
      <c r="C356" t="s">
        <v>52</v>
      </c>
      <c r="D356">
        <v>23</v>
      </c>
      <c r="E356">
        <v>58</v>
      </c>
      <c r="F356" s="7" t="s">
        <v>11</v>
      </c>
      <c r="G356" s="7">
        <v>8</v>
      </c>
      <c r="H356" t="s">
        <v>35</v>
      </c>
      <c r="I356" s="7" t="s">
        <v>26</v>
      </c>
      <c r="J356" s="7" t="s">
        <v>18</v>
      </c>
      <c r="K356" s="7" t="s">
        <v>72</v>
      </c>
      <c r="L356" s="7" t="s">
        <v>72</v>
      </c>
      <c r="M356" s="7" t="s">
        <v>18</v>
      </c>
      <c r="N356" s="4">
        <v>1</v>
      </c>
      <c r="O356" s="4">
        <f>SUM(N352:N355)</f>
        <v>31</v>
      </c>
      <c r="P356" s="4">
        <f>SUM(N352:N356)</f>
        <v>32</v>
      </c>
      <c r="Q356">
        <f>N356/P356</f>
        <v>3.125E-2</v>
      </c>
      <c r="R356" t="str">
        <f t="shared" si="5"/>
        <v>C30.10.2023</v>
      </c>
    </row>
    <row r="357" spans="1:36" x14ac:dyDescent="0.25">
      <c r="A357" t="s">
        <v>58</v>
      </c>
      <c r="B357" s="13">
        <v>0.70833333333333304</v>
      </c>
      <c r="C357" t="s">
        <v>52</v>
      </c>
      <c r="D357">
        <v>23</v>
      </c>
      <c r="E357">
        <v>58</v>
      </c>
      <c r="F357" s="7" t="s">
        <v>11</v>
      </c>
      <c r="G357" s="7">
        <v>8</v>
      </c>
      <c r="H357" t="s">
        <v>35</v>
      </c>
      <c r="I357" s="7" t="s">
        <v>31</v>
      </c>
      <c r="J357" t="s">
        <v>74</v>
      </c>
      <c r="K357" s="7" t="s">
        <v>72</v>
      </c>
      <c r="L357" s="7" t="s">
        <v>72</v>
      </c>
      <c r="M357" s="7" t="s">
        <v>17</v>
      </c>
      <c r="N357" s="4">
        <v>7</v>
      </c>
      <c r="O357" s="4">
        <f>SUM(N357:N360)</f>
        <v>20</v>
      </c>
      <c r="P357" s="4">
        <f>SUM(N357:N361)</f>
        <v>21</v>
      </c>
      <c r="Q357">
        <f>N357/O357</f>
        <v>0.35</v>
      </c>
      <c r="R357" t="str">
        <f t="shared" si="5"/>
        <v>D30.10.2023</v>
      </c>
    </row>
    <row r="358" spans="1:36" x14ac:dyDescent="0.25">
      <c r="A358" t="s">
        <v>58</v>
      </c>
      <c r="B358" s="13">
        <v>0.70833333333333304</v>
      </c>
      <c r="C358" t="s">
        <v>52</v>
      </c>
      <c r="D358">
        <v>23</v>
      </c>
      <c r="E358">
        <v>58</v>
      </c>
      <c r="F358" s="7" t="s">
        <v>11</v>
      </c>
      <c r="G358" s="7">
        <v>8</v>
      </c>
      <c r="H358" t="s">
        <v>35</v>
      </c>
      <c r="I358" s="7" t="s">
        <v>31</v>
      </c>
      <c r="J358" t="s">
        <v>75</v>
      </c>
      <c r="K358" s="7" t="s">
        <v>72</v>
      </c>
      <c r="L358" s="7" t="s">
        <v>72</v>
      </c>
      <c r="M358" s="7" t="s">
        <v>22</v>
      </c>
      <c r="N358" s="4">
        <v>0</v>
      </c>
      <c r="O358" s="4">
        <f>SUM(N357:N360)</f>
        <v>20</v>
      </c>
      <c r="P358" s="4">
        <f>SUM(N357:N361)</f>
        <v>21</v>
      </c>
      <c r="Q358">
        <f>N358/O358</f>
        <v>0</v>
      </c>
      <c r="R358" t="str">
        <f t="shared" si="5"/>
        <v>D30.10.2023</v>
      </c>
    </row>
    <row r="359" spans="1:36" x14ac:dyDescent="0.25">
      <c r="A359" t="s">
        <v>58</v>
      </c>
      <c r="B359" s="13">
        <v>0.70833333333333304</v>
      </c>
      <c r="C359" t="s">
        <v>52</v>
      </c>
      <c r="D359">
        <v>23</v>
      </c>
      <c r="E359">
        <v>58</v>
      </c>
      <c r="F359" s="7" t="s">
        <v>11</v>
      </c>
      <c r="G359" s="7">
        <v>8</v>
      </c>
      <c r="H359" t="s">
        <v>35</v>
      </c>
      <c r="I359" s="7" t="s">
        <v>31</v>
      </c>
      <c r="J359" s="7" t="s">
        <v>14</v>
      </c>
      <c r="K359" s="7" t="s">
        <v>72</v>
      </c>
      <c r="L359" s="7" t="s">
        <v>72</v>
      </c>
      <c r="M359" s="7" t="s">
        <v>13</v>
      </c>
      <c r="N359" s="4">
        <v>9</v>
      </c>
      <c r="O359" s="4">
        <f>SUM(N357:N360)</f>
        <v>20</v>
      </c>
      <c r="P359" s="4">
        <f>SUM(N357:N361)</f>
        <v>21</v>
      </c>
      <c r="Q359">
        <f>N359/O359</f>
        <v>0.45</v>
      </c>
      <c r="R359" t="str">
        <f t="shared" si="5"/>
        <v>D30.10.2023</v>
      </c>
    </row>
    <row r="360" spans="1:36" x14ac:dyDescent="0.25">
      <c r="A360" t="s">
        <v>58</v>
      </c>
      <c r="B360" s="13">
        <v>0.70833333333333304</v>
      </c>
      <c r="C360" t="s">
        <v>52</v>
      </c>
      <c r="D360">
        <v>23</v>
      </c>
      <c r="E360">
        <v>58</v>
      </c>
      <c r="F360" s="7" t="s">
        <v>11</v>
      </c>
      <c r="G360" s="7">
        <v>8</v>
      </c>
      <c r="H360" t="s">
        <v>35</v>
      </c>
      <c r="I360" s="7" t="s">
        <v>31</v>
      </c>
      <c r="J360" s="7" t="s">
        <v>16</v>
      </c>
      <c r="K360" s="7" t="s">
        <v>72</v>
      </c>
      <c r="L360" s="7" t="s">
        <v>72</v>
      </c>
      <c r="M360" s="7" t="s">
        <v>15</v>
      </c>
      <c r="N360" s="4">
        <v>4</v>
      </c>
      <c r="O360" s="4">
        <f>SUM(N357:N360)</f>
        <v>20</v>
      </c>
      <c r="P360" s="4">
        <f>SUM(N357:N361)</f>
        <v>21</v>
      </c>
      <c r="Q360">
        <f>N360/O360</f>
        <v>0.2</v>
      </c>
      <c r="R360" t="str">
        <f t="shared" si="5"/>
        <v>D30.10.2023</v>
      </c>
    </row>
    <row r="361" spans="1:36" x14ac:dyDescent="0.25">
      <c r="A361" t="s">
        <v>58</v>
      </c>
      <c r="B361" s="13">
        <v>0.70833333333333304</v>
      </c>
      <c r="C361" t="s">
        <v>52</v>
      </c>
      <c r="D361">
        <v>23</v>
      </c>
      <c r="E361">
        <v>58</v>
      </c>
      <c r="F361" s="7" t="s">
        <v>11</v>
      </c>
      <c r="G361" s="7">
        <v>8</v>
      </c>
      <c r="H361" t="s">
        <v>35</v>
      </c>
      <c r="I361" s="7" t="s">
        <v>31</v>
      </c>
      <c r="J361" s="7" t="s">
        <v>18</v>
      </c>
      <c r="K361" s="7" t="s">
        <v>72</v>
      </c>
      <c r="L361" s="7" t="s">
        <v>72</v>
      </c>
      <c r="M361" s="7" t="s">
        <v>18</v>
      </c>
      <c r="N361" s="4">
        <v>1</v>
      </c>
      <c r="O361" s="4">
        <f>SUM(N357:N360)</f>
        <v>20</v>
      </c>
      <c r="P361" s="4">
        <f>SUM(N357:N361)</f>
        <v>21</v>
      </c>
      <c r="Q361">
        <f>N361/P361</f>
        <v>4.7619047619047616E-2</v>
      </c>
      <c r="R361" t="str">
        <f t="shared" si="5"/>
        <v>D30.10.2023</v>
      </c>
    </row>
    <row r="362" spans="1:36" x14ac:dyDescent="0.25">
      <c r="A362" t="s">
        <v>58</v>
      </c>
      <c r="B362" s="13">
        <v>0.70833333333333304</v>
      </c>
      <c r="C362" t="s">
        <v>52</v>
      </c>
      <c r="D362">
        <v>23</v>
      </c>
      <c r="E362">
        <v>58</v>
      </c>
      <c r="F362" t="s">
        <v>32</v>
      </c>
      <c r="G362" s="7">
        <v>8</v>
      </c>
      <c r="H362" t="s">
        <v>35</v>
      </c>
      <c r="I362" t="s">
        <v>36</v>
      </c>
      <c r="J362" t="s">
        <v>74</v>
      </c>
      <c r="K362" s="7" t="s">
        <v>72</v>
      </c>
      <c r="L362" s="7" t="s">
        <v>72</v>
      </c>
      <c r="M362" s="7" t="s">
        <v>15</v>
      </c>
      <c r="N362" s="4">
        <v>2</v>
      </c>
      <c r="O362" s="4">
        <f>SUM(N362:N365)</f>
        <v>8</v>
      </c>
      <c r="P362" s="4">
        <f>SUM(N362:N366)</f>
        <v>12</v>
      </c>
      <c r="Q362">
        <f>N362/O362</f>
        <v>0.25</v>
      </c>
      <c r="R362" t="str">
        <f t="shared" si="5"/>
        <v>E30.10.2023</v>
      </c>
    </row>
    <row r="363" spans="1:36" x14ac:dyDescent="0.25">
      <c r="A363" t="s">
        <v>58</v>
      </c>
      <c r="B363" s="13">
        <v>0.70833333333333304</v>
      </c>
      <c r="C363" t="s">
        <v>52</v>
      </c>
      <c r="D363">
        <v>23</v>
      </c>
      <c r="E363">
        <v>58</v>
      </c>
      <c r="F363" t="s">
        <v>32</v>
      </c>
      <c r="G363" s="7">
        <v>8</v>
      </c>
      <c r="H363" t="s">
        <v>35</v>
      </c>
      <c r="I363" t="s">
        <v>36</v>
      </c>
      <c r="J363" t="s">
        <v>75</v>
      </c>
      <c r="K363" s="7" t="s">
        <v>72</v>
      </c>
      <c r="L363" s="7" t="s">
        <v>72</v>
      </c>
      <c r="M363" s="7" t="s">
        <v>17</v>
      </c>
      <c r="N363" s="4">
        <v>1</v>
      </c>
      <c r="O363" s="4">
        <f>O362</f>
        <v>8</v>
      </c>
      <c r="P363" s="4">
        <f>SUM(N362:N366)</f>
        <v>12</v>
      </c>
      <c r="Q363">
        <f>N363/O363</f>
        <v>0.125</v>
      </c>
      <c r="R363" t="str">
        <f t="shared" si="5"/>
        <v>E30.10.2023</v>
      </c>
    </row>
    <row r="364" spans="1:36" x14ac:dyDescent="0.25">
      <c r="A364" t="s">
        <v>58</v>
      </c>
      <c r="B364" s="13">
        <v>0.70833333333333304</v>
      </c>
      <c r="C364" t="s">
        <v>52</v>
      </c>
      <c r="D364">
        <v>23</v>
      </c>
      <c r="E364">
        <v>58</v>
      </c>
      <c r="F364" t="s">
        <v>32</v>
      </c>
      <c r="G364" s="7">
        <v>8</v>
      </c>
      <c r="H364" t="s">
        <v>35</v>
      </c>
      <c r="I364" t="s">
        <v>36</v>
      </c>
      <c r="J364" s="7" t="s">
        <v>14</v>
      </c>
      <c r="K364" s="7" t="s">
        <v>72</v>
      </c>
      <c r="L364" s="7" t="s">
        <v>72</v>
      </c>
      <c r="M364" s="7" t="s">
        <v>13</v>
      </c>
      <c r="N364" s="4">
        <v>2</v>
      </c>
      <c r="O364" s="4">
        <f>SUM(N362:N365)</f>
        <v>8</v>
      </c>
      <c r="P364" s="4">
        <f>SUM(N362:N366)</f>
        <v>12</v>
      </c>
      <c r="Q364">
        <f>N364/O364</f>
        <v>0.25</v>
      </c>
      <c r="R364" t="str">
        <f t="shared" si="5"/>
        <v>E30.10.2023</v>
      </c>
    </row>
    <row r="365" spans="1:36" x14ac:dyDescent="0.25">
      <c r="A365" t="s">
        <v>58</v>
      </c>
      <c r="B365" s="13">
        <v>0.70833333333333304</v>
      </c>
      <c r="C365" t="s">
        <v>52</v>
      </c>
      <c r="D365">
        <v>23</v>
      </c>
      <c r="E365">
        <v>58</v>
      </c>
      <c r="F365" t="s">
        <v>32</v>
      </c>
      <c r="G365" s="7">
        <v>8</v>
      </c>
      <c r="H365" t="s">
        <v>35</v>
      </c>
      <c r="I365" t="s">
        <v>36</v>
      </c>
      <c r="J365" s="7" t="s">
        <v>16</v>
      </c>
      <c r="K365" s="7" t="s">
        <v>72</v>
      </c>
      <c r="L365" s="7" t="s">
        <v>72</v>
      </c>
      <c r="M365" s="7" t="s">
        <v>22</v>
      </c>
      <c r="N365" s="4">
        <v>3</v>
      </c>
      <c r="O365" s="4">
        <f>SUM(N362:N365)</f>
        <v>8</v>
      </c>
      <c r="P365" s="4">
        <f>SUM(N362:N366)</f>
        <v>12</v>
      </c>
      <c r="Q365">
        <f>N365/O365</f>
        <v>0.375</v>
      </c>
      <c r="R365" t="str">
        <f t="shared" si="5"/>
        <v>E30.10.2023</v>
      </c>
    </row>
    <row r="366" spans="1:36" s="5" customFormat="1" x14ac:dyDescent="0.25">
      <c r="A366" s="5" t="s">
        <v>58</v>
      </c>
      <c r="B366" s="14">
        <v>0.70833333333333304</v>
      </c>
      <c r="C366" s="5" t="s">
        <v>52</v>
      </c>
      <c r="D366" s="5">
        <v>23</v>
      </c>
      <c r="E366" s="5">
        <v>58</v>
      </c>
      <c r="F366" s="5" t="s">
        <v>32</v>
      </c>
      <c r="G366" s="8">
        <v>8</v>
      </c>
      <c r="H366" s="5" t="s">
        <v>35</v>
      </c>
      <c r="I366" s="5" t="s">
        <v>36</v>
      </c>
      <c r="J366" s="8" t="s">
        <v>18</v>
      </c>
      <c r="K366" s="7" t="s">
        <v>72</v>
      </c>
      <c r="L366" s="7" t="s">
        <v>72</v>
      </c>
      <c r="M366" s="8" t="s">
        <v>18</v>
      </c>
      <c r="N366" s="6">
        <v>4</v>
      </c>
      <c r="O366" s="6">
        <f>SUM(N362:N365)</f>
        <v>8</v>
      </c>
      <c r="P366" s="6">
        <f>SUM(N362:N366)</f>
        <v>12</v>
      </c>
      <c r="Q366">
        <f>N366/P366</f>
        <v>0.33333333333333331</v>
      </c>
      <c r="R366" s="5" t="str">
        <f t="shared" si="5"/>
        <v>E30.10.2023</v>
      </c>
      <c r="AJ366" s="6"/>
    </row>
    <row r="367" spans="1:36" x14ac:dyDescent="0.25">
      <c r="A367" t="s">
        <v>58</v>
      </c>
      <c r="B367" s="13">
        <v>0.70833333333333304</v>
      </c>
      <c r="C367" t="s">
        <v>52</v>
      </c>
      <c r="D367">
        <v>23</v>
      </c>
      <c r="E367">
        <v>58</v>
      </c>
      <c r="F367" t="s">
        <v>32</v>
      </c>
      <c r="G367" s="7">
        <v>8</v>
      </c>
      <c r="H367" t="s">
        <v>35</v>
      </c>
      <c r="I367" t="s">
        <v>37</v>
      </c>
      <c r="J367" t="s">
        <v>74</v>
      </c>
      <c r="K367" s="7" t="s">
        <v>72</v>
      </c>
      <c r="L367" s="7" t="s">
        <v>72</v>
      </c>
      <c r="M367" s="7" t="s">
        <v>15</v>
      </c>
      <c r="N367" s="4">
        <v>4</v>
      </c>
      <c r="O367" s="4">
        <f>SUM(N367:N370)</f>
        <v>38</v>
      </c>
      <c r="P367" s="4">
        <f>SUM(N367:N371)</f>
        <v>47</v>
      </c>
      <c r="Q367">
        <f>N367/O367</f>
        <v>0.10526315789473684</v>
      </c>
      <c r="R367" t="str">
        <f t="shared" si="5"/>
        <v>F30.10.2023</v>
      </c>
    </row>
    <row r="368" spans="1:36" x14ac:dyDescent="0.25">
      <c r="A368" t="s">
        <v>58</v>
      </c>
      <c r="B368" s="13">
        <v>0.70833333333333304</v>
      </c>
      <c r="C368" t="s">
        <v>52</v>
      </c>
      <c r="D368">
        <v>23</v>
      </c>
      <c r="E368">
        <v>58</v>
      </c>
      <c r="F368" t="s">
        <v>32</v>
      </c>
      <c r="G368" s="7">
        <v>8</v>
      </c>
      <c r="H368" t="s">
        <v>35</v>
      </c>
      <c r="I368" t="s">
        <v>37</v>
      </c>
      <c r="J368" t="s">
        <v>75</v>
      </c>
      <c r="K368" s="7" t="s">
        <v>72</v>
      </c>
      <c r="L368" s="7" t="s">
        <v>72</v>
      </c>
      <c r="M368" s="7" t="s">
        <v>17</v>
      </c>
      <c r="N368" s="4">
        <v>19</v>
      </c>
      <c r="O368" s="4">
        <f>SUM(N367:N370)</f>
        <v>38</v>
      </c>
      <c r="P368" s="4">
        <f>SUM(N367:N371)</f>
        <v>47</v>
      </c>
      <c r="Q368">
        <f>N368/O368</f>
        <v>0.5</v>
      </c>
      <c r="R368" t="str">
        <f t="shared" si="5"/>
        <v>F30.10.2023</v>
      </c>
    </row>
    <row r="369" spans="1:18" x14ac:dyDescent="0.25">
      <c r="A369" t="s">
        <v>58</v>
      </c>
      <c r="B369" s="13">
        <v>0.70833333333333304</v>
      </c>
      <c r="C369" t="s">
        <v>52</v>
      </c>
      <c r="D369">
        <v>23</v>
      </c>
      <c r="E369">
        <v>58</v>
      </c>
      <c r="F369" t="s">
        <v>32</v>
      </c>
      <c r="G369" s="7">
        <v>8</v>
      </c>
      <c r="H369" t="s">
        <v>35</v>
      </c>
      <c r="I369" t="s">
        <v>37</v>
      </c>
      <c r="J369" s="7" t="s">
        <v>14</v>
      </c>
      <c r="K369" s="7" t="s">
        <v>72</v>
      </c>
      <c r="L369" s="7" t="s">
        <v>72</v>
      </c>
      <c r="M369" s="7" t="s">
        <v>13</v>
      </c>
      <c r="N369" s="4">
        <v>14</v>
      </c>
      <c r="O369" s="4">
        <f>SUM(N367:N370)</f>
        <v>38</v>
      </c>
      <c r="P369" s="4">
        <f>SUM(N367:N371)</f>
        <v>47</v>
      </c>
      <c r="Q369">
        <f>N369/O369</f>
        <v>0.36842105263157893</v>
      </c>
      <c r="R369" t="str">
        <f t="shared" si="5"/>
        <v>F30.10.2023</v>
      </c>
    </row>
    <row r="370" spans="1:18" x14ac:dyDescent="0.25">
      <c r="A370" t="s">
        <v>58</v>
      </c>
      <c r="B370" s="13">
        <v>0.70833333333333304</v>
      </c>
      <c r="C370" t="s">
        <v>52</v>
      </c>
      <c r="D370">
        <v>23</v>
      </c>
      <c r="E370">
        <v>58</v>
      </c>
      <c r="F370" t="s">
        <v>32</v>
      </c>
      <c r="G370" s="7">
        <v>8</v>
      </c>
      <c r="H370" t="s">
        <v>35</v>
      </c>
      <c r="I370" t="s">
        <v>37</v>
      </c>
      <c r="J370" s="7" t="s">
        <v>16</v>
      </c>
      <c r="K370" s="7" t="s">
        <v>72</v>
      </c>
      <c r="L370" s="7" t="s">
        <v>72</v>
      </c>
      <c r="M370" s="7" t="s">
        <v>22</v>
      </c>
      <c r="N370" s="4">
        <v>1</v>
      </c>
      <c r="O370" s="4">
        <f>SUM(N367:N370)</f>
        <v>38</v>
      </c>
      <c r="P370" s="4">
        <f>SUM(N367:N371)</f>
        <v>47</v>
      </c>
      <c r="Q370">
        <f>N370/O370</f>
        <v>2.6315789473684209E-2</v>
      </c>
      <c r="R370" t="str">
        <f t="shared" si="5"/>
        <v>F30.10.2023</v>
      </c>
    </row>
    <row r="371" spans="1:18" x14ac:dyDescent="0.25">
      <c r="A371" t="s">
        <v>58</v>
      </c>
      <c r="B371" s="13">
        <v>0.70833333333333304</v>
      </c>
      <c r="C371" t="s">
        <v>52</v>
      </c>
      <c r="D371">
        <v>23</v>
      </c>
      <c r="E371">
        <v>58</v>
      </c>
      <c r="F371" t="s">
        <v>32</v>
      </c>
      <c r="G371" s="7">
        <v>8</v>
      </c>
      <c r="H371" t="s">
        <v>35</v>
      </c>
      <c r="I371" t="s">
        <v>37</v>
      </c>
      <c r="J371" s="7" t="s">
        <v>18</v>
      </c>
      <c r="K371" s="7" t="s">
        <v>72</v>
      </c>
      <c r="L371" s="7" t="s">
        <v>72</v>
      </c>
      <c r="M371" s="7" t="s">
        <v>18</v>
      </c>
      <c r="N371" s="4">
        <v>9</v>
      </c>
      <c r="O371" s="4">
        <f>SUM(N367:N370)</f>
        <v>38</v>
      </c>
      <c r="P371" s="4">
        <f>SUM(N367:N371)</f>
        <v>47</v>
      </c>
      <c r="Q371">
        <f>N371/P371</f>
        <v>0.19148936170212766</v>
      </c>
      <c r="R371" t="str">
        <f t="shared" si="5"/>
        <v>F30.10.2023</v>
      </c>
    </row>
    <row r="372" spans="1:18" x14ac:dyDescent="0.25">
      <c r="A372" t="s">
        <v>58</v>
      </c>
      <c r="B372" s="13">
        <v>0.70833333333333304</v>
      </c>
      <c r="C372" t="s">
        <v>52</v>
      </c>
      <c r="D372">
        <v>23</v>
      </c>
      <c r="E372">
        <v>58</v>
      </c>
      <c r="F372" t="s">
        <v>32</v>
      </c>
      <c r="G372" s="7">
        <v>8</v>
      </c>
      <c r="H372" t="s">
        <v>35</v>
      </c>
      <c r="I372" t="s">
        <v>39</v>
      </c>
      <c r="J372" t="s">
        <v>74</v>
      </c>
      <c r="K372" s="7" t="s">
        <v>72</v>
      </c>
      <c r="L372" s="7" t="s">
        <v>72</v>
      </c>
      <c r="M372" s="7" t="s">
        <v>22</v>
      </c>
      <c r="N372" s="4">
        <v>8</v>
      </c>
      <c r="O372" s="4">
        <f>SUM(N372:N375)</f>
        <v>31</v>
      </c>
      <c r="P372" s="4">
        <f>SUM(N372:N376)</f>
        <v>42</v>
      </c>
      <c r="Q372">
        <f>N372/O372</f>
        <v>0.25806451612903225</v>
      </c>
      <c r="R372" t="str">
        <f t="shared" si="5"/>
        <v>H30.10.2023</v>
      </c>
    </row>
    <row r="373" spans="1:18" x14ac:dyDescent="0.25">
      <c r="A373" t="s">
        <v>58</v>
      </c>
      <c r="B373" s="13">
        <v>0.70833333333333304</v>
      </c>
      <c r="C373" t="s">
        <v>52</v>
      </c>
      <c r="D373">
        <v>23</v>
      </c>
      <c r="E373">
        <v>58</v>
      </c>
      <c r="F373" t="s">
        <v>32</v>
      </c>
      <c r="G373" s="7">
        <v>8</v>
      </c>
      <c r="H373" t="s">
        <v>35</v>
      </c>
      <c r="I373" t="s">
        <v>39</v>
      </c>
      <c r="J373" t="s">
        <v>75</v>
      </c>
      <c r="K373" s="7" t="s">
        <v>72</v>
      </c>
      <c r="L373" s="7" t="s">
        <v>72</v>
      </c>
      <c r="M373" s="7" t="s">
        <v>13</v>
      </c>
      <c r="N373" s="4">
        <v>4</v>
      </c>
      <c r="O373" s="4">
        <f>O372</f>
        <v>31</v>
      </c>
      <c r="P373" s="4">
        <f>SUM(N372:N376)</f>
        <v>42</v>
      </c>
      <c r="Q373">
        <f>N373/O373</f>
        <v>0.12903225806451613</v>
      </c>
      <c r="R373" t="str">
        <f t="shared" si="5"/>
        <v>H30.10.2023</v>
      </c>
    </row>
    <row r="374" spans="1:18" x14ac:dyDescent="0.25">
      <c r="A374" t="s">
        <v>58</v>
      </c>
      <c r="B374" s="13">
        <v>0.70833333333333304</v>
      </c>
      <c r="C374" t="s">
        <v>52</v>
      </c>
      <c r="D374">
        <v>23</v>
      </c>
      <c r="E374">
        <v>58</v>
      </c>
      <c r="F374" t="s">
        <v>32</v>
      </c>
      <c r="G374" s="7">
        <v>8</v>
      </c>
      <c r="H374" t="s">
        <v>35</v>
      </c>
      <c r="I374" t="s">
        <v>39</v>
      </c>
      <c r="J374" s="7" t="s">
        <v>14</v>
      </c>
      <c r="K374" s="7" t="s">
        <v>72</v>
      </c>
      <c r="L374" s="7" t="s">
        <v>72</v>
      </c>
      <c r="M374" s="7" t="s">
        <v>17</v>
      </c>
      <c r="N374" s="4">
        <v>18</v>
      </c>
      <c r="O374" s="4">
        <f>SUM(N372:N375)</f>
        <v>31</v>
      </c>
      <c r="P374" s="4">
        <f>SUM(N372:N376)</f>
        <v>42</v>
      </c>
      <c r="Q374">
        <f>N374/O374</f>
        <v>0.58064516129032262</v>
      </c>
      <c r="R374" t="str">
        <f t="shared" si="5"/>
        <v>H30.10.2023</v>
      </c>
    </row>
    <row r="375" spans="1:18" x14ac:dyDescent="0.25">
      <c r="A375" t="s">
        <v>58</v>
      </c>
      <c r="B375" s="13">
        <v>0.70833333333333304</v>
      </c>
      <c r="C375" t="s">
        <v>52</v>
      </c>
      <c r="D375">
        <v>23</v>
      </c>
      <c r="E375">
        <v>58</v>
      </c>
      <c r="F375" t="s">
        <v>32</v>
      </c>
      <c r="G375" s="7">
        <v>8</v>
      </c>
      <c r="H375" t="s">
        <v>35</v>
      </c>
      <c r="I375" t="s">
        <v>39</v>
      </c>
      <c r="J375" s="7" t="s">
        <v>16</v>
      </c>
      <c r="K375" s="7" t="s">
        <v>72</v>
      </c>
      <c r="L375" s="7" t="s">
        <v>72</v>
      </c>
      <c r="M375" s="7" t="s">
        <v>15</v>
      </c>
      <c r="N375" s="4">
        <v>1</v>
      </c>
      <c r="O375" s="4">
        <f>SUM(N372:N375)</f>
        <v>31</v>
      </c>
      <c r="P375" s="4">
        <f>SUM(N372:N376)</f>
        <v>42</v>
      </c>
      <c r="Q375">
        <f>N375/O375</f>
        <v>3.2258064516129031E-2</v>
      </c>
      <c r="R375" t="str">
        <f t="shared" si="5"/>
        <v>H30.10.2023</v>
      </c>
    </row>
    <row r="376" spans="1:18" x14ac:dyDescent="0.25">
      <c r="A376" t="s">
        <v>58</v>
      </c>
      <c r="B376" s="13">
        <v>0.70833333333333304</v>
      </c>
      <c r="C376" t="s">
        <v>52</v>
      </c>
      <c r="D376">
        <v>23</v>
      </c>
      <c r="E376">
        <v>58</v>
      </c>
      <c r="F376" t="s">
        <v>32</v>
      </c>
      <c r="G376">
        <v>8</v>
      </c>
      <c r="H376" t="s">
        <v>35</v>
      </c>
      <c r="I376" t="s">
        <v>39</v>
      </c>
      <c r="J376" s="7" t="s">
        <v>18</v>
      </c>
      <c r="K376" s="7" t="s">
        <v>72</v>
      </c>
      <c r="L376" s="7" t="s">
        <v>72</v>
      </c>
      <c r="M376" s="7" t="s">
        <v>18</v>
      </c>
      <c r="N376" s="4">
        <v>11</v>
      </c>
      <c r="O376" s="4">
        <f>SUM(N372:N375)</f>
        <v>31</v>
      </c>
      <c r="P376" s="4">
        <f>SUM(N372:N376)</f>
        <v>42</v>
      </c>
      <c r="Q376">
        <f>N376/P376</f>
        <v>0.26190476190476192</v>
      </c>
      <c r="R376" t="str">
        <f t="shared" si="5"/>
        <v>H30.10.2023</v>
      </c>
    </row>
    <row r="377" spans="1:18" x14ac:dyDescent="0.25">
      <c r="A377" t="s">
        <v>60</v>
      </c>
      <c r="B377" s="13">
        <v>0.66666666666666663</v>
      </c>
      <c r="C377" t="s">
        <v>52</v>
      </c>
      <c r="D377">
        <v>22</v>
      </c>
      <c r="E377">
        <v>45</v>
      </c>
      <c r="F377" t="s">
        <v>32</v>
      </c>
      <c r="G377">
        <v>8</v>
      </c>
      <c r="H377" t="s">
        <v>35</v>
      </c>
      <c r="I377" s="7" t="s">
        <v>12</v>
      </c>
      <c r="J377" t="s">
        <v>74</v>
      </c>
      <c r="K377" s="7" t="s">
        <v>72</v>
      </c>
      <c r="L377" s="7" t="s">
        <v>72</v>
      </c>
      <c r="M377" s="7" t="s">
        <v>22</v>
      </c>
      <c r="N377" s="4">
        <v>5</v>
      </c>
      <c r="O377" s="4">
        <f>SUM(N377:N380)</f>
        <v>26</v>
      </c>
      <c r="P377" s="4">
        <f>SUM(N377:N381)</f>
        <v>43</v>
      </c>
      <c r="Q377">
        <f>N377/O377</f>
        <v>0.19230769230769232</v>
      </c>
      <c r="R377" t="str">
        <f t="shared" si="5"/>
        <v>A07.11.2023</v>
      </c>
    </row>
    <row r="378" spans="1:18" x14ac:dyDescent="0.25">
      <c r="A378" t="s">
        <v>60</v>
      </c>
      <c r="B378" s="13">
        <v>0.66666666666666663</v>
      </c>
      <c r="C378" t="s">
        <v>52</v>
      </c>
      <c r="D378">
        <v>22</v>
      </c>
      <c r="E378">
        <v>45</v>
      </c>
      <c r="F378" t="s">
        <v>32</v>
      </c>
      <c r="G378">
        <v>8</v>
      </c>
      <c r="H378" t="s">
        <v>35</v>
      </c>
      <c r="I378" s="7" t="s">
        <v>12</v>
      </c>
      <c r="J378" t="s">
        <v>75</v>
      </c>
      <c r="K378" s="7" t="s">
        <v>72</v>
      </c>
      <c r="L378" s="7" t="s">
        <v>72</v>
      </c>
      <c r="M378" s="7" t="s">
        <v>13</v>
      </c>
      <c r="N378" s="4">
        <v>9</v>
      </c>
      <c r="O378" s="4">
        <f>SUM(N377:N380)</f>
        <v>26</v>
      </c>
      <c r="P378" s="4">
        <f>SUM(N377:N381)</f>
        <v>43</v>
      </c>
      <c r="Q378">
        <f>N378/O378</f>
        <v>0.34615384615384615</v>
      </c>
      <c r="R378" t="str">
        <f t="shared" si="5"/>
        <v>A07.11.2023</v>
      </c>
    </row>
    <row r="379" spans="1:18" x14ac:dyDescent="0.25">
      <c r="A379" t="s">
        <v>60</v>
      </c>
      <c r="B379" s="13">
        <v>0.66666666666666663</v>
      </c>
      <c r="C379" t="s">
        <v>52</v>
      </c>
      <c r="D379">
        <v>22</v>
      </c>
      <c r="E379">
        <v>45</v>
      </c>
      <c r="F379" t="s">
        <v>32</v>
      </c>
      <c r="G379">
        <v>8</v>
      </c>
      <c r="H379" t="s">
        <v>35</v>
      </c>
      <c r="I379" s="7" t="s">
        <v>12</v>
      </c>
      <c r="J379" s="7" t="s">
        <v>14</v>
      </c>
      <c r="K379" s="7" t="s">
        <v>72</v>
      </c>
      <c r="L379" s="7" t="s">
        <v>72</v>
      </c>
      <c r="M379" s="7" t="s">
        <v>17</v>
      </c>
      <c r="N379" s="4">
        <v>5</v>
      </c>
      <c r="O379" s="4">
        <f>SUM(N377:N380)</f>
        <v>26</v>
      </c>
      <c r="P379" s="4">
        <f>SUM(N377:N381)</f>
        <v>43</v>
      </c>
      <c r="Q379">
        <f>N379/O379</f>
        <v>0.19230769230769232</v>
      </c>
      <c r="R379" t="str">
        <f t="shared" si="5"/>
        <v>A07.11.2023</v>
      </c>
    </row>
    <row r="380" spans="1:18" x14ac:dyDescent="0.25">
      <c r="A380" t="s">
        <v>60</v>
      </c>
      <c r="B380" s="13">
        <v>0.66666666666666663</v>
      </c>
      <c r="C380" t="s">
        <v>52</v>
      </c>
      <c r="D380">
        <v>22</v>
      </c>
      <c r="E380">
        <v>45</v>
      </c>
      <c r="F380" t="s">
        <v>32</v>
      </c>
      <c r="G380">
        <v>8</v>
      </c>
      <c r="H380" t="s">
        <v>35</v>
      </c>
      <c r="I380" s="7" t="s">
        <v>12</v>
      </c>
      <c r="J380" s="7" t="s">
        <v>16</v>
      </c>
      <c r="K380" s="7" t="s">
        <v>72</v>
      </c>
      <c r="L380" s="7" t="s">
        <v>72</v>
      </c>
      <c r="M380" s="7" t="s">
        <v>15</v>
      </c>
      <c r="N380" s="4">
        <v>7</v>
      </c>
      <c r="O380" s="4">
        <f>SUM(N377:N380)</f>
        <v>26</v>
      </c>
      <c r="P380" s="4">
        <f>SUM(N377:N381)</f>
        <v>43</v>
      </c>
      <c r="Q380">
        <f>N380/O380</f>
        <v>0.26923076923076922</v>
      </c>
      <c r="R380" t="str">
        <f t="shared" si="5"/>
        <v>A07.11.2023</v>
      </c>
    </row>
    <row r="381" spans="1:18" x14ac:dyDescent="0.25">
      <c r="A381" t="s">
        <v>60</v>
      </c>
      <c r="B381" s="13">
        <v>0.66666666666666663</v>
      </c>
      <c r="C381" t="s">
        <v>52</v>
      </c>
      <c r="D381">
        <v>22</v>
      </c>
      <c r="E381">
        <v>45</v>
      </c>
      <c r="F381" t="s">
        <v>32</v>
      </c>
      <c r="G381">
        <v>8</v>
      </c>
      <c r="H381" t="s">
        <v>35</v>
      </c>
      <c r="I381" s="7" t="s">
        <v>12</v>
      </c>
      <c r="J381" s="7" t="s">
        <v>18</v>
      </c>
      <c r="K381" s="7" t="s">
        <v>72</v>
      </c>
      <c r="L381" s="7" t="s">
        <v>72</v>
      </c>
      <c r="M381" s="7" t="s">
        <v>18</v>
      </c>
      <c r="N381" s="4">
        <v>17</v>
      </c>
      <c r="O381" s="4">
        <f>SUM(N377:N380)</f>
        <v>26</v>
      </c>
      <c r="P381" s="4">
        <f>SUM(N377:N381)</f>
        <v>43</v>
      </c>
      <c r="Q381">
        <f>N381/P381</f>
        <v>0.39534883720930231</v>
      </c>
      <c r="R381" t="str">
        <f t="shared" si="5"/>
        <v>A07.11.2023</v>
      </c>
    </row>
    <row r="382" spans="1:18" x14ac:dyDescent="0.25">
      <c r="A382" t="s">
        <v>60</v>
      </c>
      <c r="B382" s="13">
        <v>0.66666666666666663</v>
      </c>
      <c r="C382" t="s">
        <v>52</v>
      </c>
      <c r="D382">
        <v>22</v>
      </c>
      <c r="E382">
        <v>45</v>
      </c>
      <c r="F382" t="s">
        <v>32</v>
      </c>
      <c r="G382">
        <v>8</v>
      </c>
      <c r="H382" t="s">
        <v>35</v>
      </c>
      <c r="I382" s="7" t="s">
        <v>23</v>
      </c>
      <c r="J382" t="s">
        <v>74</v>
      </c>
      <c r="K382" s="7" t="s">
        <v>72</v>
      </c>
      <c r="L382" s="7" t="s">
        <v>72</v>
      </c>
      <c r="M382" s="7" t="s">
        <v>13</v>
      </c>
      <c r="N382" s="4">
        <v>2</v>
      </c>
      <c r="O382" s="4">
        <f>SUM(N382:N385)</f>
        <v>23</v>
      </c>
      <c r="P382" s="4">
        <f>SUM(N382:N386)</f>
        <v>42</v>
      </c>
      <c r="Q382">
        <f>N382/O382</f>
        <v>8.6956521739130432E-2</v>
      </c>
      <c r="R382" t="str">
        <f t="shared" si="5"/>
        <v>B07.11.2023</v>
      </c>
    </row>
    <row r="383" spans="1:18" x14ac:dyDescent="0.25">
      <c r="A383" t="s">
        <v>60</v>
      </c>
      <c r="B383" s="13">
        <v>0.66666666666666663</v>
      </c>
      <c r="C383" t="s">
        <v>52</v>
      </c>
      <c r="D383">
        <v>22</v>
      </c>
      <c r="E383">
        <v>45</v>
      </c>
      <c r="F383" t="s">
        <v>32</v>
      </c>
      <c r="G383">
        <v>8</v>
      </c>
      <c r="H383" t="s">
        <v>35</v>
      </c>
      <c r="I383" s="7" t="s">
        <v>23</v>
      </c>
      <c r="J383" t="s">
        <v>75</v>
      </c>
      <c r="K383" s="7" t="s">
        <v>72</v>
      </c>
      <c r="L383" s="7" t="s">
        <v>72</v>
      </c>
      <c r="M383" s="7" t="s">
        <v>22</v>
      </c>
      <c r="N383" s="4">
        <v>8</v>
      </c>
      <c r="O383" s="4">
        <f>O382</f>
        <v>23</v>
      </c>
      <c r="P383" s="4">
        <f>SUM(N382:N386)</f>
        <v>42</v>
      </c>
      <c r="Q383">
        <f>N383/O383</f>
        <v>0.34782608695652173</v>
      </c>
      <c r="R383" t="str">
        <f t="shared" si="5"/>
        <v>B07.11.2023</v>
      </c>
    </row>
    <row r="384" spans="1:18" x14ac:dyDescent="0.25">
      <c r="A384" t="s">
        <v>60</v>
      </c>
      <c r="B384" s="13">
        <v>0.66666666666666663</v>
      </c>
      <c r="C384" t="s">
        <v>52</v>
      </c>
      <c r="D384">
        <v>22</v>
      </c>
      <c r="E384">
        <v>45</v>
      </c>
      <c r="F384" t="s">
        <v>32</v>
      </c>
      <c r="G384">
        <v>8</v>
      </c>
      <c r="H384" t="s">
        <v>35</v>
      </c>
      <c r="I384" s="7" t="s">
        <v>23</v>
      </c>
      <c r="J384" s="7" t="s">
        <v>14</v>
      </c>
      <c r="K384" s="7" t="s">
        <v>72</v>
      </c>
      <c r="L384" s="7" t="s">
        <v>72</v>
      </c>
      <c r="M384" s="7" t="s">
        <v>17</v>
      </c>
      <c r="N384" s="4">
        <v>8</v>
      </c>
      <c r="O384" s="4">
        <f>SUM(N382:N385)</f>
        <v>23</v>
      </c>
      <c r="P384" s="4">
        <f>SUM(N382:N386)</f>
        <v>42</v>
      </c>
      <c r="Q384">
        <f>N384/O384</f>
        <v>0.34782608695652173</v>
      </c>
      <c r="R384" t="str">
        <f t="shared" si="5"/>
        <v>B07.11.2023</v>
      </c>
    </row>
    <row r="385" spans="1:18" x14ac:dyDescent="0.25">
      <c r="A385" t="s">
        <v>60</v>
      </c>
      <c r="B385" s="13">
        <v>0.66666666666666663</v>
      </c>
      <c r="C385" t="s">
        <v>52</v>
      </c>
      <c r="D385">
        <v>22</v>
      </c>
      <c r="E385">
        <v>45</v>
      </c>
      <c r="F385" t="s">
        <v>32</v>
      </c>
      <c r="G385">
        <v>8</v>
      </c>
      <c r="H385" t="s">
        <v>35</v>
      </c>
      <c r="I385" s="7" t="s">
        <v>23</v>
      </c>
      <c r="J385" s="7" t="s">
        <v>16</v>
      </c>
      <c r="K385" s="7" t="s">
        <v>72</v>
      </c>
      <c r="L385" s="7" t="s">
        <v>72</v>
      </c>
      <c r="M385" s="7" t="s">
        <v>15</v>
      </c>
      <c r="N385" s="4">
        <v>5</v>
      </c>
      <c r="O385" s="4">
        <f>SUM(N382:N385)</f>
        <v>23</v>
      </c>
      <c r="P385" s="4">
        <f>SUM(N382:N386)</f>
        <v>42</v>
      </c>
      <c r="Q385">
        <f>N385/O385</f>
        <v>0.21739130434782608</v>
      </c>
      <c r="R385" t="str">
        <f t="shared" si="5"/>
        <v>B07.11.2023</v>
      </c>
    </row>
    <row r="386" spans="1:18" x14ac:dyDescent="0.25">
      <c r="A386" t="s">
        <v>60</v>
      </c>
      <c r="B386" s="13">
        <v>0.66666666666666663</v>
      </c>
      <c r="C386" t="s">
        <v>52</v>
      </c>
      <c r="D386">
        <v>22</v>
      </c>
      <c r="E386">
        <v>45</v>
      </c>
      <c r="F386" t="s">
        <v>32</v>
      </c>
      <c r="G386">
        <v>8</v>
      </c>
      <c r="H386" t="s">
        <v>35</v>
      </c>
      <c r="I386" s="7" t="s">
        <v>23</v>
      </c>
      <c r="J386" s="7" t="s">
        <v>18</v>
      </c>
      <c r="K386" s="7" t="s">
        <v>72</v>
      </c>
      <c r="L386" s="7" t="s">
        <v>72</v>
      </c>
      <c r="M386" s="7" t="s">
        <v>18</v>
      </c>
      <c r="N386" s="4">
        <v>19</v>
      </c>
      <c r="O386" s="4">
        <f>SUM(N382:N385)</f>
        <v>23</v>
      </c>
      <c r="P386" s="4">
        <f>SUM(N382:N386)</f>
        <v>42</v>
      </c>
      <c r="Q386">
        <f>N386/P386</f>
        <v>0.45238095238095238</v>
      </c>
      <c r="R386" t="str">
        <f t="shared" ref="R386:R449" si="6">CONCATENATE(I386,A386)</f>
        <v>B07.11.2023</v>
      </c>
    </row>
    <row r="387" spans="1:18" x14ac:dyDescent="0.25">
      <c r="A387" t="s">
        <v>60</v>
      </c>
      <c r="B387" s="13">
        <v>0.66666666666666663</v>
      </c>
      <c r="C387" t="s">
        <v>52</v>
      </c>
      <c r="D387">
        <v>22</v>
      </c>
      <c r="E387">
        <v>45</v>
      </c>
      <c r="F387" t="s">
        <v>32</v>
      </c>
      <c r="G387">
        <v>8</v>
      </c>
      <c r="H387" t="s">
        <v>35</v>
      </c>
      <c r="I387" s="7" t="s">
        <v>26</v>
      </c>
      <c r="J387" t="s">
        <v>74</v>
      </c>
      <c r="K387" s="7" t="s">
        <v>72</v>
      </c>
      <c r="L387" s="7" t="s">
        <v>72</v>
      </c>
      <c r="M387" s="7" t="s">
        <v>13</v>
      </c>
      <c r="N387" s="4">
        <v>6</v>
      </c>
      <c r="O387" s="4">
        <f>SUM(N387:N390)</f>
        <v>22</v>
      </c>
      <c r="P387" s="4">
        <f>SUM(N387:N391)</f>
        <v>48</v>
      </c>
      <c r="Q387">
        <f>N387/O387</f>
        <v>0.27272727272727271</v>
      </c>
      <c r="R387" t="str">
        <f t="shared" si="6"/>
        <v>C07.11.2023</v>
      </c>
    </row>
    <row r="388" spans="1:18" x14ac:dyDescent="0.25">
      <c r="A388" t="s">
        <v>60</v>
      </c>
      <c r="B388" s="13">
        <v>0.66666666666666663</v>
      </c>
      <c r="C388" t="s">
        <v>52</v>
      </c>
      <c r="D388">
        <v>22</v>
      </c>
      <c r="E388">
        <v>45</v>
      </c>
      <c r="F388" t="s">
        <v>32</v>
      </c>
      <c r="G388">
        <v>8</v>
      </c>
      <c r="H388" t="s">
        <v>35</v>
      </c>
      <c r="I388" s="7" t="s">
        <v>26</v>
      </c>
      <c r="J388" t="s">
        <v>75</v>
      </c>
      <c r="K388" s="7" t="s">
        <v>72</v>
      </c>
      <c r="L388" s="7" t="s">
        <v>72</v>
      </c>
      <c r="M388" s="7" t="s">
        <v>22</v>
      </c>
      <c r="N388" s="4">
        <v>10</v>
      </c>
      <c r="O388" s="4">
        <f>SUM(N387:N390)</f>
        <v>22</v>
      </c>
      <c r="P388" s="4">
        <f>SUM(N387:N391)</f>
        <v>48</v>
      </c>
      <c r="Q388">
        <f>N388/O388</f>
        <v>0.45454545454545453</v>
      </c>
      <c r="R388" t="str">
        <f t="shared" si="6"/>
        <v>C07.11.2023</v>
      </c>
    </row>
    <row r="389" spans="1:18" x14ac:dyDescent="0.25">
      <c r="A389" t="s">
        <v>60</v>
      </c>
      <c r="B389" s="13">
        <v>0.66666666666666663</v>
      </c>
      <c r="C389" t="s">
        <v>52</v>
      </c>
      <c r="D389">
        <v>22</v>
      </c>
      <c r="E389">
        <v>45</v>
      </c>
      <c r="F389" t="s">
        <v>32</v>
      </c>
      <c r="G389">
        <v>8</v>
      </c>
      <c r="H389" t="s">
        <v>35</v>
      </c>
      <c r="I389" s="7" t="s">
        <v>26</v>
      </c>
      <c r="J389" s="7" t="s">
        <v>14</v>
      </c>
      <c r="K389" s="7" t="s">
        <v>72</v>
      </c>
      <c r="L389" s="7" t="s">
        <v>72</v>
      </c>
      <c r="M389" s="7" t="s">
        <v>15</v>
      </c>
      <c r="N389" s="4">
        <v>6</v>
      </c>
      <c r="O389" s="4">
        <f>SUM(N387:N390)</f>
        <v>22</v>
      </c>
      <c r="P389" s="4">
        <f>SUM(N387:N391)</f>
        <v>48</v>
      </c>
      <c r="Q389">
        <f>N389/O389</f>
        <v>0.27272727272727271</v>
      </c>
      <c r="R389" t="str">
        <f t="shared" si="6"/>
        <v>C07.11.2023</v>
      </c>
    </row>
    <row r="390" spans="1:18" x14ac:dyDescent="0.25">
      <c r="A390" t="s">
        <v>60</v>
      </c>
      <c r="B390" s="13">
        <v>0.66666666666666663</v>
      </c>
      <c r="C390" t="s">
        <v>52</v>
      </c>
      <c r="D390">
        <v>22</v>
      </c>
      <c r="E390">
        <v>45</v>
      </c>
      <c r="F390" t="s">
        <v>32</v>
      </c>
      <c r="G390">
        <v>8</v>
      </c>
      <c r="H390" t="s">
        <v>35</v>
      </c>
      <c r="I390" s="7" t="s">
        <v>26</v>
      </c>
      <c r="J390" s="7" t="s">
        <v>16</v>
      </c>
      <c r="K390" s="7" t="s">
        <v>72</v>
      </c>
      <c r="L390" s="7" t="s">
        <v>72</v>
      </c>
      <c r="M390" s="7" t="s">
        <v>17</v>
      </c>
      <c r="N390" s="4">
        <v>0</v>
      </c>
      <c r="O390" s="4">
        <f>SUM(N387:N390)</f>
        <v>22</v>
      </c>
      <c r="P390" s="4">
        <f>SUM(N387:N391)</f>
        <v>48</v>
      </c>
      <c r="Q390">
        <f>N390/O390</f>
        <v>0</v>
      </c>
      <c r="R390" t="str">
        <f t="shared" si="6"/>
        <v>C07.11.2023</v>
      </c>
    </row>
    <row r="391" spans="1:18" x14ac:dyDescent="0.25">
      <c r="A391" t="s">
        <v>60</v>
      </c>
      <c r="B391" s="13">
        <v>0.66666666666666663</v>
      </c>
      <c r="C391" t="s">
        <v>52</v>
      </c>
      <c r="D391">
        <v>22</v>
      </c>
      <c r="E391">
        <v>45</v>
      </c>
      <c r="F391" t="s">
        <v>32</v>
      </c>
      <c r="G391">
        <v>8</v>
      </c>
      <c r="H391" t="s">
        <v>35</v>
      </c>
      <c r="I391" s="7" t="s">
        <v>26</v>
      </c>
      <c r="J391" s="7" t="s">
        <v>18</v>
      </c>
      <c r="K391" s="7" t="s">
        <v>72</v>
      </c>
      <c r="L391" s="7" t="s">
        <v>72</v>
      </c>
      <c r="M391" s="7" t="s">
        <v>18</v>
      </c>
      <c r="N391" s="4">
        <v>26</v>
      </c>
      <c r="O391" s="4">
        <f>SUM(N387:N390)</f>
        <v>22</v>
      </c>
      <c r="P391" s="4">
        <f>SUM(N387:N391)</f>
        <v>48</v>
      </c>
      <c r="Q391">
        <f>N391/P391</f>
        <v>0.54166666666666663</v>
      </c>
      <c r="R391" t="str">
        <f t="shared" si="6"/>
        <v>C07.11.2023</v>
      </c>
    </row>
    <row r="392" spans="1:18" x14ac:dyDescent="0.25">
      <c r="A392" t="s">
        <v>62</v>
      </c>
      <c r="B392" s="13">
        <v>0.79166666666666663</v>
      </c>
      <c r="C392" t="s">
        <v>52</v>
      </c>
      <c r="D392">
        <v>21</v>
      </c>
      <c r="E392">
        <v>37</v>
      </c>
      <c r="F392" t="s">
        <v>32</v>
      </c>
      <c r="G392">
        <v>6</v>
      </c>
      <c r="H392" t="s">
        <v>35</v>
      </c>
      <c r="I392" t="s">
        <v>12</v>
      </c>
      <c r="J392" t="s">
        <v>74</v>
      </c>
      <c r="K392" s="7" t="s">
        <v>72</v>
      </c>
      <c r="L392" s="7" t="s">
        <v>72</v>
      </c>
      <c r="M392" s="7" t="s">
        <v>17</v>
      </c>
      <c r="N392" s="4">
        <v>6</v>
      </c>
      <c r="O392" s="4">
        <f>SUM(N392:N395)</f>
        <v>47</v>
      </c>
      <c r="P392" s="4">
        <f>SUM(N392:N396)</f>
        <v>55</v>
      </c>
      <c r="Q392">
        <f>N392/O392</f>
        <v>0.1276595744680851</v>
      </c>
      <c r="R392" t="str">
        <f t="shared" si="6"/>
        <v>A13.11.2023</v>
      </c>
    </row>
    <row r="393" spans="1:18" x14ac:dyDescent="0.25">
      <c r="A393" t="s">
        <v>62</v>
      </c>
      <c r="B393" s="13">
        <v>0.79166666666666663</v>
      </c>
      <c r="C393" t="s">
        <v>52</v>
      </c>
      <c r="D393">
        <v>21</v>
      </c>
      <c r="E393">
        <v>37</v>
      </c>
      <c r="F393" t="s">
        <v>32</v>
      </c>
      <c r="G393">
        <v>6</v>
      </c>
      <c r="H393" t="s">
        <v>35</v>
      </c>
      <c r="I393" t="s">
        <v>12</v>
      </c>
      <c r="J393" t="s">
        <v>75</v>
      </c>
      <c r="K393" s="7" t="s">
        <v>72</v>
      </c>
      <c r="L393" s="7" t="s">
        <v>72</v>
      </c>
      <c r="M393" s="7" t="s">
        <v>15</v>
      </c>
      <c r="N393" s="4">
        <v>12</v>
      </c>
      <c r="O393" s="4">
        <f>O392</f>
        <v>47</v>
      </c>
      <c r="P393" s="4">
        <f>SUM(N392:N396)</f>
        <v>55</v>
      </c>
      <c r="Q393">
        <f>N393/O393</f>
        <v>0.25531914893617019</v>
      </c>
      <c r="R393" t="str">
        <f t="shared" si="6"/>
        <v>A13.11.2023</v>
      </c>
    </row>
    <row r="394" spans="1:18" x14ac:dyDescent="0.25">
      <c r="A394" t="s">
        <v>62</v>
      </c>
      <c r="B394" s="13">
        <v>0.79166666666666696</v>
      </c>
      <c r="C394" t="s">
        <v>52</v>
      </c>
      <c r="D394">
        <v>21</v>
      </c>
      <c r="E394">
        <v>37</v>
      </c>
      <c r="F394" t="s">
        <v>32</v>
      </c>
      <c r="G394">
        <v>6</v>
      </c>
      <c r="H394" t="s">
        <v>35</v>
      </c>
      <c r="I394" t="s">
        <v>12</v>
      </c>
      <c r="J394" s="7" t="s">
        <v>14</v>
      </c>
      <c r="K394" s="7" t="s">
        <v>72</v>
      </c>
      <c r="L394" s="7" t="s">
        <v>72</v>
      </c>
      <c r="M394" s="7" t="s">
        <v>22</v>
      </c>
      <c r="N394" s="4">
        <v>25</v>
      </c>
      <c r="O394" s="4">
        <f>SUM(N392:N395)</f>
        <v>47</v>
      </c>
      <c r="P394" s="4">
        <f>SUM(N392:N396)</f>
        <v>55</v>
      </c>
      <c r="Q394">
        <f>N394/O394</f>
        <v>0.53191489361702127</v>
      </c>
      <c r="R394" t="str">
        <f t="shared" si="6"/>
        <v>A13.11.2023</v>
      </c>
    </row>
    <row r="395" spans="1:18" x14ac:dyDescent="0.25">
      <c r="A395" t="s">
        <v>62</v>
      </c>
      <c r="B395" s="13">
        <v>0.79166666666666696</v>
      </c>
      <c r="C395" t="s">
        <v>52</v>
      </c>
      <c r="D395">
        <v>21</v>
      </c>
      <c r="E395">
        <v>37</v>
      </c>
      <c r="F395" t="s">
        <v>32</v>
      </c>
      <c r="G395">
        <v>6</v>
      </c>
      <c r="H395" t="s">
        <v>35</v>
      </c>
      <c r="I395" t="s">
        <v>12</v>
      </c>
      <c r="J395" s="7" t="s">
        <v>16</v>
      </c>
      <c r="K395" s="7" t="s">
        <v>72</v>
      </c>
      <c r="L395" s="7" t="s">
        <v>72</v>
      </c>
      <c r="M395" s="7" t="s">
        <v>13</v>
      </c>
      <c r="N395" s="4">
        <v>4</v>
      </c>
      <c r="O395" s="4">
        <f>SUM(N392:N395)</f>
        <v>47</v>
      </c>
      <c r="P395" s="4">
        <f>SUM(N392:N396)</f>
        <v>55</v>
      </c>
      <c r="Q395">
        <f>N395/O395</f>
        <v>8.5106382978723402E-2</v>
      </c>
      <c r="R395" t="str">
        <f t="shared" si="6"/>
        <v>A13.11.2023</v>
      </c>
    </row>
    <row r="396" spans="1:18" x14ac:dyDescent="0.25">
      <c r="A396" t="s">
        <v>62</v>
      </c>
      <c r="B396" s="13">
        <v>0.79166666666666696</v>
      </c>
      <c r="C396" t="s">
        <v>52</v>
      </c>
      <c r="D396">
        <v>21</v>
      </c>
      <c r="E396">
        <v>37</v>
      </c>
      <c r="F396" t="s">
        <v>32</v>
      </c>
      <c r="G396">
        <v>6</v>
      </c>
      <c r="H396" t="s">
        <v>35</v>
      </c>
      <c r="I396" t="s">
        <v>12</v>
      </c>
      <c r="J396" s="7" t="s">
        <v>18</v>
      </c>
      <c r="K396" s="7" t="s">
        <v>72</v>
      </c>
      <c r="L396" s="7" t="s">
        <v>72</v>
      </c>
      <c r="M396" s="7" t="s">
        <v>18</v>
      </c>
      <c r="N396" s="4">
        <v>8</v>
      </c>
      <c r="O396" s="4">
        <f>SUM(N392:N395)</f>
        <v>47</v>
      </c>
      <c r="P396" s="4">
        <f>SUM(N392:N396)</f>
        <v>55</v>
      </c>
      <c r="Q396">
        <f>N396/P396</f>
        <v>0.14545454545454545</v>
      </c>
      <c r="R396" t="str">
        <f t="shared" si="6"/>
        <v>A13.11.2023</v>
      </c>
    </row>
    <row r="397" spans="1:18" x14ac:dyDescent="0.25">
      <c r="A397" t="s">
        <v>62</v>
      </c>
      <c r="B397" s="13">
        <v>0.79166666666666696</v>
      </c>
      <c r="C397" t="s">
        <v>52</v>
      </c>
      <c r="D397">
        <v>21</v>
      </c>
      <c r="E397">
        <v>37</v>
      </c>
      <c r="F397" t="s">
        <v>32</v>
      </c>
      <c r="G397">
        <v>6</v>
      </c>
      <c r="H397" t="s">
        <v>35</v>
      </c>
      <c r="I397" t="s">
        <v>23</v>
      </c>
      <c r="J397" t="s">
        <v>74</v>
      </c>
      <c r="K397" s="7" t="s">
        <v>72</v>
      </c>
      <c r="L397" s="7" t="s">
        <v>72</v>
      </c>
      <c r="M397" s="7" t="s">
        <v>17</v>
      </c>
      <c r="N397" s="4">
        <v>8</v>
      </c>
      <c r="O397" s="4">
        <f>SUM(N397:N400)</f>
        <v>50</v>
      </c>
      <c r="P397" s="4">
        <f>SUM(N397:N401)</f>
        <v>54</v>
      </c>
      <c r="Q397">
        <f>N397/O397</f>
        <v>0.16</v>
      </c>
      <c r="R397" t="str">
        <f t="shared" si="6"/>
        <v>B13.11.2023</v>
      </c>
    </row>
    <row r="398" spans="1:18" x14ac:dyDescent="0.25">
      <c r="A398" t="s">
        <v>62</v>
      </c>
      <c r="B398" s="13">
        <v>0.79166666666666696</v>
      </c>
      <c r="C398" t="s">
        <v>52</v>
      </c>
      <c r="D398">
        <v>21</v>
      </c>
      <c r="E398">
        <v>37</v>
      </c>
      <c r="F398" t="s">
        <v>32</v>
      </c>
      <c r="G398">
        <v>6</v>
      </c>
      <c r="H398" t="s">
        <v>35</v>
      </c>
      <c r="I398" t="s">
        <v>23</v>
      </c>
      <c r="J398" t="s">
        <v>75</v>
      </c>
      <c r="K398" s="7" t="s">
        <v>72</v>
      </c>
      <c r="L398" s="7" t="s">
        <v>72</v>
      </c>
      <c r="M398" s="7" t="s">
        <v>15</v>
      </c>
      <c r="N398" s="4">
        <v>14</v>
      </c>
      <c r="O398" s="4">
        <f>O397</f>
        <v>50</v>
      </c>
      <c r="P398" s="4">
        <f>SUM(N397:N401)</f>
        <v>54</v>
      </c>
      <c r="Q398">
        <f>N398/O398</f>
        <v>0.28000000000000003</v>
      </c>
      <c r="R398" t="str">
        <f t="shared" si="6"/>
        <v>B13.11.2023</v>
      </c>
    </row>
    <row r="399" spans="1:18" x14ac:dyDescent="0.25">
      <c r="A399" t="s">
        <v>62</v>
      </c>
      <c r="B399" s="13">
        <v>0.79166666666666696</v>
      </c>
      <c r="C399" t="s">
        <v>52</v>
      </c>
      <c r="D399">
        <v>21</v>
      </c>
      <c r="E399">
        <v>37</v>
      </c>
      <c r="F399" t="s">
        <v>32</v>
      </c>
      <c r="G399">
        <v>6</v>
      </c>
      <c r="H399" t="s">
        <v>35</v>
      </c>
      <c r="I399" t="s">
        <v>23</v>
      </c>
      <c r="J399" s="7" t="s">
        <v>14</v>
      </c>
      <c r="K399" s="7" t="s">
        <v>72</v>
      </c>
      <c r="L399" s="7" t="s">
        <v>72</v>
      </c>
      <c r="M399" s="7" t="s">
        <v>22</v>
      </c>
      <c r="N399" s="4">
        <v>25</v>
      </c>
      <c r="O399" s="4">
        <f>SUM(N397:N400)</f>
        <v>50</v>
      </c>
      <c r="P399" s="4">
        <f>SUM(N397:N401)</f>
        <v>54</v>
      </c>
      <c r="Q399">
        <f>N399/O399</f>
        <v>0.5</v>
      </c>
      <c r="R399" t="str">
        <f t="shared" si="6"/>
        <v>B13.11.2023</v>
      </c>
    </row>
    <row r="400" spans="1:18" x14ac:dyDescent="0.25">
      <c r="A400" t="s">
        <v>62</v>
      </c>
      <c r="B400" s="13">
        <v>0.79166666666666696</v>
      </c>
      <c r="C400" t="s">
        <v>52</v>
      </c>
      <c r="D400">
        <v>21</v>
      </c>
      <c r="E400">
        <v>37</v>
      </c>
      <c r="F400" t="s">
        <v>32</v>
      </c>
      <c r="G400">
        <v>6</v>
      </c>
      <c r="H400" t="s">
        <v>35</v>
      </c>
      <c r="I400" t="s">
        <v>23</v>
      </c>
      <c r="J400" s="7" t="s">
        <v>16</v>
      </c>
      <c r="K400" s="7" t="s">
        <v>72</v>
      </c>
      <c r="L400" s="7" t="s">
        <v>72</v>
      </c>
      <c r="M400" s="7" t="s">
        <v>13</v>
      </c>
      <c r="N400" s="4">
        <v>3</v>
      </c>
      <c r="O400" s="4">
        <f>SUM(N397:N400)</f>
        <v>50</v>
      </c>
      <c r="P400" s="4">
        <f>SUM(N397:N401)</f>
        <v>54</v>
      </c>
      <c r="Q400">
        <f>N400/O400</f>
        <v>0.06</v>
      </c>
      <c r="R400" t="str">
        <f t="shared" si="6"/>
        <v>B13.11.2023</v>
      </c>
    </row>
    <row r="401" spans="1:36" s="5" customFormat="1" x14ac:dyDescent="0.25">
      <c r="A401" s="5" t="s">
        <v>62</v>
      </c>
      <c r="B401" s="14">
        <v>0.79166666666666696</v>
      </c>
      <c r="C401" s="5" t="s">
        <v>52</v>
      </c>
      <c r="D401" s="5">
        <v>21</v>
      </c>
      <c r="E401" s="5">
        <v>37</v>
      </c>
      <c r="F401" s="5" t="s">
        <v>32</v>
      </c>
      <c r="G401" s="5">
        <v>6</v>
      </c>
      <c r="H401" s="5" t="s">
        <v>35</v>
      </c>
      <c r="I401" s="5" t="s">
        <v>23</v>
      </c>
      <c r="J401" s="8" t="s">
        <v>18</v>
      </c>
      <c r="K401" s="7" t="s">
        <v>72</v>
      </c>
      <c r="L401" s="7" t="s">
        <v>72</v>
      </c>
      <c r="M401" s="8" t="s">
        <v>18</v>
      </c>
      <c r="N401" s="6">
        <v>4</v>
      </c>
      <c r="O401" s="6">
        <f>SUM(N397:N400)</f>
        <v>50</v>
      </c>
      <c r="P401" s="6">
        <f>SUM(N397:N401)</f>
        <v>54</v>
      </c>
      <c r="Q401">
        <f>N401/P401</f>
        <v>7.407407407407407E-2</v>
      </c>
      <c r="R401" s="5" t="str">
        <f t="shared" si="6"/>
        <v>B13.11.2023</v>
      </c>
      <c r="AJ401" s="6"/>
    </row>
    <row r="402" spans="1:36" x14ac:dyDescent="0.25">
      <c r="A402" t="s">
        <v>40</v>
      </c>
      <c r="B402" s="10">
        <v>0.60416666666666663</v>
      </c>
      <c r="C402" t="s">
        <v>41</v>
      </c>
      <c r="D402">
        <v>26</v>
      </c>
      <c r="E402">
        <v>53</v>
      </c>
      <c r="F402" t="s">
        <v>11</v>
      </c>
      <c r="G402">
        <v>7</v>
      </c>
      <c r="H402" t="s">
        <v>42</v>
      </c>
      <c r="I402" t="s">
        <v>23</v>
      </c>
      <c r="J402" t="s">
        <v>74</v>
      </c>
      <c r="K402" s="7" t="s">
        <v>72</v>
      </c>
      <c r="L402" s="7" t="s">
        <v>70</v>
      </c>
      <c r="M402" t="s">
        <v>17</v>
      </c>
      <c r="N402" s="4">
        <v>11</v>
      </c>
      <c r="O402" s="4">
        <f>SUM(N402:N405)</f>
        <v>29</v>
      </c>
      <c r="P402" s="4">
        <f>SUM(N402:N406)</f>
        <v>41</v>
      </c>
      <c r="Q402">
        <f>N402/O402</f>
        <v>0.37931034482758619</v>
      </c>
      <c r="R402" t="str">
        <f t="shared" si="6"/>
        <v>B27.09.2023</v>
      </c>
    </row>
    <row r="403" spans="1:36" x14ac:dyDescent="0.25">
      <c r="A403" t="s">
        <v>40</v>
      </c>
      <c r="B403" s="10">
        <v>0.60416666666666663</v>
      </c>
      <c r="C403" t="s">
        <v>41</v>
      </c>
      <c r="D403">
        <v>26</v>
      </c>
      <c r="E403">
        <v>53</v>
      </c>
      <c r="F403" t="s">
        <v>11</v>
      </c>
      <c r="G403">
        <v>7</v>
      </c>
      <c r="H403" t="s">
        <v>42</v>
      </c>
      <c r="I403" t="s">
        <v>23</v>
      </c>
      <c r="J403" t="s">
        <v>75</v>
      </c>
      <c r="K403" s="7" t="s">
        <v>72</v>
      </c>
      <c r="L403" s="7" t="s">
        <v>70</v>
      </c>
      <c r="M403" t="s">
        <v>13</v>
      </c>
      <c r="N403" s="4">
        <v>16</v>
      </c>
      <c r="O403" s="4">
        <f>SUM(N402:N405)</f>
        <v>29</v>
      </c>
      <c r="P403" s="4">
        <f>SUM(N402:N406)</f>
        <v>41</v>
      </c>
      <c r="Q403">
        <f>N403/O403</f>
        <v>0.55172413793103448</v>
      </c>
      <c r="R403" t="str">
        <f t="shared" si="6"/>
        <v>B27.09.2023</v>
      </c>
    </row>
    <row r="404" spans="1:36" x14ac:dyDescent="0.25">
      <c r="A404" t="s">
        <v>40</v>
      </c>
      <c r="B404" s="10">
        <v>0.60416666666666663</v>
      </c>
      <c r="C404" t="s">
        <v>41</v>
      </c>
      <c r="D404">
        <v>26</v>
      </c>
      <c r="E404">
        <v>53</v>
      </c>
      <c r="F404" t="s">
        <v>11</v>
      </c>
      <c r="G404">
        <v>7</v>
      </c>
      <c r="H404" t="s">
        <v>42</v>
      </c>
      <c r="I404" t="s">
        <v>23</v>
      </c>
      <c r="J404" t="s">
        <v>14</v>
      </c>
      <c r="K404" s="7" t="s">
        <v>72</v>
      </c>
      <c r="L404" s="7" t="s">
        <v>70</v>
      </c>
      <c r="M404" t="s">
        <v>22</v>
      </c>
      <c r="N404" s="4">
        <v>1</v>
      </c>
      <c r="O404" s="4">
        <f>SUM(N402:N405)</f>
        <v>29</v>
      </c>
      <c r="P404" s="4">
        <f>SUM(N402:N406)</f>
        <v>41</v>
      </c>
      <c r="Q404">
        <f>N404/O404</f>
        <v>3.4482758620689655E-2</v>
      </c>
      <c r="R404" t="str">
        <f t="shared" si="6"/>
        <v>B27.09.2023</v>
      </c>
    </row>
    <row r="405" spans="1:36" x14ac:dyDescent="0.25">
      <c r="A405" t="s">
        <v>40</v>
      </c>
      <c r="B405" s="10">
        <v>0.60416666666666663</v>
      </c>
      <c r="C405" t="s">
        <v>41</v>
      </c>
      <c r="D405">
        <v>26</v>
      </c>
      <c r="E405">
        <v>53</v>
      </c>
      <c r="F405" t="s">
        <v>11</v>
      </c>
      <c r="G405">
        <v>7</v>
      </c>
      <c r="H405" t="s">
        <v>42</v>
      </c>
      <c r="I405" t="s">
        <v>23</v>
      </c>
      <c r="J405" t="s">
        <v>16</v>
      </c>
      <c r="K405" s="7" t="s">
        <v>72</v>
      </c>
      <c r="L405" s="7" t="s">
        <v>70</v>
      </c>
      <c r="M405" t="s">
        <v>15</v>
      </c>
      <c r="N405" s="4">
        <v>1</v>
      </c>
      <c r="O405" s="4">
        <f>SUM(N402:N405)</f>
        <v>29</v>
      </c>
      <c r="P405" s="4">
        <f>SUM(N402:N406)</f>
        <v>41</v>
      </c>
      <c r="Q405">
        <f>N405/O405</f>
        <v>3.4482758620689655E-2</v>
      </c>
      <c r="R405" t="str">
        <f t="shared" si="6"/>
        <v>B27.09.2023</v>
      </c>
    </row>
    <row r="406" spans="1:36" x14ac:dyDescent="0.25">
      <c r="A406" t="s">
        <v>40</v>
      </c>
      <c r="B406" s="10">
        <v>0.60416666666666663</v>
      </c>
      <c r="C406" t="s">
        <v>41</v>
      </c>
      <c r="D406">
        <v>26</v>
      </c>
      <c r="E406">
        <v>53</v>
      </c>
      <c r="F406" t="s">
        <v>11</v>
      </c>
      <c r="G406">
        <v>7</v>
      </c>
      <c r="H406" t="s">
        <v>42</v>
      </c>
      <c r="I406" t="s">
        <v>23</v>
      </c>
      <c r="J406" t="s">
        <v>18</v>
      </c>
      <c r="K406" s="7" t="s">
        <v>72</v>
      </c>
      <c r="L406" s="7" t="s">
        <v>70</v>
      </c>
      <c r="M406" t="s">
        <v>18</v>
      </c>
      <c r="N406" s="4">
        <v>12</v>
      </c>
      <c r="O406" s="4">
        <f>SUM(N402:N405)</f>
        <v>29</v>
      </c>
      <c r="P406" s="4">
        <f>SUM(N402:N406)</f>
        <v>41</v>
      </c>
      <c r="Q406">
        <f>N406/P406</f>
        <v>0.29268292682926828</v>
      </c>
      <c r="R406" t="str">
        <f t="shared" si="6"/>
        <v>B27.09.2023</v>
      </c>
    </row>
    <row r="407" spans="1:36" x14ac:dyDescent="0.25">
      <c r="A407" t="s">
        <v>40</v>
      </c>
      <c r="B407" s="10">
        <v>0.60416666666666663</v>
      </c>
      <c r="C407" t="s">
        <v>41</v>
      </c>
      <c r="D407">
        <v>26</v>
      </c>
      <c r="E407">
        <v>53</v>
      </c>
      <c r="F407" t="s">
        <v>11</v>
      </c>
      <c r="G407">
        <v>7</v>
      </c>
      <c r="H407" t="s">
        <v>42</v>
      </c>
      <c r="I407" t="s">
        <v>31</v>
      </c>
      <c r="J407" t="s">
        <v>74</v>
      </c>
      <c r="K407" s="7" t="s">
        <v>72</v>
      </c>
      <c r="L407" s="7" t="s">
        <v>70</v>
      </c>
      <c r="M407" t="s">
        <v>17</v>
      </c>
      <c r="N407" s="4">
        <v>10</v>
      </c>
      <c r="O407" s="4">
        <f>SUM(N407:N410)</f>
        <v>24</v>
      </c>
      <c r="P407" s="4">
        <f>SUM(N407:N411)</f>
        <v>29</v>
      </c>
      <c r="Q407">
        <f>N407/O407</f>
        <v>0.41666666666666669</v>
      </c>
      <c r="R407" t="str">
        <f t="shared" si="6"/>
        <v>D27.09.2023</v>
      </c>
    </row>
    <row r="408" spans="1:36" x14ac:dyDescent="0.25">
      <c r="A408" t="s">
        <v>40</v>
      </c>
      <c r="B408" s="10">
        <v>0.60416666666666663</v>
      </c>
      <c r="C408" t="s">
        <v>41</v>
      </c>
      <c r="D408">
        <v>26</v>
      </c>
      <c r="E408">
        <v>53</v>
      </c>
      <c r="F408" t="s">
        <v>11</v>
      </c>
      <c r="G408">
        <v>7</v>
      </c>
      <c r="H408" t="s">
        <v>42</v>
      </c>
      <c r="I408" t="s">
        <v>31</v>
      </c>
      <c r="J408" t="s">
        <v>75</v>
      </c>
      <c r="K408" s="7" t="s">
        <v>72</v>
      </c>
      <c r="L408" s="7" t="s">
        <v>70</v>
      </c>
      <c r="M408" t="s">
        <v>13</v>
      </c>
      <c r="N408" s="4">
        <v>11</v>
      </c>
      <c r="O408" s="4">
        <f>SUM(N407:N410)</f>
        <v>24</v>
      </c>
      <c r="P408" s="4">
        <f>SUM(N407:N411)</f>
        <v>29</v>
      </c>
      <c r="Q408">
        <f>N408/O408</f>
        <v>0.45833333333333331</v>
      </c>
      <c r="R408" t="str">
        <f t="shared" si="6"/>
        <v>D27.09.2023</v>
      </c>
    </row>
    <row r="409" spans="1:36" x14ac:dyDescent="0.25">
      <c r="A409" t="s">
        <v>40</v>
      </c>
      <c r="B409" s="10">
        <v>0.60416666666666663</v>
      </c>
      <c r="C409" t="s">
        <v>41</v>
      </c>
      <c r="D409">
        <v>26</v>
      </c>
      <c r="E409">
        <v>53</v>
      </c>
      <c r="F409" t="s">
        <v>11</v>
      </c>
      <c r="G409">
        <v>7</v>
      </c>
      <c r="H409" t="s">
        <v>42</v>
      </c>
      <c r="I409" t="s">
        <v>31</v>
      </c>
      <c r="J409" s="7" t="s">
        <v>14</v>
      </c>
      <c r="K409" s="7" t="s">
        <v>72</v>
      </c>
      <c r="L409" s="7" t="s">
        <v>70</v>
      </c>
      <c r="M409" t="s">
        <v>15</v>
      </c>
      <c r="N409" s="4">
        <v>2</v>
      </c>
      <c r="O409" s="4">
        <f>SUM(N407:N410)</f>
        <v>24</v>
      </c>
      <c r="P409" s="4">
        <f>SUM(N407:N411)</f>
        <v>29</v>
      </c>
      <c r="Q409">
        <f>N409/O409</f>
        <v>8.3333333333333329E-2</v>
      </c>
      <c r="R409" t="str">
        <f t="shared" si="6"/>
        <v>D27.09.2023</v>
      </c>
    </row>
    <row r="410" spans="1:36" x14ac:dyDescent="0.25">
      <c r="A410" t="s">
        <v>40</v>
      </c>
      <c r="B410" s="10">
        <v>0.60416666666666663</v>
      </c>
      <c r="C410" t="s">
        <v>41</v>
      </c>
      <c r="D410">
        <v>26</v>
      </c>
      <c r="E410">
        <v>53</v>
      </c>
      <c r="F410" t="s">
        <v>11</v>
      </c>
      <c r="G410">
        <v>7</v>
      </c>
      <c r="H410" t="s">
        <v>42</v>
      </c>
      <c r="I410" t="s">
        <v>31</v>
      </c>
      <c r="J410" s="7" t="s">
        <v>16</v>
      </c>
      <c r="K410" s="7" t="s">
        <v>72</v>
      </c>
      <c r="L410" s="7" t="s">
        <v>70</v>
      </c>
      <c r="M410" t="s">
        <v>22</v>
      </c>
      <c r="N410" s="4">
        <v>1</v>
      </c>
      <c r="O410" s="4">
        <f>SUM(N407:N410)</f>
        <v>24</v>
      </c>
      <c r="P410" s="4">
        <f>SUM(N407:N411)</f>
        <v>29</v>
      </c>
      <c r="Q410">
        <f>N410/O410</f>
        <v>4.1666666666666664E-2</v>
      </c>
      <c r="R410" t="str">
        <f t="shared" si="6"/>
        <v>D27.09.2023</v>
      </c>
    </row>
    <row r="411" spans="1:36" x14ac:dyDescent="0.25">
      <c r="A411" t="s">
        <v>40</v>
      </c>
      <c r="B411" s="10">
        <v>0.60416666666666663</v>
      </c>
      <c r="C411" t="s">
        <v>41</v>
      </c>
      <c r="D411">
        <v>26</v>
      </c>
      <c r="E411">
        <v>53</v>
      </c>
      <c r="F411" t="s">
        <v>11</v>
      </c>
      <c r="G411">
        <v>7</v>
      </c>
      <c r="H411" t="s">
        <v>42</v>
      </c>
      <c r="I411" t="s">
        <v>31</v>
      </c>
      <c r="J411" s="7" t="s">
        <v>18</v>
      </c>
      <c r="K411" s="7" t="s">
        <v>72</v>
      </c>
      <c r="L411" s="7" t="s">
        <v>70</v>
      </c>
      <c r="M411" s="7" t="s">
        <v>18</v>
      </c>
      <c r="N411" s="4">
        <v>5</v>
      </c>
      <c r="O411" s="4">
        <f>SUM(N407:N410)</f>
        <v>24</v>
      </c>
      <c r="P411" s="4">
        <f>SUM(N407:N411)</f>
        <v>29</v>
      </c>
      <c r="Q411">
        <f>N411/P411</f>
        <v>0.17241379310344829</v>
      </c>
      <c r="R411" t="str">
        <f t="shared" si="6"/>
        <v>D27.09.2023</v>
      </c>
    </row>
    <row r="412" spans="1:36" x14ac:dyDescent="0.25">
      <c r="A412" t="s">
        <v>40</v>
      </c>
      <c r="B412" s="10">
        <v>0.60416666666666663</v>
      </c>
      <c r="C412" t="s">
        <v>41</v>
      </c>
      <c r="D412">
        <v>26</v>
      </c>
      <c r="E412">
        <v>53</v>
      </c>
      <c r="F412" t="s">
        <v>11</v>
      </c>
      <c r="G412">
        <v>7</v>
      </c>
      <c r="H412" t="s">
        <v>42</v>
      </c>
      <c r="I412" t="s">
        <v>36</v>
      </c>
      <c r="J412" t="s">
        <v>74</v>
      </c>
      <c r="K412" s="7" t="s">
        <v>72</v>
      </c>
      <c r="L412" s="7" t="s">
        <v>70</v>
      </c>
      <c r="M412" t="s">
        <v>22</v>
      </c>
      <c r="N412" s="4">
        <v>1</v>
      </c>
      <c r="O412" s="4">
        <f>SUM(N412:N415)</f>
        <v>6</v>
      </c>
      <c r="P412" s="4">
        <f>SUM(N412:N416)</f>
        <v>12</v>
      </c>
      <c r="Q412">
        <f>N412/O412</f>
        <v>0.16666666666666666</v>
      </c>
      <c r="R412" t="str">
        <f t="shared" si="6"/>
        <v>E27.09.2023</v>
      </c>
    </row>
    <row r="413" spans="1:36" x14ac:dyDescent="0.25">
      <c r="A413" t="s">
        <v>40</v>
      </c>
      <c r="B413" s="10">
        <v>0.60416666666666663</v>
      </c>
      <c r="C413" t="s">
        <v>41</v>
      </c>
      <c r="D413">
        <v>26</v>
      </c>
      <c r="E413">
        <v>53</v>
      </c>
      <c r="F413" t="s">
        <v>11</v>
      </c>
      <c r="G413">
        <v>7</v>
      </c>
      <c r="H413" t="s">
        <v>42</v>
      </c>
      <c r="I413" t="s">
        <v>36</v>
      </c>
      <c r="J413" t="s">
        <v>75</v>
      </c>
      <c r="K413" s="7" t="s">
        <v>72</v>
      </c>
      <c r="L413" s="7" t="s">
        <v>70</v>
      </c>
      <c r="M413" t="s">
        <v>15</v>
      </c>
      <c r="N413" s="4">
        <v>2</v>
      </c>
      <c r="O413" s="4">
        <f>SUM(N412:N415)</f>
        <v>6</v>
      </c>
      <c r="P413" s="4">
        <f>SUM(N412:N416)</f>
        <v>12</v>
      </c>
      <c r="Q413">
        <f>N413/O413</f>
        <v>0.33333333333333331</v>
      </c>
      <c r="R413" t="str">
        <f t="shared" si="6"/>
        <v>E27.09.2023</v>
      </c>
    </row>
    <row r="414" spans="1:36" x14ac:dyDescent="0.25">
      <c r="A414" t="s">
        <v>40</v>
      </c>
      <c r="B414" s="10">
        <v>0.60416666666666663</v>
      </c>
      <c r="C414" t="s">
        <v>41</v>
      </c>
      <c r="D414">
        <v>26</v>
      </c>
      <c r="E414">
        <v>53</v>
      </c>
      <c r="F414" t="s">
        <v>11</v>
      </c>
      <c r="G414">
        <v>7</v>
      </c>
      <c r="H414" t="s">
        <v>42</v>
      </c>
      <c r="I414" t="s">
        <v>36</v>
      </c>
      <c r="J414" s="7" t="s">
        <v>14</v>
      </c>
      <c r="K414" s="7" t="s">
        <v>72</v>
      </c>
      <c r="L414" s="7" t="s">
        <v>70</v>
      </c>
      <c r="M414" t="s">
        <v>13</v>
      </c>
      <c r="N414" s="4">
        <v>2</v>
      </c>
      <c r="O414" s="4">
        <f>SUM(N412:N415)</f>
        <v>6</v>
      </c>
      <c r="P414" s="4">
        <f>SUM(N412:N416)</f>
        <v>12</v>
      </c>
      <c r="Q414">
        <f>N414/O414</f>
        <v>0.33333333333333331</v>
      </c>
      <c r="R414" t="str">
        <f t="shared" si="6"/>
        <v>E27.09.2023</v>
      </c>
    </row>
    <row r="415" spans="1:36" x14ac:dyDescent="0.25">
      <c r="A415" t="s">
        <v>40</v>
      </c>
      <c r="B415" s="10">
        <v>0.60416666666666663</v>
      </c>
      <c r="C415" t="s">
        <v>41</v>
      </c>
      <c r="D415">
        <v>26</v>
      </c>
      <c r="E415">
        <v>53</v>
      </c>
      <c r="F415" t="s">
        <v>11</v>
      </c>
      <c r="G415">
        <v>7</v>
      </c>
      <c r="H415" t="s">
        <v>42</v>
      </c>
      <c r="I415" t="s">
        <v>36</v>
      </c>
      <c r="J415" s="7" t="s">
        <v>16</v>
      </c>
      <c r="K415" s="7" t="s">
        <v>72</v>
      </c>
      <c r="L415" s="7" t="s">
        <v>70</v>
      </c>
      <c r="M415" t="s">
        <v>17</v>
      </c>
      <c r="N415" s="4">
        <v>1</v>
      </c>
      <c r="O415" s="4">
        <f>SUM(N412:N415)</f>
        <v>6</v>
      </c>
      <c r="P415" s="4">
        <f>SUM(N412:N416)</f>
        <v>12</v>
      </c>
      <c r="Q415">
        <f>N415/O415</f>
        <v>0.16666666666666666</v>
      </c>
      <c r="R415" t="str">
        <f t="shared" si="6"/>
        <v>E27.09.2023</v>
      </c>
    </row>
    <row r="416" spans="1:36" x14ac:dyDescent="0.25">
      <c r="A416" t="s">
        <v>40</v>
      </c>
      <c r="B416" s="10">
        <v>0.60416666666666663</v>
      </c>
      <c r="C416" t="s">
        <v>41</v>
      </c>
      <c r="D416">
        <v>26</v>
      </c>
      <c r="E416">
        <v>53</v>
      </c>
      <c r="F416" t="s">
        <v>11</v>
      </c>
      <c r="G416">
        <v>7</v>
      </c>
      <c r="H416" t="s">
        <v>42</v>
      </c>
      <c r="I416" t="s">
        <v>36</v>
      </c>
      <c r="J416" s="7" t="s">
        <v>18</v>
      </c>
      <c r="K416" s="7" t="s">
        <v>72</v>
      </c>
      <c r="L416" s="7" t="s">
        <v>70</v>
      </c>
      <c r="M416" t="s">
        <v>18</v>
      </c>
      <c r="N416" s="4">
        <v>6</v>
      </c>
      <c r="O416" s="4">
        <f>SUM(N412:N415)</f>
        <v>6</v>
      </c>
      <c r="P416" s="4">
        <f>SUM(N412:N416)</f>
        <v>12</v>
      </c>
      <c r="Q416">
        <f>N416/P416</f>
        <v>0.5</v>
      </c>
      <c r="R416" t="str">
        <f t="shared" si="6"/>
        <v>E27.09.2023</v>
      </c>
    </row>
    <row r="417" spans="1:18" x14ac:dyDescent="0.25">
      <c r="A417" t="s">
        <v>40</v>
      </c>
      <c r="B417" s="10">
        <v>0.60416666666666663</v>
      </c>
      <c r="C417" t="s">
        <v>41</v>
      </c>
      <c r="D417">
        <v>26</v>
      </c>
      <c r="E417">
        <v>53</v>
      </c>
      <c r="F417" t="s">
        <v>11</v>
      </c>
      <c r="G417">
        <v>7</v>
      </c>
      <c r="H417" t="s">
        <v>42</v>
      </c>
      <c r="I417" t="s">
        <v>37</v>
      </c>
      <c r="J417" t="s">
        <v>74</v>
      </c>
      <c r="K417" s="7" t="s">
        <v>72</v>
      </c>
      <c r="L417" s="7" t="s">
        <v>70</v>
      </c>
      <c r="M417" t="s">
        <v>13</v>
      </c>
      <c r="N417" s="4">
        <v>4</v>
      </c>
      <c r="O417" s="4">
        <f>SUM(N417:N420)</f>
        <v>19</v>
      </c>
      <c r="P417" s="4">
        <f>SUM(N417:N421)</f>
        <v>25</v>
      </c>
      <c r="Q417">
        <f>N417/O417</f>
        <v>0.21052631578947367</v>
      </c>
      <c r="R417" t="str">
        <f t="shared" si="6"/>
        <v>F27.09.2023</v>
      </c>
    </row>
    <row r="418" spans="1:18" x14ac:dyDescent="0.25">
      <c r="A418" t="s">
        <v>40</v>
      </c>
      <c r="B418" s="10">
        <v>0.60416666666666663</v>
      </c>
      <c r="C418" t="s">
        <v>41</v>
      </c>
      <c r="D418">
        <v>26</v>
      </c>
      <c r="E418">
        <v>53</v>
      </c>
      <c r="F418" t="s">
        <v>11</v>
      </c>
      <c r="G418">
        <v>7</v>
      </c>
      <c r="H418" t="s">
        <v>42</v>
      </c>
      <c r="I418" t="s">
        <v>37</v>
      </c>
      <c r="J418" t="s">
        <v>75</v>
      </c>
      <c r="K418" s="7" t="s">
        <v>72</v>
      </c>
      <c r="L418" s="7" t="s">
        <v>70</v>
      </c>
      <c r="M418" t="s">
        <v>17</v>
      </c>
      <c r="N418" s="4">
        <v>9</v>
      </c>
      <c r="O418" s="4">
        <f>O417</f>
        <v>19</v>
      </c>
      <c r="P418" s="4">
        <f>SUM(N417:N421)</f>
        <v>25</v>
      </c>
      <c r="Q418">
        <f>N418/O418</f>
        <v>0.47368421052631576</v>
      </c>
      <c r="R418" t="str">
        <f t="shared" si="6"/>
        <v>F27.09.2023</v>
      </c>
    </row>
    <row r="419" spans="1:18" x14ac:dyDescent="0.25">
      <c r="A419" t="s">
        <v>40</v>
      </c>
      <c r="B419" s="10">
        <v>0.60416666666666663</v>
      </c>
      <c r="C419" t="s">
        <v>41</v>
      </c>
      <c r="D419">
        <v>26</v>
      </c>
      <c r="E419">
        <v>53</v>
      </c>
      <c r="F419" t="s">
        <v>11</v>
      </c>
      <c r="G419">
        <v>7</v>
      </c>
      <c r="H419" t="s">
        <v>42</v>
      </c>
      <c r="I419" t="s">
        <v>37</v>
      </c>
      <c r="J419" s="7" t="s">
        <v>14</v>
      </c>
      <c r="K419" s="7" t="s">
        <v>72</v>
      </c>
      <c r="L419" s="7" t="s">
        <v>70</v>
      </c>
      <c r="M419" t="s">
        <v>15</v>
      </c>
      <c r="N419" s="4">
        <v>4</v>
      </c>
      <c r="O419" s="4">
        <f>SUM(N417:N420)</f>
        <v>19</v>
      </c>
      <c r="P419" s="4">
        <f>SUM(N417:N421)</f>
        <v>25</v>
      </c>
      <c r="Q419">
        <f>N419/O419</f>
        <v>0.21052631578947367</v>
      </c>
      <c r="R419" t="str">
        <f t="shared" si="6"/>
        <v>F27.09.2023</v>
      </c>
    </row>
    <row r="420" spans="1:18" x14ac:dyDescent="0.25">
      <c r="A420" t="s">
        <v>40</v>
      </c>
      <c r="B420" s="10">
        <v>0.60416666666666663</v>
      </c>
      <c r="C420" t="s">
        <v>41</v>
      </c>
      <c r="D420">
        <v>26</v>
      </c>
      <c r="E420">
        <v>53</v>
      </c>
      <c r="F420" t="s">
        <v>11</v>
      </c>
      <c r="G420">
        <v>7</v>
      </c>
      <c r="H420" t="s">
        <v>42</v>
      </c>
      <c r="I420" t="s">
        <v>37</v>
      </c>
      <c r="J420" s="7" t="s">
        <v>16</v>
      </c>
      <c r="K420" s="7" t="s">
        <v>72</v>
      </c>
      <c r="L420" s="7" t="s">
        <v>70</v>
      </c>
      <c r="M420" t="s">
        <v>22</v>
      </c>
      <c r="N420" s="4">
        <v>2</v>
      </c>
      <c r="O420" s="4">
        <f>SUM(N417:N420)</f>
        <v>19</v>
      </c>
      <c r="P420" s="4">
        <f>SUM(N417:N421)</f>
        <v>25</v>
      </c>
      <c r="Q420">
        <f>N420/O420</f>
        <v>0.10526315789473684</v>
      </c>
      <c r="R420" t="str">
        <f t="shared" si="6"/>
        <v>F27.09.2023</v>
      </c>
    </row>
    <row r="421" spans="1:18" x14ac:dyDescent="0.25">
      <c r="A421" t="s">
        <v>40</v>
      </c>
      <c r="B421" s="10">
        <v>0.60416666666666663</v>
      </c>
      <c r="C421" t="s">
        <v>41</v>
      </c>
      <c r="D421">
        <v>26</v>
      </c>
      <c r="E421">
        <v>53</v>
      </c>
      <c r="F421" t="s">
        <v>11</v>
      </c>
      <c r="G421">
        <v>7</v>
      </c>
      <c r="H421" t="s">
        <v>42</v>
      </c>
      <c r="I421" t="s">
        <v>37</v>
      </c>
      <c r="J421" s="7" t="s">
        <v>18</v>
      </c>
      <c r="K421" s="7" t="s">
        <v>72</v>
      </c>
      <c r="L421" s="7" t="s">
        <v>70</v>
      </c>
      <c r="M421" t="s">
        <v>18</v>
      </c>
      <c r="N421" s="4">
        <v>6</v>
      </c>
      <c r="O421" s="4">
        <f>SUM(N417:N420)</f>
        <v>19</v>
      </c>
      <c r="P421" s="4">
        <f>SUM(N417:N421)</f>
        <v>25</v>
      </c>
      <c r="Q421">
        <f>N421/P421</f>
        <v>0.24</v>
      </c>
      <c r="R421" t="str">
        <f t="shared" si="6"/>
        <v>F27.09.2023</v>
      </c>
    </row>
    <row r="422" spans="1:18" x14ac:dyDescent="0.25">
      <c r="A422" t="s">
        <v>48</v>
      </c>
      <c r="B422" s="10">
        <v>0.61805555555555558</v>
      </c>
      <c r="C422" t="s">
        <v>20</v>
      </c>
      <c r="D422">
        <v>24</v>
      </c>
      <c r="E422">
        <v>55</v>
      </c>
      <c r="F422" t="s">
        <v>32</v>
      </c>
      <c r="G422">
        <v>7</v>
      </c>
      <c r="H422" t="s">
        <v>42</v>
      </c>
      <c r="I422" t="s">
        <v>12</v>
      </c>
      <c r="J422" t="s">
        <v>75</v>
      </c>
      <c r="K422" s="7" t="s">
        <v>72</v>
      </c>
      <c r="L422" s="7" t="s">
        <v>70</v>
      </c>
      <c r="M422" t="s">
        <v>15</v>
      </c>
      <c r="N422" s="4">
        <v>31</v>
      </c>
      <c r="O422" s="4">
        <f>SUM(N422:N425)</f>
        <v>65</v>
      </c>
      <c r="P422" s="4">
        <f>SUM(N422:N426)</f>
        <v>67</v>
      </c>
      <c r="Q422">
        <f>N422/O422</f>
        <v>0.47692307692307695</v>
      </c>
      <c r="R422" t="str">
        <f t="shared" si="6"/>
        <v>A03.10.2023</v>
      </c>
    </row>
    <row r="423" spans="1:18" x14ac:dyDescent="0.25">
      <c r="A423" t="s">
        <v>48</v>
      </c>
      <c r="B423" s="10">
        <v>0.61805555555555558</v>
      </c>
      <c r="C423" t="s">
        <v>20</v>
      </c>
      <c r="D423">
        <v>24</v>
      </c>
      <c r="E423">
        <v>55</v>
      </c>
      <c r="F423" t="s">
        <v>32</v>
      </c>
      <c r="G423">
        <v>7</v>
      </c>
      <c r="H423" t="s">
        <v>42</v>
      </c>
      <c r="I423" t="s">
        <v>12</v>
      </c>
      <c r="J423" t="s">
        <v>74</v>
      </c>
      <c r="K423" s="7" t="s">
        <v>72</v>
      </c>
      <c r="L423" s="7" t="s">
        <v>70</v>
      </c>
      <c r="M423" t="s">
        <v>17</v>
      </c>
      <c r="N423" s="4">
        <v>19</v>
      </c>
      <c r="O423" s="4">
        <f>SUM(N422:N425)</f>
        <v>65</v>
      </c>
      <c r="P423" s="4">
        <f>SUM(N422:N426)</f>
        <v>67</v>
      </c>
      <c r="Q423">
        <f>N423/O423</f>
        <v>0.29230769230769232</v>
      </c>
      <c r="R423" t="str">
        <f t="shared" si="6"/>
        <v>A03.10.2023</v>
      </c>
    </row>
    <row r="424" spans="1:18" x14ac:dyDescent="0.25">
      <c r="A424" t="s">
        <v>48</v>
      </c>
      <c r="B424" s="10">
        <v>0.61805555555555558</v>
      </c>
      <c r="C424" t="s">
        <v>20</v>
      </c>
      <c r="D424">
        <v>24</v>
      </c>
      <c r="E424">
        <v>55</v>
      </c>
      <c r="F424" t="s">
        <v>32</v>
      </c>
      <c r="G424">
        <v>7</v>
      </c>
      <c r="H424" t="s">
        <v>42</v>
      </c>
      <c r="I424" t="s">
        <v>12</v>
      </c>
      <c r="J424" t="s">
        <v>14</v>
      </c>
      <c r="K424" s="7" t="s">
        <v>72</v>
      </c>
      <c r="L424" s="7" t="s">
        <v>70</v>
      </c>
      <c r="M424" t="s">
        <v>22</v>
      </c>
      <c r="N424" s="4">
        <v>14</v>
      </c>
      <c r="O424" s="4">
        <f>SUM(N422:N425)</f>
        <v>65</v>
      </c>
      <c r="P424" s="4">
        <f>SUM(N422:N426)</f>
        <v>67</v>
      </c>
      <c r="Q424">
        <f>N424/O424</f>
        <v>0.2153846153846154</v>
      </c>
      <c r="R424" t="str">
        <f t="shared" si="6"/>
        <v>A03.10.2023</v>
      </c>
    </row>
    <row r="425" spans="1:18" x14ac:dyDescent="0.25">
      <c r="A425" t="s">
        <v>48</v>
      </c>
      <c r="B425" s="10">
        <v>0.61805555555555558</v>
      </c>
      <c r="C425" t="s">
        <v>20</v>
      </c>
      <c r="D425">
        <v>24</v>
      </c>
      <c r="E425">
        <v>55</v>
      </c>
      <c r="F425" t="s">
        <v>32</v>
      </c>
      <c r="G425">
        <v>7</v>
      </c>
      <c r="H425" t="s">
        <v>42</v>
      </c>
      <c r="I425" t="s">
        <v>12</v>
      </c>
      <c r="J425" t="s">
        <v>16</v>
      </c>
      <c r="K425" s="7" t="s">
        <v>72</v>
      </c>
      <c r="L425" s="7" t="s">
        <v>70</v>
      </c>
      <c r="M425" t="s">
        <v>13</v>
      </c>
      <c r="N425" s="4">
        <v>1</v>
      </c>
      <c r="O425" s="4">
        <f>SUM(N422:N425)</f>
        <v>65</v>
      </c>
      <c r="P425" s="4">
        <f>SUM(N422:N426)</f>
        <v>67</v>
      </c>
      <c r="Q425">
        <f>N425/O425</f>
        <v>1.5384615384615385E-2</v>
      </c>
      <c r="R425" t="str">
        <f t="shared" si="6"/>
        <v>A03.10.2023</v>
      </c>
    </row>
    <row r="426" spans="1:18" x14ac:dyDescent="0.25">
      <c r="A426" t="s">
        <v>48</v>
      </c>
      <c r="B426" s="10">
        <v>0.61805555555555558</v>
      </c>
      <c r="C426" t="s">
        <v>20</v>
      </c>
      <c r="D426">
        <v>24</v>
      </c>
      <c r="E426">
        <v>55</v>
      </c>
      <c r="F426" t="s">
        <v>32</v>
      </c>
      <c r="G426">
        <v>7</v>
      </c>
      <c r="H426" t="s">
        <v>42</v>
      </c>
      <c r="I426" t="s">
        <v>12</v>
      </c>
      <c r="J426" t="s">
        <v>18</v>
      </c>
      <c r="K426" s="7" t="s">
        <v>72</v>
      </c>
      <c r="L426" s="7" t="s">
        <v>70</v>
      </c>
      <c r="M426" t="s">
        <v>18</v>
      </c>
      <c r="N426" s="4">
        <v>2</v>
      </c>
      <c r="O426" s="4">
        <f>SUM(N422:N425)</f>
        <v>65</v>
      </c>
      <c r="P426" s="4">
        <f>SUM(N422:N426)</f>
        <v>67</v>
      </c>
      <c r="Q426">
        <f>N426/P426</f>
        <v>2.9850746268656716E-2</v>
      </c>
      <c r="R426" t="str">
        <f t="shared" si="6"/>
        <v>A03.10.2023</v>
      </c>
    </row>
    <row r="427" spans="1:18" x14ac:dyDescent="0.25">
      <c r="A427" t="s">
        <v>48</v>
      </c>
      <c r="B427" s="10">
        <v>0.61805555555555558</v>
      </c>
      <c r="C427" t="s">
        <v>20</v>
      </c>
      <c r="D427">
        <v>24</v>
      </c>
      <c r="E427">
        <v>55</v>
      </c>
      <c r="F427" t="s">
        <v>32</v>
      </c>
      <c r="G427">
        <v>7</v>
      </c>
      <c r="H427" t="s">
        <v>42</v>
      </c>
      <c r="I427" t="s">
        <v>23</v>
      </c>
      <c r="J427" t="s">
        <v>75</v>
      </c>
      <c r="K427" s="7" t="s">
        <v>72</v>
      </c>
      <c r="L427" s="7" t="s">
        <v>70</v>
      </c>
      <c r="M427" t="s">
        <v>17</v>
      </c>
      <c r="N427" s="4">
        <v>47</v>
      </c>
      <c r="O427" s="4">
        <f>SUM(N427:N430)</f>
        <v>63</v>
      </c>
      <c r="P427" s="4">
        <f>SUM(N427:N431)</f>
        <v>67</v>
      </c>
      <c r="Q427">
        <f>N427/O427</f>
        <v>0.74603174603174605</v>
      </c>
      <c r="R427" t="str">
        <f t="shared" si="6"/>
        <v>B03.10.2023</v>
      </c>
    </row>
    <row r="428" spans="1:18" x14ac:dyDescent="0.25">
      <c r="A428" t="s">
        <v>48</v>
      </c>
      <c r="B428" s="10">
        <v>0.61805555555555558</v>
      </c>
      <c r="C428" t="s">
        <v>20</v>
      </c>
      <c r="D428">
        <v>24</v>
      </c>
      <c r="E428">
        <v>55</v>
      </c>
      <c r="F428" t="s">
        <v>32</v>
      </c>
      <c r="G428">
        <v>7</v>
      </c>
      <c r="H428" t="s">
        <v>42</v>
      </c>
      <c r="I428" t="s">
        <v>23</v>
      </c>
      <c r="J428" t="s">
        <v>74</v>
      </c>
      <c r="K428" s="7" t="s">
        <v>72</v>
      </c>
      <c r="L428" s="7" t="s">
        <v>70</v>
      </c>
      <c r="M428" t="s">
        <v>15</v>
      </c>
      <c r="N428" s="4">
        <v>8</v>
      </c>
      <c r="O428" s="4">
        <f>O427</f>
        <v>63</v>
      </c>
      <c r="P428" s="4">
        <f>SUM(N427:N431)</f>
        <v>67</v>
      </c>
      <c r="Q428">
        <f>N428/O428</f>
        <v>0.12698412698412698</v>
      </c>
      <c r="R428" t="str">
        <f t="shared" si="6"/>
        <v>B03.10.2023</v>
      </c>
    </row>
    <row r="429" spans="1:18" x14ac:dyDescent="0.25">
      <c r="A429" t="s">
        <v>48</v>
      </c>
      <c r="B429" s="10">
        <v>0.61805555555555602</v>
      </c>
      <c r="C429" t="s">
        <v>20</v>
      </c>
      <c r="D429">
        <v>24</v>
      </c>
      <c r="E429">
        <v>55</v>
      </c>
      <c r="F429" t="s">
        <v>32</v>
      </c>
      <c r="G429">
        <v>7</v>
      </c>
      <c r="H429" t="s">
        <v>42</v>
      </c>
      <c r="I429" t="s">
        <v>23</v>
      </c>
      <c r="J429" t="s">
        <v>14</v>
      </c>
      <c r="K429" s="7" t="s">
        <v>72</v>
      </c>
      <c r="L429" s="7" t="s">
        <v>70</v>
      </c>
      <c r="M429" t="s">
        <v>17</v>
      </c>
      <c r="N429" s="4">
        <v>4</v>
      </c>
      <c r="O429" s="4">
        <f>SUM(N427:N430)</f>
        <v>63</v>
      </c>
      <c r="P429" s="4">
        <f>SUM(N427:N431)</f>
        <v>67</v>
      </c>
      <c r="Q429">
        <f>N429/O429</f>
        <v>6.3492063492063489E-2</v>
      </c>
      <c r="R429" t="str">
        <f t="shared" si="6"/>
        <v>B03.10.2023</v>
      </c>
    </row>
    <row r="430" spans="1:18" x14ac:dyDescent="0.25">
      <c r="A430" t="s">
        <v>48</v>
      </c>
      <c r="B430" s="10">
        <v>0.61805555555555602</v>
      </c>
      <c r="C430" t="s">
        <v>20</v>
      </c>
      <c r="D430">
        <v>24</v>
      </c>
      <c r="E430">
        <v>55</v>
      </c>
      <c r="F430" t="s">
        <v>32</v>
      </c>
      <c r="G430">
        <v>7</v>
      </c>
      <c r="H430" t="s">
        <v>42</v>
      </c>
      <c r="I430" t="s">
        <v>23</v>
      </c>
      <c r="J430" t="s">
        <v>16</v>
      </c>
      <c r="K430" s="7" t="s">
        <v>72</v>
      </c>
      <c r="L430" s="7" t="s">
        <v>70</v>
      </c>
      <c r="M430" t="s">
        <v>15</v>
      </c>
      <c r="N430" s="4">
        <v>4</v>
      </c>
      <c r="O430" s="4">
        <f>SUM(N427:N430)</f>
        <v>63</v>
      </c>
      <c r="P430" s="4">
        <f>SUM(N427:N431)</f>
        <v>67</v>
      </c>
      <c r="Q430">
        <f>N430/O430</f>
        <v>6.3492063492063489E-2</v>
      </c>
      <c r="R430" t="str">
        <f t="shared" si="6"/>
        <v>B03.10.2023</v>
      </c>
    </row>
    <row r="431" spans="1:18" x14ac:dyDescent="0.25">
      <c r="A431" t="s">
        <v>48</v>
      </c>
      <c r="B431" s="10">
        <v>0.61805555555555602</v>
      </c>
      <c r="C431" t="s">
        <v>20</v>
      </c>
      <c r="D431">
        <v>24</v>
      </c>
      <c r="E431">
        <v>55</v>
      </c>
      <c r="F431" t="s">
        <v>32</v>
      </c>
      <c r="G431">
        <v>7</v>
      </c>
      <c r="H431" t="s">
        <v>42</v>
      </c>
      <c r="I431" t="s">
        <v>23</v>
      </c>
      <c r="J431" t="s">
        <v>18</v>
      </c>
      <c r="K431" s="7" t="s">
        <v>72</v>
      </c>
      <c r="L431" s="7" t="s">
        <v>70</v>
      </c>
      <c r="M431" t="s">
        <v>18</v>
      </c>
      <c r="N431" s="4">
        <v>4</v>
      </c>
      <c r="O431" s="4">
        <f>SUM(N427:N430)</f>
        <v>63</v>
      </c>
      <c r="P431" s="4">
        <f>SUM(N427:N431)</f>
        <v>67</v>
      </c>
      <c r="Q431">
        <f>N431/P431</f>
        <v>5.9701492537313432E-2</v>
      </c>
      <c r="R431" t="str">
        <f t="shared" si="6"/>
        <v>B03.10.2023</v>
      </c>
    </row>
    <row r="432" spans="1:18" x14ac:dyDescent="0.25">
      <c r="A432" t="s">
        <v>48</v>
      </c>
      <c r="B432" s="10">
        <v>0.61805555555555602</v>
      </c>
      <c r="C432" t="s">
        <v>20</v>
      </c>
      <c r="D432">
        <v>24</v>
      </c>
      <c r="E432">
        <v>55</v>
      </c>
      <c r="F432" t="s">
        <v>32</v>
      </c>
      <c r="G432">
        <v>7</v>
      </c>
      <c r="H432" t="s">
        <v>42</v>
      </c>
      <c r="I432" t="s">
        <v>26</v>
      </c>
      <c r="J432" t="s">
        <v>75</v>
      </c>
      <c r="K432" s="7" t="s">
        <v>72</v>
      </c>
      <c r="L432" s="7" t="s">
        <v>70</v>
      </c>
      <c r="M432" t="s">
        <v>13</v>
      </c>
      <c r="N432" s="4">
        <v>21</v>
      </c>
      <c r="O432" s="4">
        <f>SUM(N432:N435)</f>
        <v>61</v>
      </c>
      <c r="P432" s="4">
        <f>SUM(N432:N436)</f>
        <v>62</v>
      </c>
      <c r="Q432">
        <f>N432/O432</f>
        <v>0.34426229508196721</v>
      </c>
      <c r="R432" t="str">
        <f t="shared" si="6"/>
        <v>C03.10.2023</v>
      </c>
    </row>
    <row r="433" spans="1:36" x14ac:dyDescent="0.25">
      <c r="A433" t="s">
        <v>48</v>
      </c>
      <c r="B433" s="10">
        <v>0.61805555555555602</v>
      </c>
      <c r="C433" t="s">
        <v>20</v>
      </c>
      <c r="D433">
        <v>24</v>
      </c>
      <c r="E433">
        <v>55</v>
      </c>
      <c r="F433" t="s">
        <v>32</v>
      </c>
      <c r="G433">
        <v>7</v>
      </c>
      <c r="H433" t="s">
        <v>42</v>
      </c>
      <c r="I433" t="s">
        <v>26</v>
      </c>
      <c r="J433" t="s">
        <v>74</v>
      </c>
      <c r="K433" s="7" t="s">
        <v>72</v>
      </c>
      <c r="L433" s="7" t="s">
        <v>70</v>
      </c>
      <c r="M433" t="s">
        <v>22</v>
      </c>
      <c r="N433" s="4">
        <v>19</v>
      </c>
      <c r="O433" s="4">
        <f>SUM(N432:N435)</f>
        <v>61</v>
      </c>
      <c r="P433" s="4">
        <f>SUM(N432:N436)</f>
        <v>62</v>
      </c>
      <c r="Q433">
        <f>N433/O433</f>
        <v>0.31147540983606559</v>
      </c>
      <c r="R433" t="str">
        <f t="shared" si="6"/>
        <v>C03.10.2023</v>
      </c>
    </row>
    <row r="434" spans="1:36" x14ac:dyDescent="0.25">
      <c r="A434" t="s">
        <v>48</v>
      </c>
      <c r="B434" s="10">
        <v>0.61805555555555602</v>
      </c>
      <c r="C434" t="s">
        <v>20</v>
      </c>
      <c r="D434">
        <v>24</v>
      </c>
      <c r="E434">
        <v>55</v>
      </c>
      <c r="F434" t="s">
        <v>32</v>
      </c>
      <c r="G434">
        <v>7</v>
      </c>
      <c r="H434" t="s">
        <v>42</v>
      </c>
      <c r="I434" t="s">
        <v>26</v>
      </c>
      <c r="J434" t="s">
        <v>14</v>
      </c>
      <c r="K434" s="7" t="s">
        <v>72</v>
      </c>
      <c r="L434" s="7" t="s">
        <v>70</v>
      </c>
      <c r="M434" t="s">
        <v>15</v>
      </c>
      <c r="N434" s="4">
        <v>17</v>
      </c>
      <c r="O434" s="4">
        <f>SUM(N432:N435)</f>
        <v>61</v>
      </c>
      <c r="P434" s="4">
        <f>SUM(N432:N436)</f>
        <v>62</v>
      </c>
      <c r="Q434">
        <f>N434/O434</f>
        <v>0.27868852459016391</v>
      </c>
      <c r="R434" t="str">
        <f t="shared" si="6"/>
        <v>C03.10.2023</v>
      </c>
    </row>
    <row r="435" spans="1:36" x14ac:dyDescent="0.25">
      <c r="A435" t="s">
        <v>48</v>
      </c>
      <c r="B435" s="10">
        <v>0.61805555555555602</v>
      </c>
      <c r="C435" t="s">
        <v>20</v>
      </c>
      <c r="D435">
        <v>24</v>
      </c>
      <c r="E435">
        <v>55</v>
      </c>
      <c r="F435" t="s">
        <v>32</v>
      </c>
      <c r="G435">
        <v>7</v>
      </c>
      <c r="H435" t="s">
        <v>42</v>
      </c>
      <c r="I435" t="s">
        <v>26</v>
      </c>
      <c r="J435" t="s">
        <v>16</v>
      </c>
      <c r="K435" s="7" t="s">
        <v>72</v>
      </c>
      <c r="L435" s="7" t="s">
        <v>70</v>
      </c>
      <c r="M435" t="s">
        <v>17</v>
      </c>
      <c r="N435" s="4">
        <v>4</v>
      </c>
      <c r="O435" s="4">
        <f>SUM(N432:N435)</f>
        <v>61</v>
      </c>
      <c r="P435" s="4">
        <f>SUM(N432:N436)</f>
        <v>62</v>
      </c>
      <c r="Q435">
        <f>N435/O435</f>
        <v>6.5573770491803282E-2</v>
      </c>
      <c r="R435" t="str">
        <f t="shared" si="6"/>
        <v>C03.10.2023</v>
      </c>
    </row>
    <row r="436" spans="1:36" s="5" customFormat="1" x14ac:dyDescent="0.25">
      <c r="A436" s="5" t="s">
        <v>48</v>
      </c>
      <c r="B436" s="11">
        <v>0.61805555555555602</v>
      </c>
      <c r="C436" s="5" t="s">
        <v>20</v>
      </c>
      <c r="D436" s="5">
        <v>24</v>
      </c>
      <c r="E436" s="5">
        <v>55</v>
      </c>
      <c r="F436" s="5" t="s">
        <v>32</v>
      </c>
      <c r="G436" s="5">
        <v>7</v>
      </c>
      <c r="H436" s="5" t="s">
        <v>42</v>
      </c>
      <c r="I436" s="5" t="s">
        <v>26</v>
      </c>
      <c r="J436" s="5" t="s">
        <v>18</v>
      </c>
      <c r="K436" s="7" t="s">
        <v>72</v>
      </c>
      <c r="L436" s="7" t="s">
        <v>70</v>
      </c>
      <c r="M436" s="5" t="s">
        <v>18</v>
      </c>
      <c r="N436" s="6">
        <v>1</v>
      </c>
      <c r="O436" s="6">
        <f>SUM(N432:N435)</f>
        <v>61</v>
      </c>
      <c r="P436" s="6">
        <f>SUM(N432:N436)</f>
        <v>62</v>
      </c>
      <c r="Q436">
        <f>N436/P436</f>
        <v>1.6129032258064516E-2</v>
      </c>
      <c r="R436" s="5" t="str">
        <f t="shared" si="6"/>
        <v>C03.10.2023</v>
      </c>
      <c r="AJ436" s="6"/>
    </row>
    <row r="437" spans="1:36" x14ac:dyDescent="0.25">
      <c r="A437" t="s">
        <v>48</v>
      </c>
      <c r="B437" s="10">
        <v>0.61805555555555602</v>
      </c>
      <c r="C437" t="s">
        <v>20</v>
      </c>
      <c r="D437">
        <v>24</v>
      </c>
      <c r="E437">
        <v>55</v>
      </c>
      <c r="F437" t="s">
        <v>32</v>
      </c>
      <c r="G437">
        <v>7</v>
      </c>
      <c r="H437" t="s">
        <v>42</v>
      </c>
      <c r="I437" t="s">
        <v>31</v>
      </c>
      <c r="J437" t="s">
        <v>75</v>
      </c>
      <c r="K437" s="7" t="s">
        <v>72</v>
      </c>
      <c r="L437" s="7" t="s">
        <v>70</v>
      </c>
      <c r="M437" t="s">
        <v>15</v>
      </c>
      <c r="N437" s="4">
        <v>17</v>
      </c>
      <c r="O437" s="4">
        <f>SUM(N437:N440)</f>
        <v>42</v>
      </c>
      <c r="P437" s="4">
        <f>SUM(N437:N441)</f>
        <v>45</v>
      </c>
      <c r="Q437">
        <f>N437/O437</f>
        <v>0.40476190476190477</v>
      </c>
      <c r="R437" t="str">
        <f t="shared" si="6"/>
        <v>D03.10.2023</v>
      </c>
    </row>
    <row r="438" spans="1:36" x14ac:dyDescent="0.25">
      <c r="A438" t="s">
        <v>48</v>
      </c>
      <c r="B438" s="10">
        <v>0.61805555555555602</v>
      </c>
      <c r="C438" t="s">
        <v>20</v>
      </c>
      <c r="D438">
        <v>24</v>
      </c>
      <c r="E438">
        <v>55</v>
      </c>
      <c r="F438" t="s">
        <v>32</v>
      </c>
      <c r="G438">
        <v>7</v>
      </c>
      <c r="H438" t="s">
        <v>42</v>
      </c>
      <c r="I438" t="s">
        <v>31</v>
      </c>
      <c r="J438" t="s">
        <v>74</v>
      </c>
      <c r="K438" s="7" t="s">
        <v>72</v>
      </c>
      <c r="L438" s="7" t="s">
        <v>70</v>
      </c>
      <c r="M438" t="s">
        <v>17</v>
      </c>
      <c r="N438" s="4">
        <v>17</v>
      </c>
      <c r="O438" s="4">
        <f>SUM(N437:N440)</f>
        <v>42</v>
      </c>
      <c r="P438" s="4">
        <f>SUM(N437:N441)</f>
        <v>45</v>
      </c>
      <c r="Q438">
        <f>N438/O438</f>
        <v>0.40476190476190477</v>
      </c>
      <c r="R438" t="str">
        <f t="shared" si="6"/>
        <v>D03.10.2023</v>
      </c>
    </row>
    <row r="439" spans="1:36" x14ac:dyDescent="0.25">
      <c r="A439" t="s">
        <v>48</v>
      </c>
      <c r="B439" s="10">
        <v>0.61805555555555602</v>
      </c>
      <c r="C439" t="s">
        <v>20</v>
      </c>
      <c r="D439">
        <v>24</v>
      </c>
      <c r="E439">
        <v>55</v>
      </c>
      <c r="F439" t="s">
        <v>32</v>
      </c>
      <c r="G439">
        <v>7</v>
      </c>
      <c r="H439" t="s">
        <v>42</v>
      </c>
      <c r="I439" t="s">
        <v>31</v>
      </c>
      <c r="J439" t="s">
        <v>14</v>
      </c>
      <c r="K439" s="7" t="s">
        <v>72</v>
      </c>
      <c r="L439" s="7" t="s">
        <v>70</v>
      </c>
      <c r="M439" t="s">
        <v>13</v>
      </c>
      <c r="N439" s="4">
        <v>7</v>
      </c>
      <c r="O439" s="4">
        <f>SUM(N437:N440)</f>
        <v>42</v>
      </c>
      <c r="P439" s="4">
        <f>SUM(N437:N441)</f>
        <v>45</v>
      </c>
      <c r="Q439">
        <f>N439/O439</f>
        <v>0.16666666666666666</v>
      </c>
      <c r="R439" t="str">
        <f t="shared" si="6"/>
        <v>D03.10.2023</v>
      </c>
    </row>
    <row r="440" spans="1:36" x14ac:dyDescent="0.25">
      <c r="A440" t="s">
        <v>48</v>
      </c>
      <c r="B440" s="10">
        <v>0.61805555555555602</v>
      </c>
      <c r="C440" t="s">
        <v>20</v>
      </c>
      <c r="D440">
        <v>24</v>
      </c>
      <c r="E440">
        <v>55</v>
      </c>
      <c r="F440" t="s">
        <v>32</v>
      </c>
      <c r="G440">
        <v>7</v>
      </c>
      <c r="H440" t="s">
        <v>42</v>
      </c>
      <c r="I440" t="s">
        <v>31</v>
      </c>
      <c r="J440" t="s">
        <v>16</v>
      </c>
      <c r="K440" s="7" t="s">
        <v>72</v>
      </c>
      <c r="L440" s="7" t="s">
        <v>70</v>
      </c>
      <c r="M440" t="s">
        <v>22</v>
      </c>
      <c r="N440" s="4">
        <v>1</v>
      </c>
      <c r="O440" s="4">
        <f>SUM(N437:N440)</f>
        <v>42</v>
      </c>
      <c r="P440" s="4">
        <f>SUM(N437:N441)</f>
        <v>45</v>
      </c>
      <c r="Q440">
        <f>N440/O440</f>
        <v>2.3809523809523808E-2</v>
      </c>
      <c r="R440" t="str">
        <f t="shared" si="6"/>
        <v>D03.10.2023</v>
      </c>
    </row>
    <row r="441" spans="1:36" x14ac:dyDescent="0.25">
      <c r="A441" t="s">
        <v>48</v>
      </c>
      <c r="B441" s="10">
        <v>0.61805555555555602</v>
      </c>
      <c r="C441" t="s">
        <v>20</v>
      </c>
      <c r="D441">
        <v>24</v>
      </c>
      <c r="E441">
        <v>55</v>
      </c>
      <c r="F441" t="s">
        <v>32</v>
      </c>
      <c r="G441">
        <v>7</v>
      </c>
      <c r="H441" t="s">
        <v>42</v>
      </c>
      <c r="I441" t="s">
        <v>31</v>
      </c>
      <c r="J441" t="s">
        <v>18</v>
      </c>
      <c r="K441" s="7" t="s">
        <v>72</v>
      </c>
      <c r="L441" s="7" t="s">
        <v>70</v>
      </c>
      <c r="M441" t="s">
        <v>18</v>
      </c>
      <c r="N441" s="4">
        <v>3</v>
      </c>
      <c r="O441" s="4">
        <f>SUM(N437:N440)</f>
        <v>42</v>
      </c>
      <c r="P441" s="4">
        <f>SUM(N437:N441)</f>
        <v>45</v>
      </c>
      <c r="Q441">
        <f>N441/P441</f>
        <v>6.6666666666666666E-2</v>
      </c>
      <c r="R441" t="str">
        <f t="shared" si="6"/>
        <v>D03.10.2023</v>
      </c>
    </row>
    <row r="442" spans="1:36" x14ac:dyDescent="0.25">
      <c r="A442" t="s">
        <v>48</v>
      </c>
      <c r="B442" s="10">
        <v>0.61805555555555602</v>
      </c>
      <c r="C442" t="s">
        <v>20</v>
      </c>
      <c r="D442">
        <v>24</v>
      </c>
      <c r="E442">
        <v>55</v>
      </c>
      <c r="F442" t="s">
        <v>32</v>
      </c>
      <c r="G442">
        <v>7</v>
      </c>
      <c r="H442" t="s">
        <v>42</v>
      </c>
      <c r="I442" t="s">
        <v>37</v>
      </c>
      <c r="J442" t="s">
        <v>75</v>
      </c>
      <c r="K442" s="7" t="s">
        <v>72</v>
      </c>
      <c r="L442" s="7" t="s">
        <v>70</v>
      </c>
      <c r="M442" t="s">
        <v>13</v>
      </c>
      <c r="N442" s="4">
        <v>7</v>
      </c>
      <c r="O442" s="4">
        <f>SUM(N442:N445)</f>
        <v>40</v>
      </c>
      <c r="P442" s="4">
        <f>SUM(N442:N446)</f>
        <v>49</v>
      </c>
      <c r="Q442">
        <f>N442/O442</f>
        <v>0.17499999999999999</v>
      </c>
      <c r="R442" t="str">
        <f t="shared" si="6"/>
        <v>F03.10.2023</v>
      </c>
    </row>
    <row r="443" spans="1:36" x14ac:dyDescent="0.25">
      <c r="A443" t="s">
        <v>48</v>
      </c>
      <c r="B443" s="10">
        <v>0.61805555555555602</v>
      </c>
      <c r="C443" t="s">
        <v>20</v>
      </c>
      <c r="D443">
        <v>24</v>
      </c>
      <c r="E443">
        <v>55</v>
      </c>
      <c r="F443" t="s">
        <v>32</v>
      </c>
      <c r="G443">
        <v>7</v>
      </c>
      <c r="H443" t="s">
        <v>42</v>
      </c>
      <c r="I443" t="s">
        <v>37</v>
      </c>
      <c r="J443" t="s">
        <v>74</v>
      </c>
      <c r="K443" s="7" t="s">
        <v>72</v>
      </c>
      <c r="L443" s="7" t="s">
        <v>70</v>
      </c>
      <c r="M443" t="s">
        <v>17</v>
      </c>
      <c r="N443" s="4">
        <v>24</v>
      </c>
      <c r="O443" s="4">
        <f>SUM(N442:N445)</f>
        <v>40</v>
      </c>
      <c r="P443" s="4">
        <f>SUM(N442:N446)</f>
        <v>49</v>
      </c>
      <c r="Q443">
        <f>N443/O443</f>
        <v>0.6</v>
      </c>
      <c r="R443" t="str">
        <f t="shared" si="6"/>
        <v>F03.10.2023</v>
      </c>
    </row>
    <row r="444" spans="1:36" x14ac:dyDescent="0.25">
      <c r="A444" t="s">
        <v>48</v>
      </c>
      <c r="B444" s="10">
        <v>0.61805555555555602</v>
      </c>
      <c r="C444" t="s">
        <v>20</v>
      </c>
      <c r="D444">
        <v>24</v>
      </c>
      <c r="E444">
        <v>55</v>
      </c>
      <c r="F444" t="s">
        <v>32</v>
      </c>
      <c r="G444">
        <v>7</v>
      </c>
      <c r="H444" t="s">
        <v>42</v>
      </c>
      <c r="I444" t="s">
        <v>37</v>
      </c>
      <c r="J444" t="s">
        <v>14</v>
      </c>
      <c r="K444" s="7" t="s">
        <v>72</v>
      </c>
      <c r="L444" s="7" t="s">
        <v>70</v>
      </c>
      <c r="M444" t="s">
        <v>15</v>
      </c>
      <c r="N444" s="4">
        <v>6</v>
      </c>
      <c r="O444" s="4">
        <f>SUM(N442:N445)</f>
        <v>40</v>
      </c>
      <c r="P444" s="4">
        <f>SUM(N442:N446)</f>
        <v>49</v>
      </c>
      <c r="Q444">
        <f>N444/O444</f>
        <v>0.15</v>
      </c>
      <c r="R444" t="str">
        <f t="shared" si="6"/>
        <v>F03.10.2023</v>
      </c>
    </row>
    <row r="445" spans="1:36" x14ac:dyDescent="0.25">
      <c r="A445" t="s">
        <v>48</v>
      </c>
      <c r="B445" s="10">
        <v>0.61805555555555602</v>
      </c>
      <c r="C445" t="s">
        <v>20</v>
      </c>
      <c r="D445">
        <v>24</v>
      </c>
      <c r="E445">
        <v>55</v>
      </c>
      <c r="F445" t="s">
        <v>32</v>
      </c>
      <c r="G445">
        <v>7</v>
      </c>
      <c r="H445" t="s">
        <v>42</v>
      </c>
      <c r="I445" t="s">
        <v>37</v>
      </c>
      <c r="J445" t="s">
        <v>16</v>
      </c>
      <c r="K445" s="7" t="s">
        <v>72</v>
      </c>
      <c r="L445" s="7" t="s">
        <v>70</v>
      </c>
      <c r="M445" t="s">
        <v>22</v>
      </c>
      <c r="N445" s="4">
        <v>3</v>
      </c>
      <c r="O445" s="4">
        <f>SUM(N442:N445)</f>
        <v>40</v>
      </c>
      <c r="P445" s="4">
        <f>SUM(N442:N446)</f>
        <v>49</v>
      </c>
      <c r="Q445">
        <f>N445/O445</f>
        <v>7.4999999999999997E-2</v>
      </c>
      <c r="R445" t="str">
        <f t="shared" si="6"/>
        <v>F03.10.2023</v>
      </c>
    </row>
    <row r="446" spans="1:36" x14ac:dyDescent="0.25">
      <c r="A446" t="s">
        <v>48</v>
      </c>
      <c r="B446" s="10">
        <v>0.61805555555555602</v>
      </c>
      <c r="C446" t="s">
        <v>20</v>
      </c>
      <c r="D446">
        <v>24</v>
      </c>
      <c r="E446">
        <v>55</v>
      </c>
      <c r="F446" t="s">
        <v>32</v>
      </c>
      <c r="G446">
        <v>7</v>
      </c>
      <c r="H446" t="s">
        <v>42</v>
      </c>
      <c r="I446" t="s">
        <v>37</v>
      </c>
      <c r="J446" t="s">
        <v>18</v>
      </c>
      <c r="K446" s="7" t="s">
        <v>72</v>
      </c>
      <c r="L446" s="7" t="s">
        <v>70</v>
      </c>
      <c r="M446" t="s">
        <v>18</v>
      </c>
      <c r="N446" s="4">
        <v>9</v>
      </c>
      <c r="O446" s="4">
        <f>SUM(N442:N445)</f>
        <v>40</v>
      </c>
      <c r="P446" s="4">
        <f>SUM(N442:N446)</f>
        <v>49</v>
      </c>
      <c r="Q446">
        <f>N446/P446</f>
        <v>0.18367346938775511</v>
      </c>
      <c r="R446" t="str">
        <f t="shared" si="6"/>
        <v>F03.10.2023</v>
      </c>
    </row>
    <row r="447" spans="1:36" x14ac:dyDescent="0.25">
      <c r="A447" t="s">
        <v>56</v>
      </c>
      <c r="B447" s="10">
        <v>0.625</v>
      </c>
      <c r="C447" t="s">
        <v>52</v>
      </c>
      <c r="D447">
        <v>24</v>
      </c>
      <c r="E447">
        <v>50</v>
      </c>
      <c r="F447" s="7" t="s">
        <v>11</v>
      </c>
      <c r="G447" s="7">
        <v>7</v>
      </c>
      <c r="H447" t="s">
        <v>42</v>
      </c>
      <c r="I447" s="7" t="s">
        <v>12</v>
      </c>
      <c r="J447" t="s">
        <v>75</v>
      </c>
      <c r="K447" s="7" t="s">
        <v>72</v>
      </c>
      <c r="L447" s="7" t="s">
        <v>70</v>
      </c>
      <c r="M447" s="7" t="s">
        <v>17</v>
      </c>
      <c r="N447" s="4">
        <v>7</v>
      </c>
      <c r="O447" s="4">
        <f>SUM(N447:N450)</f>
        <v>33</v>
      </c>
      <c r="P447" s="4">
        <f>SUM(N447:N451)</f>
        <v>39</v>
      </c>
      <c r="Q447">
        <f>N447/O447</f>
        <v>0.21212121212121213</v>
      </c>
      <c r="R447" t="str">
        <f t="shared" si="6"/>
        <v>A20.10.2023</v>
      </c>
    </row>
    <row r="448" spans="1:36" x14ac:dyDescent="0.25">
      <c r="A448" t="s">
        <v>56</v>
      </c>
      <c r="B448" s="10">
        <v>0.625</v>
      </c>
      <c r="C448" t="s">
        <v>52</v>
      </c>
      <c r="D448">
        <v>24</v>
      </c>
      <c r="E448">
        <v>50</v>
      </c>
      <c r="F448" s="7" t="s">
        <v>11</v>
      </c>
      <c r="G448" s="7">
        <v>7</v>
      </c>
      <c r="H448" t="s">
        <v>42</v>
      </c>
      <c r="I448" s="7" t="s">
        <v>12</v>
      </c>
      <c r="J448" t="s">
        <v>74</v>
      </c>
      <c r="K448" s="7" t="s">
        <v>72</v>
      </c>
      <c r="L448" s="7" t="s">
        <v>70</v>
      </c>
      <c r="M448" s="7" t="s">
        <v>22</v>
      </c>
      <c r="N448" s="4">
        <v>10</v>
      </c>
      <c r="O448" s="4">
        <f>SUM(N447:N450)</f>
        <v>33</v>
      </c>
      <c r="P448" s="4">
        <f>SUM(N447:N451)</f>
        <v>39</v>
      </c>
      <c r="Q448">
        <f>N448/O448</f>
        <v>0.30303030303030304</v>
      </c>
      <c r="R448" t="str">
        <f t="shared" si="6"/>
        <v>A20.10.2023</v>
      </c>
    </row>
    <row r="449" spans="1:18" x14ac:dyDescent="0.25">
      <c r="A449" t="s">
        <v>56</v>
      </c>
      <c r="B449" s="10">
        <v>0.625</v>
      </c>
      <c r="C449" t="s">
        <v>52</v>
      </c>
      <c r="D449">
        <v>24</v>
      </c>
      <c r="E449">
        <v>50</v>
      </c>
      <c r="F449" s="7" t="s">
        <v>11</v>
      </c>
      <c r="G449" s="7">
        <v>7</v>
      </c>
      <c r="H449" t="s">
        <v>42</v>
      </c>
      <c r="I449" s="7" t="s">
        <v>12</v>
      </c>
      <c r="J449" t="s">
        <v>14</v>
      </c>
      <c r="K449" s="7" t="s">
        <v>72</v>
      </c>
      <c r="L449" s="7" t="s">
        <v>70</v>
      </c>
      <c r="M449" s="7" t="s">
        <v>15</v>
      </c>
      <c r="N449" s="4">
        <v>13</v>
      </c>
      <c r="O449" s="4">
        <f>SUM(N447:N450)</f>
        <v>33</v>
      </c>
      <c r="P449" s="4">
        <f>SUM(N447:N451)</f>
        <v>39</v>
      </c>
      <c r="Q449">
        <f>N449/O449</f>
        <v>0.39393939393939392</v>
      </c>
      <c r="R449" t="str">
        <f t="shared" si="6"/>
        <v>A20.10.2023</v>
      </c>
    </row>
    <row r="450" spans="1:18" x14ac:dyDescent="0.25">
      <c r="A450" t="s">
        <v>56</v>
      </c>
      <c r="B450" s="10">
        <v>0.625</v>
      </c>
      <c r="C450" t="s">
        <v>52</v>
      </c>
      <c r="D450">
        <v>24</v>
      </c>
      <c r="E450">
        <v>50</v>
      </c>
      <c r="F450" s="7" t="s">
        <v>11</v>
      </c>
      <c r="G450" s="7">
        <v>7</v>
      </c>
      <c r="H450" t="s">
        <v>42</v>
      </c>
      <c r="I450" s="7" t="s">
        <v>12</v>
      </c>
      <c r="J450" t="s">
        <v>16</v>
      </c>
      <c r="K450" s="7" t="s">
        <v>72</v>
      </c>
      <c r="L450" s="7" t="s">
        <v>70</v>
      </c>
      <c r="M450" s="7" t="s">
        <v>13</v>
      </c>
      <c r="N450" s="4">
        <v>3</v>
      </c>
      <c r="O450" s="4">
        <f>SUM(N447:N450)</f>
        <v>33</v>
      </c>
      <c r="P450" s="4">
        <f>SUM(N447:N451)</f>
        <v>39</v>
      </c>
      <c r="Q450">
        <f>N450/O450</f>
        <v>9.0909090909090912E-2</v>
      </c>
      <c r="R450" t="str">
        <f t="shared" ref="R450:R513" si="7">CONCATENATE(I450,A450)</f>
        <v>A20.10.2023</v>
      </c>
    </row>
    <row r="451" spans="1:18" x14ac:dyDescent="0.25">
      <c r="A451" t="s">
        <v>56</v>
      </c>
      <c r="B451" s="10">
        <v>0.625</v>
      </c>
      <c r="C451" t="s">
        <v>52</v>
      </c>
      <c r="D451">
        <v>24</v>
      </c>
      <c r="E451">
        <v>50</v>
      </c>
      <c r="F451" s="7" t="s">
        <v>11</v>
      </c>
      <c r="G451" s="7">
        <v>7</v>
      </c>
      <c r="H451" t="s">
        <v>42</v>
      </c>
      <c r="I451" s="7" t="s">
        <v>12</v>
      </c>
      <c r="J451" t="s">
        <v>18</v>
      </c>
      <c r="K451" s="7" t="s">
        <v>72</v>
      </c>
      <c r="L451" s="7" t="s">
        <v>70</v>
      </c>
      <c r="M451" t="s">
        <v>18</v>
      </c>
      <c r="N451" s="4">
        <v>6</v>
      </c>
      <c r="O451" s="4">
        <f>SUM(N447:N450)</f>
        <v>33</v>
      </c>
      <c r="P451" s="4">
        <f>SUM(N447:N451)</f>
        <v>39</v>
      </c>
      <c r="Q451">
        <f>N451/P451</f>
        <v>0.15384615384615385</v>
      </c>
      <c r="R451" t="str">
        <f t="shared" si="7"/>
        <v>A20.10.2023</v>
      </c>
    </row>
    <row r="452" spans="1:18" x14ac:dyDescent="0.25">
      <c r="A452" t="s">
        <v>56</v>
      </c>
      <c r="B452" s="10">
        <v>0.625</v>
      </c>
      <c r="C452" t="s">
        <v>52</v>
      </c>
      <c r="D452">
        <v>24</v>
      </c>
      <c r="E452">
        <v>50</v>
      </c>
      <c r="F452" s="7" t="s">
        <v>11</v>
      </c>
      <c r="G452" s="7">
        <v>7</v>
      </c>
      <c r="H452" t="s">
        <v>42</v>
      </c>
      <c r="I452" s="7" t="s">
        <v>23</v>
      </c>
      <c r="J452" t="s">
        <v>75</v>
      </c>
      <c r="K452" s="7" t="s">
        <v>72</v>
      </c>
      <c r="L452" s="7" t="s">
        <v>70</v>
      </c>
      <c r="M452" s="7" t="s">
        <v>15</v>
      </c>
      <c r="N452" s="4">
        <v>21</v>
      </c>
      <c r="O452" s="4">
        <f>SUM(N452:N455)</f>
        <v>36</v>
      </c>
      <c r="P452" s="4">
        <f>SUM(N452:N456)</f>
        <v>50</v>
      </c>
      <c r="Q452">
        <f>N452/O452</f>
        <v>0.58333333333333337</v>
      </c>
      <c r="R452" t="str">
        <f t="shared" si="7"/>
        <v>B20.10.2023</v>
      </c>
    </row>
    <row r="453" spans="1:18" x14ac:dyDescent="0.25">
      <c r="A453" t="s">
        <v>56</v>
      </c>
      <c r="B453" s="10">
        <v>0.625</v>
      </c>
      <c r="C453" t="s">
        <v>52</v>
      </c>
      <c r="D453">
        <v>24</v>
      </c>
      <c r="E453">
        <v>50</v>
      </c>
      <c r="F453" s="7" t="s">
        <v>11</v>
      </c>
      <c r="G453" s="7">
        <v>7</v>
      </c>
      <c r="H453" t="s">
        <v>42</v>
      </c>
      <c r="I453" s="7" t="s">
        <v>23</v>
      </c>
      <c r="J453" t="s">
        <v>74</v>
      </c>
      <c r="K453" s="7" t="s">
        <v>72</v>
      </c>
      <c r="L453" s="7" t="s">
        <v>70</v>
      </c>
      <c r="M453" s="7" t="s">
        <v>13</v>
      </c>
      <c r="N453" s="4">
        <v>7</v>
      </c>
      <c r="O453" s="4">
        <f>O452</f>
        <v>36</v>
      </c>
      <c r="P453" s="4">
        <f>SUM(N452:N456)</f>
        <v>50</v>
      </c>
      <c r="Q453">
        <f>N453/O453</f>
        <v>0.19444444444444445</v>
      </c>
      <c r="R453" t="str">
        <f t="shared" si="7"/>
        <v>B20.10.2023</v>
      </c>
    </row>
    <row r="454" spans="1:18" x14ac:dyDescent="0.25">
      <c r="A454" t="s">
        <v>56</v>
      </c>
      <c r="B454" s="10">
        <v>0.625</v>
      </c>
      <c r="C454" t="s">
        <v>52</v>
      </c>
      <c r="D454">
        <v>24</v>
      </c>
      <c r="E454">
        <v>50</v>
      </c>
      <c r="F454" s="7" t="s">
        <v>11</v>
      </c>
      <c r="G454" s="7">
        <v>7</v>
      </c>
      <c r="H454" t="s">
        <v>42</v>
      </c>
      <c r="I454" s="7" t="s">
        <v>23</v>
      </c>
      <c r="J454" t="s">
        <v>14</v>
      </c>
      <c r="K454" s="7" t="s">
        <v>72</v>
      </c>
      <c r="L454" s="7" t="s">
        <v>70</v>
      </c>
      <c r="M454" s="7" t="s">
        <v>22</v>
      </c>
      <c r="N454" s="4">
        <v>8</v>
      </c>
      <c r="O454" s="4">
        <f>SUM(N452:N455)</f>
        <v>36</v>
      </c>
      <c r="P454" s="4">
        <f>SUM(N452:N456)</f>
        <v>50</v>
      </c>
      <c r="Q454">
        <f>N454/O454</f>
        <v>0.22222222222222221</v>
      </c>
      <c r="R454" t="str">
        <f t="shared" si="7"/>
        <v>B20.10.2023</v>
      </c>
    </row>
    <row r="455" spans="1:18" x14ac:dyDescent="0.25">
      <c r="A455" t="s">
        <v>56</v>
      </c>
      <c r="B455" s="10">
        <v>0.625</v>
      </c>
      <c r="C455" t="s">
        <v>52</v>
      </c>
      <c r="D455">
        <v>24</v>
      </c>
      <c r="E455">
        <v>50</v>
      </c>
      <c r="F455" s="7" t="s">
        <v>11</v>
      </c>
      <c r="G455" s="7">
        <v>7</v>
      </c>
      <c r="H455" t="s">
        <v>42</v>
      </c>
      <c r="I455" s="7" t="s">
        <v>23</v>
      </c>
      <c r="J455" t="s">
        <v>16</v>
      </c>
      <c r="K455" s="7" t="s">
        <v>72</v>
      </c>
      <c r="L455" s="7" t="s">
        <v>70</v>
      </c>
      <c r="M455" s="7" t="s">
        <v>17</v>
      </c>
      <c r="N455" s="4">
        <v>0</v>
      </c>
      <c r="O455" s="4">
        <f>SUM(N452:N455)</f>
        <v>36</v>
      </c>
      <c r="P455" s="4">
        <f>SUM(N452:N456)</f>
        <v>50</v>
      </c>
      <c r="Q455">
        <f>N455/O455</f>
        <v>0</v>
      </c>
      <c r="R455" t="str">
        <f t="shared" si="7"/>
        <v>B20.10.2023</v>
      </c>
    </row>
    <row r="456" spans="1:18" x14ac:dyDescent="0.25">
      <c r="A456" t="s">
        <v>56</v>
      </c>
      <c r="B456" s="10">
        <v>0.625</v>
      </c>
      <c r="C456" t="s">
        <v>52</v>
      </c>
      <c r="D456">
        <v>24</v>
      </c>
      <c r="E456">
        <v>50</v>
      </c>
      <c r="F456" s="7" t="s">
        <v>11</v>
      </c>
      <c r="G456" s="7">
        <v>7</v>
      </c>
      <c r="H456" t="s">
        <v>42</v>
      </c>
      <c r="I456" s="7" t="s">
        <v>23</v>
      </c>
      <c r="J456" t="s">
        <v>18</v>
      </c>
      <c r="K456" s="7" t="s">
        <v>72</v>
      </c>
      <c r="L456" s="7" t="s">
        <v>70</v>
      </c>
      <c r="M456" t="s">
        <v>18</v>
      </c>
      <c r="N456" s="4">
        <v>14</v>
      </c>
      <c r="O456" s="4">
        <f>SUM(N452:N455)</f>
        <v>36</v>
      </c>
      <c r="P456" s="4">
        <f>SUM(N452:N456)</f>
        <v>50</v>
      </c>
      <c r="Q456">
        <f>N456/P456</f>
        <v>0.28000000000000003</v>
      </c>
      <c r="R456" t="str">
        <f t="shared" si="7"/>
        <v>B20.10.2023</v>
      </c>
    </row>
    <row r="457" spans="1:18" x14ac:dyDescent="0.25">
      <c r="A457" t="s">
        <v>56</v>
      </c>
      <c r="B457" s="10">
        <v>0.625</v>
      </c>
      <c r="C457" t="s">
        <v>52</v>
      </c>
      <c r="D457">
        <v>24</v>
      </c>
      <c r="E457">
        <v>50</v>
      </c>
      <c r="F457" s="7" t="s">
        <v>11</v>
      </c>
      <c r="G457" s="7">
        <v>7</v>
      </c>
      <c r="H457" t="s">
        <v>42</v>
      </c>
      <c r="I457" s="7" t="s">
        <v>26</v>
      </c>
      <c r="J457" t="s">
        <v>75</v>
      </c>
      <c r="K457" s="7" t="s">
        <v>72</v>
      </c>
      <c r="L457" s="7" t="s">
        <v>70</v>
      </c>
      <c r="M457" s="7" t="s">
        <v>22</v>
      </c>
      <c r="N457" s="4">
        <v>9</v>
      </c>
      <c r="O457" s="4">
        <f>SUM(N457:N460)</f>
        <v>29</v>
      </c>
      <c r="P457" s="4">
        <f>SUM(N457:N461)</f>
        <v>34</v>
      </c>
      <c r="Q457">
        <f>N457/O457</f>
        <v>0.31034482758620691</v>
      </c>
      <c r="R457" t="str">
        <f t="shared" si="7"/>
        <v>C20.10.2023</v>
      </c>
    </row>
    <row r="458" spans="1:18" x14ac:dyDescent="0.25">
      <c r="A458" t="s">
        <v>56</v>
      </c>
      <c r="B458" s="10">
        <v>0.625</v>
      </c>
      <c r="C458" t="s">
        <v>52</v>
      </c>
      <c r="D458">
        <v>24</v>
      </c>
      <c r="E458">
        <v>50</v>
      </c>
      <c r="F458" s="7" t="s">
        <v>11</v>
      </c>
      <c r="G458" s="7">
        <v>7</v>
      </c>
      <c r="H458" t="s">
        <v>42</v>
      </c>
      <c r="I458" s="7" t="s">
        <v>26</v>
      </c>
      <c r="J458" t="s">
        <v>74</v>
      </c>
      <c r="K458" s="7" t="s">
        <v>72</v>
      </c>
      <c r="L458" s="7" t="s">
        <v>70</v>
      </c>
      <c r="M458" s="7" t="s">
        <v>15</v>
      </c>
      <c r="N458" s="4">
        <v>10</v>
      </c>
      <c r="O458" s="4">
        <f>SUM(N457:N460)</f>
        <v>29</v>
      </c>
      <c r="P458" s="4">
        <f>SUM(N457:N461)</f>
        <v>34</v>
      </c>
      <c r="Q458">
        <f>N458/O458</f>
        <v>0.34482758620689657</v>
      </c>
      <c r="R458" t="str">
        <f t="shared" si="7"/>
        <v>C20.10.2023</v>
      </c>
    </row>
    <row r="459" spans="1:18" x14ac:dyDescent="0.25">
      <c r="A459" t="s">
        <v>56</v>
      </c>
      <c r="B459" s="10">
        <v>0.625</v>
      </c>
      <c r="C459" t="s">
        <v>52</v>
      </c>
      <c r="D459">
        <v>24</v>
      </c>
      <c r="E459">
        <v>50</v>
      </c>
      <c r="F459" s="7" t="s">
        <v>11</v>
      </c>
      <c r="G459" s="7">
        <v>7</v>
      </c>
      <c r="H459" t="s">
        <v>42</v>
      </c>
      <c r="I459" s="7" t="s">
        <v>26</v>
      </c>
      <c r="J459" t="s">
        <v>14</v>
      </c>
      <c r="K459" s="7" t="s">
        <v>72</v>
      </c>
      <c r="L459" s="7" t="s">
        <v>70</v>
      </c>
      <c r="M459" s="7" t="s">
        <v>13</v>
      </c>
      <c r="N459" s="4">
        <v>8</v>
      </c>
      <c r="O459" s="4">
        <f>SUM(N457:N460)</f>
        <v>29</v>
      </c>
      <c r="P459" s="4">
        <f>SUM(N457:N461)</f>
        <v>34</v>
      </c>
      <c r="Q459">
        <f>N459/O459</f>
        <v>0.27586206896551724</v>
      </c>
      <c r="R459" t="str">
        <f t="shared" si="7"/>
        <v>C20.10.2023</v>
      </c>
    </row>
    <row r="460" spans="1:18" x14ac:dyDescent="0.25">
      <c r="A460" t="s">
        <v>56</v>
      </c>
      <c r="B460" s="10">
        <v>0.625</v>
      </c>
      <c r="C460" t="s">
        <v>52</v>
      </c>
      <c r="D460">
        <v>24</v>
      </c>
      <c r="E460">
        <v>50</v>
      </c>
      <c r="F460" s="7" t="s">
        <v>11</v>
      </c>
      <c r="G460" s="7">
        <v>7</v>
      </c>
      <c r="H460" t="s">
        <v>42</v>
      </c>
      <c r="I460" s="7" t="s">
        <v>26</v>
      </c>
      <c r="J460" t="s">
        <v>16</v>
      </c>
      <c r="K460" s="7" t="s">
        <v>72</v>
      </c>
      <c r="L460" s="7" t="s">
        <v>70</v>
      </c>
      <c r="M460" s="7" t="s">
        <v>17</v>
      </c>
      <c r="N460" s="4">
        <v>2</v>
      </c>
      <c r="O460" s="4">
        <f>SUM(N457:N460)</f>
        <v>29</v>
      </c>
      <c r="P460" s="4">
        <f>SUM(N457:N461)</f>
        <v>34</v>
      </c>
      <c r="Q460">
        <f>N460/O460</f>
        <v>6.8965517241379309E-2</v>
      </c>
      <c r="R460" t="str">
        <f t="shared" si="7"/>
        <v>C20.10.2023</v>
      </c>
    </row>
    <row r="461" spans="1:18" x14ac:dyDescent="0.25">
      <c r="A461" t="s">
        <v>56</v>
      </c>
      <c r="B461" s="10">
        <v>0.625</v>
      </c>
      <c r="C461" t="s">
        <v>52</v>
      </c>
      <c r="D461">
        <v>24</v>
      </c>
      <c r="E461">
        <v>50</v>
      </c>
      <c r="F461" s="7" t="s">
        <v>11</v>
      </c>
      <c r="G461" s="7">
        <v>7</v>
      </c>
      <c r="H461" t="s">
        <v>42</v>
      </c>
      <c r="I461" s="7" t="s">
        <v>26</v>
      </c>
      <c r="J461" t="s">
        <v>18</v>
      </c>
      <c r="K461" s="7" t="s">
        <v>72</v>
      </c>
      <c r="L461" s="7" t="s">
        <v>70</v>
      </c>
      <c r="M461" t="s">
        <v>18</v>
      </c>
      <c r="N461" s="4">
        <v>5</v>
      </c>
      <c r="O461" s="4">
        <f>SUM(N457:N460)</f>
        <v>29</v>
      </c>
      <c r="P461" s="4">
        <f>SUM(N457:N461)</f>
        <v>34</v>
      </c>
      <c r="Q461">
        <f>N461/P461</f>
        <v>0.14705882352941177</v>
      </c>
      <c r="R461" t="str">
        <f t="shared" si="7"/>
        <v>C20.10.2023</v>
      </c>
    </row>
    <row r="462" spans="1:18" x14ac:dyDescent="0.25">
      <c r="A462" t="s">
        <v>56</v>
      </c>
      <c r="B462" s="10">
        <v>0.625</v>
      </c>
      <c r="C462" t="s">
        <v>52</v>
      </c>
      <c r="D462">
        <v>24</v>
      </c>
      <c r="E462">
        <v>50</v>
      </c>
      <c r="F462" s="7" t="s">
        <v>11</v>
      </c>
      <c r="G462" s="7">
        <v>7</v>
      </c>
      <c r="H462" t="s">
        <v>42</v>
      </c>
      <c r="I462" s="7" t="s">
        <v>31</v>
      </c>
      <c r="J462" t="s">
        <v>75</v>
      </c>
      <c r="K462" s="7" t="s">
        <v>72</v>
      </c>
      <c r="L462" s="7" t="s">
        <v>70</v>
      </c>
      <c r="M462" s="7" t="s">
        <v>22</v>
      </c>
      <c r="N462" s="4">
        <v>7</v>
      </c>
      <c r="O462" s="4">
        <f>SUM(N462:N465)</f>
        <v>22</v>
      </c>
      <c r="P462" s="4">
        <f>SUM(N462:N466)</f>
        <v>24</v>
      </c>
      <c r="Q462">
        <f>N462/O462</f>
        <v>0.31818181818181818</v>
      </c>
      <c r="R462" t="str">
        <f t="shared" si="7"/>
        <v>D20.10.2023</v>
      </c>
    </row>
    <row r="463" spans="1:18" x14ac:dyDescent="0.25">
      <c r="A463" t="s">
        <v>56</v>
      </c>
      <c r="B463" s="10">
        <v>0.625</v>
      </c>
      <c r="C463" t="s">
        <v>52</v>
      </c>
      <c r="D463">
        <v>24</v>
      </c>
      <c r="E463">
        <v>50</v>
      </c>
      <c r="F463" s="7" t="s">
        <v>11</v>
      </c>
      <c r="G463" s="7">
        <v>7</v>
      </c>
      <c r="H463" t="s">
        <v>42</v>
      </c>
      <c r="I463" s="7" t="s">
        <v>31</v>
      </c>
      <c r="J463" t="s">
        <v>74</v>
      </c>
      <c r="K463" s="7" t="s">
        <v>72</v>
      </c>
      <c r="L463" s="7" t="s">
        <v>70</v>
      </c>
      <c r="M463" s="7" t="s">
        <v>15</v>
      </c>
      <c r="N463" s="4">
        <v>5</v>
      </c>
      <c r="O463" s="4">
        <f>O462</f>
        <v>22</v>
      </c>
      <c r="P463" s="4">
        <f>SUM(N462:N466)</f>
        <v>24</v>
      </c>
      <c r="Q463">
        <f>N463/O463</f>
        <v>0.22727272727272727</v>
      </c>
      <c r="R463" t="str">
        <f t="shared" si="7"/>
        <v>D20.10.2023</v>
      </c>
    </row>
    <row r="464" spans="1:18" x14ac:dyDescent="0.25">
      <c r="A464" t="s">
        <v>56</v>
      </c>
      <c r="B464" s="10">
        <v>0.625</v>
      </c>
      <c r="C464" t="s">
        <v>52</v>
      </c>
      <c r="D464">
        <v>24</v>
      </c>
      <c r="E464">
        <v>50</v>
      </c>
      <c r="F464" s="7" t="s">
        <v>11</v>
      </c>
      <c r="G464" s="7">
        <v>7</v>
      </c>
      <c r="H464" t="s">
        <v>42</v>
      </c>
      <c r="I464" s="7" t="s">
        <v>31</v>
      </c>
      <c r="J464" t="s">
        <v>14</v>
      </c>
      <c r="K464" s="7" t="s">
        <v>72</v>
      </c>
      <c r="L464" s="7" t="s">
        <v>70</v>
      </c>
      <c r="M464" s="7" t="s">
        <v>17</v>
      </c>
      <c r="N464" s="4">
        <v>8</v>
      </c>
      <c r="O464" s="4">
        <f>SUM(N462:N465)</f>
        <v>22</v>
      </c>
      <c r="P464" s="4">
        <f>SUM(N462:N466)</f>
        <v>24</v>
      </c>
      <c r="Q464">
        <f>N464/O464</f>
        <v>0.36363636363636365</v>
      </c>
      <c r="R464" t="str">
        <f t="shared" si="7"/>
        <v>D20.10.2023</v>
      </c>
    </row>
    <row r="465" spans="1:36" x14ac:dyDescent="0.25">
      <c r="A465" t="s">
        <v>56</v>
      </c>
      <c r="B465" s="10">
        <v>0.625</v>
      </c>
      <c r="C465" t="s">
        <v>52</v>
      </c>
      <c r="D465">
        <v>24</v>
      </c>
      <c r="E465">
        <v>50</v>
      </c>
      <c r="F465" s="7" t="s">
        <v>11</v>
      </c>
      <c r="G465" s="7">
        <v>7</v>
      </c>
      <c r="H465" t="s">
        <v>42</v>
      </c>
      <c r="I465" s="7" t="s">
        <v>31</v>
      </c>
      <c r="J465" t="s">
        <v>16</v>
      </c>
      <c r="K465" s="7" t="s">
        <v>72</v>
      </c>
      <c r="L465" s="7" t="s">
        <v>70</v>
      </c>
      <c r="M465" s="7" t="s">
        <v>13</v>
      </c>
      <c r="N465" s="4">
        <v>2</v>
      </c>
      <c r="O465" s="4">
        <f>SUM(N462:N465)</f>
        <v>22</v>
      </c>
      <c r="P465" s="4">
        <f>SUM(N462:N466)</f>
        <v>24</v>
      </c>
      <c r="Q465">
        <f>N465/O465</f>
        <v>9.0909090909090912E-2</v>
      </c>
      <c r="R465" t="str">
        <f t="shared" si="7"/>
        <v>D20.10.2023</v>
      </c>
    </row>
    <row r="466" spans="1:36" s="5" customFormat="1" x14ac:dyDescent="0.25">
      <c r="A466" s="5" t="s">
        <v>56</v>
      </c>
      <c r="B466" s="11">
        <v>0.625</v>
      </c>
      <c r="C466" s="5" t="s">
        <v>52</v>
      </c>
      <c r="D466" s="5">
        <v>24</v>
      </c>
      <c r="E466" s="5">
        <v>50</v>
      </c>
      <c r="F466" s="8" t="s">
        <v>11</v>
      </c>
      <c r="G466" s="8">
        <v>7</v>
      </c>
      <c r="H466" s="5" t="s">
        <v>42</v>
      </c>
      <c r="I466" s="8" t="s">
        <v>31</v>
      </c>
      <c r="J466" s="5" t="s">
        <v>18</v>
      </c>
      <c r="K466" s="7" t="s">
        <v>72</v>
      </c>
      <c r="L466" s="7" t="s">
        <v>70</v>
      </c>
      <c r="M466" s="5" t="s">
        <v>18</v>
      </c>
      <c r="N466" s="6">
        <v>2</v>
      </c>
      <c r="O466" s="6">
        <f>SUM(N462:N465)</f>
        <v>22</v>
      </c>
      <c r="P466" s="6">
        <f>SUM(N462:N466)</f>
        <v>24</v>
      </c>
      <c r="Q466">
        <f>N466/P466</f>
        <v>8.3333333333333329E-2</v>
      </c>
      <c r="R466" s="5" t="str">
        <f t="shared" si="7"/>
        <v>D20.10.2023</v>
      </c>
      <c r="AJ466" s="6"/>
    </row>
    <row r="467" spans="1:36" x14ac:dyDescent="0.25">
      <c r="A467" t="s">
        <v>56</v>
      </c>
      <c r="B467" s="10">
        <v>0.625</v>
      </c>
      <c r="C467" t="s">
        <v>52</v>
      </c>
      <c r="D467">
        <v>24</v>
      </c>
      <c r="E467">
        <v>50</v>
      </c>
      <c r="F467" t="s">
        <v>32</v>
      </c>
      <c r="G467">
        <v>7</v>
      </c>
      <c r="H467" t="s">
        <v>42</v>
      </c>
      <c r="I467" t="s">
        <v>36</v>
      </c>
      <c r="J467" t="s">
        <v>75</v>
      </c>
      <c r="K467" s="7" t="s">
        <v>72</v>
      </c>
      <c r="L467" s="7" t="s">
        <v>70</v>
      </c>
      <c r="M467" s="7" t="s">
        <v>17</v>
      </c>
      <c r="N467" s="4">
        <v>19</v>
      </c>
      <c r="O467" s="4">
        <f>SUM(N467:N470)</f>
        <v>31</v>
      </c>
      <c r="P467" s="4">
        <f>SUM(N467:N471)</f>
        <v>48</v>
      </c>
      <c r="Q467">
        <f>N467/O467</f>
        <v>0.61290322580645162</v>
      </c>
      <c r="R467" t="str">
        <f t="shared" si="7"/>
        <v>E20.10.2023</v>
      </c>
    </row>
    <row r="468" spans="1:36" x14ac:dyDescent="0.25">
      <c r="A468" t="s">
        <v>56</v>
      </c>
      <c r="B468" s="10">
        <v>0.625</v>
      </c>
      <c r="C468" t="s">
        <v>52</v>
      </c>
      <c r="D468">
        <v>24</v>
      </c>
      <c r="E468">
        <v>50</v>
      </c>
      <c r="F468" t="s">
        <v>32</v>
      </c>
      <c r="G468">
        <v>7</v>
      </c>
      <c r="H468" t="s">
        <v>42</v>
      </c>
      <c r="I468" t="s">
        <v>36</v>
      </c>
      <c r="J468" t="s">
        <v>74</v>
      </c>
      <c r="K468" s="7" t="s">
        <v>72</v>
      </c>
      <c r="L468" s="7" t="s">
        <v>70</v>
      </c>
      <c r="M468" s="7" t="s">
        <v>15</v>
      </c>
      <c r="N468" s="4">
        <v>4</v>
      </c>
      <c r="O468" s="4">
        <f>SUM(N467:N470)</f>
        <v>31</v>
      </c>
      <c r="P468" s="4">
        <f>SUM(N467:N471)</f>
        <v>48</v>
      </c>
      <c r="Q468">
        <f>N468/O468</f>
        <v>0.12903225806451613</v>
      </c>
      <c r="R468" t="str">
        <f t="shared" si="7"/>
        <v>E20.10.2023</v>
      </c>
    </row>
    <row r="469" spans="1:36" x14ac:dyDescent="0.25">
      <c r="A469" t="s">
        <v>56</v>
      </c>
      <c r="B469" s="10">
        <v>0.625</v>
      </c>
      <c r="C469" t="s">
        <v>52</v>
      </c>
      <c r="D469">
        <v>24</v>
      </c>
      <c r="E469">
        <v>50</v>
      </c>
      <c r="F469" t="s">
        <v>32</v>
      </c>
      <c r="G469">
        <v>7</v>
      </c>
      <c r="H469" t="s">
        <v>42</v>
      </c>
      <c r="I469" t="s">
        <v>36</v>
      </c>
      <c r="J469" t="s">
        <v>14</v>
      </c>
      <c r="K469" s="7" t="s">
        <v>72</v>
      </c>
      <c r="L469" s="7" t="s">
        <v>70</v>
      </c>
      <c r="M469" s="7" t="s">
        <v>22</v>
      </c>
      <c r="N469" s="4">
        <v>4</v>
      </c>
      <c r="O469" s="4">
        <f>SUM(N467:N470)</f>
        <v>31</v>
      </c>
      <c r="P469" s="4">
        <f>SUM(N467:N471)</f>
        <v>48</v>
      </c>
      <c r="Q469">
        <f>N469/O469</f>
        <v>0.12903225806451613</v>
      </c>
      <c r="R469" t="str">
        <f t="shared" si="7"/>
        <v>E20.10.2023</v>
      </c>
    </row>
    <row r="470" spans="1:36" x14ac:dyDescent="0.25">
      <c r="A470" t="s">
        <v>56</v>
      </c>
      <c r="B470" s="10">
        <v>0.625</v>
      </c>
      <c r="C470" t="s">
        <v>52</v>
      </c>
      <c r="D470">
        <v>24</v>
      </c>
      <c r="E470">
        <v>50</v>
      </c>
      <c r="F470" t="s">
        <v>32</v>
      </c>
      <c r="G470">
        <v>7</v>
      </c>
      <c r="H470" t="s">
        <v>42</v>
      </c>
      <c r="I470" t="s">
        <v>36</v>
      </c>
      <c r="J470" t="s">
        <v>16</v>
      </c>
      <c r="K470" s="7" t="s">
        <v>72</v>
      </c>
      <c r="L470" s="7" t="s">
        <v>70</v>
      </c>
      <c r="M470" s="7" t="s">
        <v>13</v>
      </c>
      <c r="N470" s="4">
        <v>4</v>
      </c>
      <c r="O470" s="4">
        <f>SUM(N467:N470)</f>
        <v>31</v>
      </c>
      <c r="P470" s="4">
        <f>SUM(N467:N471)</f>
        <v>48</v>
      </c>
      <c r="Q470">
        <f>N470/O470</f>
        <v>0.12903225806451613</v>
      </c>
      <c r="R470" t="str">
        <f t="shared" si="7"/>
        <v>E20.10.2023</v>
      </c>
    </row>
    <row r="471" spans="1:36" x14ac:dyDescent="0.25">
      <c r="A471" t="s">
        <v>56</v>
      </c>
      <c r="B471" s="10">
        <v>0.625</v>
      </c>
      <c r="C471" t="s">
        <v>52</v>
      </c>
      <c r="D471">
        <v>24</v>
      </c>
      <c r="E471">
        <v>50</v>
      </c>
      <c r="F471" t="s">
        <v>32</v>
      </c>
      <c r="G471">
        <v>7</v>
      </c>
      <c r="H471" t="s">
        <v>42</v>
      </c>
      <c r="I471" t="s">
        <v>36</v>
      </c>
      <c r="J471" t="s">
        <v>18</v>
      </c>
      <c r="K471" s="7" t="s">
        <v>72</v>
      </c>
      <c r="L471" s="7" t="s">
        <v>70</v>
      </c>
      <c r="M471" t="s">
        <v>18</v>
      </c>
      <c r="N471" s="4">
        <v>17</v>
      </c>
      <c r="O471" s="4">
        <f>SUM(N467:N470)</f>
        <v>31</v>
      </c>
      <c r="P471" s="4">
        <f>SUM(N467:N471)</f>
        <v>48</v>
      </c>
      <c r="Q471">
        <f>N471/P471</f>
        <v>0.35416666666666669</v>
      </c>
      <c r="R471" t="str">
        <f t="shared" si="7"/>
        <v>E20.10.2023</v>
      </c>
    </row>
    <row r="472" spans="1:36" x14ac:dyDescent="0.25">
      <c r="A472" t="s">
        <v>62</v>
      </c>
      <c r="B472" s="13">
        <v>0.79166666666666696</v>
      </c>
      <c r="C472" t="s">
        <v>52</v>
      </c>
      <c r="D472">
        <v>21</v>
      </c>
      <c r="E472">
        <v>37</v>
      </c>
      <c r="F472" t="s">
        <v>32</v>
      </c>
      <c r="G472">
        <v>6</v>
      </c>
      <c r="H472" t="s">
        <v>42</v>
      </c>
      <c r="I472" t="s">
        <v>26</v>
      </c>
      <c r="J472" t="s">
        <v>75</v>
      </c>
      <c r="K472" s="7" t="s">
        <v>72</v>
      </c>
      <c r="L472" s="7" t="s">
        <v>70</v>
      </c>
      <c r="M472" s="7" t="s">
        <v>22</v>
      </c>
      <c r="N472" s="4">
        <v>26</v>
      </c>
      <c r="O472" s="4">
        <f>SUM(N472:N475)</f>
        <v>43</v>
      </c>
      <c r="P472" s="4">
        <f>SUM(N472:N476)</f>
        <v>47</v>
      </c>
      <c r="Q472">
        <f>N472/O472</f>
        <v>0.60465116279069764</v>
      </c>
      <c r="R472" t="str">
        <f t="shared" si="7"/>
        <v>C13.11.2023</v>
      </c>
    </row>
    <row r="473" spans="1:36" x14ac:dyDescent="0.25">
      <c r="A473" t="s">
        <v>62</v>
      </c>
      <c r="B473" s="13">
        <v>0.79166666666666696</v>
      </c>
      <c r="C473" t="s">
        <v>52</v>
      </c>
      <c r="D473">
        <v>21</v>
      </c>
      <c r="E473">
        <v>37</v>
      </c>
      <c r="F473" t="s">
        <v>32</v>
      </c>
      <c r="G473">
        <v>6</v>
      </c>
      <c r="H473" t="s">
        <v>42</v>
      </c>
      <c r="I473" t="s">
        <v>26</v>
      </c>
      <c r="J473" t="s">
        <v>74</v>
      </c>
      <c r="K473" s="7" t="s">
        <v>72</v>
      </c>
      <c r="L473" s="7" t="s">
        <v>70</v>
      </c>
      <c r="M473" s="7" t="s">
        <v>13</v>
      </c>
      <c r="N473" s="4">
        <v>4</v>
      </c>
      <c r="O473" s="4">
        <f>O472</f>
        <v>43</v>
      </c>
      <c r="P473" s="4">
        <f>SUM(N472:N476)</f>
        <v>47</v>
      </c>
      <c r="Q473">
        <f>N473/O473</f>
        <v>9.3023255813953487E-2</v>
      </c>
      <c r="R473" t="str">
        <f t="shared" si="7"/>
        <v>C13.11.2023</v>
      </c>
    </row>
    <row r="474" spans="1:36" x14ac:dyDescent="0.25">
      <c r="A474" t="s">
        <v>62</v>
      </c>
      <c r="B474" s="13">
        <v>0.79166666666666696</v>
      </c>
      <c r="C474" t="s">
        <v>52</v>
      </c>
      <c r="D474">
        <v>21</v>
      </c>
      <c r="E474">
        <v>37</v>
      </c>
      <c r="F474" t="s">
        <v>32</v>
      </c>
      <c r="G474">
        <v>6</v>
      </c>
      <c r="H474" t="s">
        <v>42</v>
      </c>
      <c r="I474" t="s">
        <v>26</v>
      </c>
      <c r="J474" t="s">
        <v>14</v>
      </c>
      <c r="K474" s="7" t="s">
        <v>72</v>
      </c>
      <c r="L474" s="7" t="s">
        <v>70</v>
      </c>
      <c r="M474" s="7" t="s">
        <v>15</v>
      </c>
      <c r="N474" s="4">
        <v>12</v>
      </c>
      <c r="O474" s="4">
        <f>SUM(N472:N475)</f>
        <v>43</v>
      </c>
      <c r="P474" s="4">
        <f>SUM(N472:N476)</f>
        <v>47</v>
      </c>
      <c r="Q474">
        <f>N474/O474</f>
        <v>0.27906976744186046</v>
      </c>
      <c r="R474" t="str">
        <f t="shared" si="7"/>
        <v>C13.11.2023</v>
      </c>
    </row>
    <row r="475" spans="1:36" x14ac:dyDescent="0.25">
      <c r="A475" t="s">
        <v>62</v>
      </c>
      <c r="B475" s="13">
        <v>0.79166666666666696</v>
      </c>
      <c r="C475" t="s">
        <v>52</v>
      </c>
      <c r="D475">
        <v>21</v>
      </c>
      <c r="E475">
        <v>37</v>
      </c>
      <c r="F475" t="s">
        <v>32</v>
      </c>
      <c r="G475">
        <v>6</v>
      </c>
      <c r="H475" t="s">
        <v>42</v>
      </c>
      <c r="I475" t="s">
        <v>26</v>
      </c>
      <c r="J475" t="s">
        <v>16</v>
      </c>
      <c r="K475" s="7" t="s">
        <v>72</v>
      </c>
      <c r="L475" s="7" t="s">
        <v>70</v>
      </c>
      <c r="M475" s="7" t="s">
        <v>17</v>
      </c>
      <c r="N475" s="4">
        <v>1</v>
      </c>
      <c r="O475" s="4">
        <f>SUM(N472:N475)</f>
        <v>43</v>
      </c>
      <c r="P475" s="4">
        <f>SUM(N472:N476)</f>
        <v>47</v>
      </c>
      <c r="Q475">
        <f>N475/O475</f>
        <v>2.3255813953488372E-2</v>
      </c>
      <c r="R475" t="str">
        <f t="shared" si="7"/>
        <v>C13.11.2023</v>
      </c>
    </row>
    <row r="476" spans="1:36" x14ac:dyDescent="0.25">
      <c r="A476" t="s">
        <v>62</v>
      </c>
      <c r="B476" s="13">
        <v>0.79166666666666696</v>
      </c>
      <c r="C476" t="s">
        <v>52</v>
      </c>
      <c r="D476">
        <v>21</v>
      </c>
      <c r="E476">
        <v>37</v>
      </c>
      <c r="F476" t="s">
        <v>32</v>
      </c>
      <c r="G476">
        <v>6</v>
      </c>
      <c r="H476" t="s">
        <v>42</v>
      </c>
      <c r="I476" t="s">
        <v>26</v>
      </c>
      <c r="J476" t="s">
        <v>18</v>
      </c>
      <c r="K476" s="7" t="s">
        <v>72</v>
      </c>
      <c r="L476" s="7" t="s">
        <v>70</v>
      </c>
      <c r="M476" s="7" t="s">
        <v>18</v>
      </c>
      <c r="N476" s="4">
        <v>4</v>
      </c>
      <c r="O476" s="4">
        <f>SUM(N472:N475)</f>
        <v>43</v>
      </c>
      <c r="P476" s="4">
        <f>SUM(N472:N476)</f>
        <v>47</v>
      </c>
      <c r="Q476">
        <f>N476/P476</f>
        <v>8.5106382978723402E-2</v>
      </c>
      <c r="R476" t="str">
        <f t="shared" si="7"/>
        <v>C13.11.2023</v>
      </c>
    </row>
    <row r="477" spans="1:36" x14ac:dyDescent="0.25">
      <c r="A477" t="s">
        <v>62</v>
      </c>
      <c r="B477" s="13">
        <v>0.79166666666666696</v>
      </c>
      <c r="C477" t="s">
        <v>52</v>
      </c>
      <c r="D477">
        <v>21</v>
      </c>
      <c r="E477">
        <v>37</v>
      </c>
      <c r="F477" t="s">
        <v>32</v>
      </c>
      <c r="G477">
        <v>6</v>
      </c>
      <c r="H477" t="s">
        <v>42</v>
      </c>
      <c r="I477" t="s">
        <v>31</v>
      </c>
      <c r="J477" t="s">
        <v>75</v>
      </c>
      <c r="K477" s="7" t="s">
        <v>72</v>
      </c>
      <c r="L477" s="7" t="s">
        <v>70</v>
      </c>
      <c r="M477" s="7" t="s">
        <v>22</v>
      </c>
      <c r="N477" s="4">
        <v>21</v>
      </c>
      <c r="O477" s="4">
        <f>SUM(N477:N480)</f>
        <v>39</v>
      </c>
      <c r="P477" s="4">
        <f>SUM(N477:N481)</f>
        <v>46</v>
      </c>
      <c r="Q477">
        <f>N477/O477</f>
        <v>0.53846153846153844</v>
      </c>
      <c r="R477" t="str">
        <f t="shared" si="7"/>
        <v>D13.11.2023</v>
      </c>
    </row>
    <row r="478" spans="1:36" x14ac:dyDescent="0.25">
      <c r="A478" t="s">
        <v>62</v>
      </c>
      <c r="B478" s="13">
        <v>0.79166666666666696</v>
      </c>
      <c r="C478" t="s">
        <v>52</v>
      </c>
      <c r="D478">
        <v>21</v>
      </c>
      <c r="E478">
        <v>37</v>
      </c>
      <c r="F478" t="s">
        <v>32</v>
      </c>
      <c r="G478">
        <v>6</v>
      </c>
      <c r="H478" t="s">
        <v>42</v>
      </c>
      <c r="I478" t="s">
        <v>31</v>
      </c>
      <c r="J478" t="s">
        <v>74</v>
      </c>
      <c r="K478" s="7" t="s">
        <v>72</v>
      </c>
      <c r="L478" s="7" t="s">
        <v>70</v>
      </c>
      <c r="M478" s="7" t="s">
        <v>13</v>
      </c>
      <c r="N478" s="4">
        <v>6</v>
      </c>
      <c r="O478" s="4">
        <f>O477</f>
        <v>39</v>
      </c>
      <c r="P478" s="4">
        <f>SUM(N477:N481)</f>
        <v>46</v>
      </c>
      <c r="Q478">
        <f>N478/O478</f>
        <v>0.15384615384615385</v>
      </c>
      <c r="R478" t="str">
        <f t="shared" si="7"/>
        <v>D13.11.2023</v>
      </c>
    </row>
    <row r="479" spans="1:36" x14ac:dyDescent="0.25">
      <c r="A479" t="s">
        <v>62</v>
      </c>
      <c r="B479" s="13">
        <v>0.79166666666666696</v>
      </c>
      <c r="C479" t="s">
        <v>52</v>
      </c>
      <c r="D479">
        <v>21</v>
      </c>
      <c r="E479">
        <v>37</v>
      </c>
      <c r="F479" t="s">
        <v>32</v>
      </c>
      <c r="G479">
        <v>6</v>
      </c>
      <c r="H479" t="s">
        <v>42</v>
      </c>
      <c r="I479" t="s">
        <v>31</v>
      </c>
      <c r="J479" t="s">
        <v>14</v>
      </c>
      <c r="K479" s="7" t="s">
        <v>72</v>
      </c>
      <c r="L479" s="7" t="s">
        <v>70</v>
      </c>
      <c r="M479" s="7" t="s">
        <v>15</v>
      </c>
      <c r="N479" s="4">
        <v>9</v>
      </c>
      <c r="O479" s="4">
        <f>SUM(N477:N480)</f>
        <v>39</v>
      </c>
      <c r="P479" s="4">
        <f>SUM(N477:N481)</f>
        <v>46</v>
      </c>
      <c r="Q479">
        <f>N479/O479</f>
        <v>0.23076923076923078</v>
      </c>
      <c r="R479" t="str">
        <f t="shared" si="7"/>
        <v>D13.11.2023</v>
      </c>
    </row>
    <row r="480" spans="1:36" x14ac:dyDescent="0.25">
      <c r="A480" t="s">
        <v>62</v>
      </c>
      <c r="B480" s="13">
        <v>0.79166666666666696</v>
      </c>
      <c r="C480" t="s">
        <v>52</v>
      </c>
      <c r="D480">
        <v>21</v>
      </c>
      <c r="E480">
        <v>37</v>
      </c>
      <c r="F480" t="s">
        <v>32</v>
      </c>
      <c r="G480">
        <v>6</v>
      </c>
      <c r="H480" t="s">
        <v>42</v>
      </c>
      <c r="I480" t="s">
        <v>31</v>
      </c>
      <c r="J480" t="s">
        <v>16</v>
      </c>
      <c r="K480" s="7" t="s">
        <v>72</v>
      </c>
      <c r="L480" s="7" t="s">
        <v>70</v>
      </c>
      <c r="M480" s="7" t="s">
        <v>17</v>
      </c>
      <c r="N480" s="4">
        <v>3</v>
      </c>
      <c r="O480" s="4">
        <f>SUM(N477:N480)</f>
        <v>39</v>
      </c>
      <c r="P480" s="4">
        <f>SUM(N477:N481)</f>
        <v>46</v>
      </c>
      <c r="Q480">
        <f>N480/O480</f>
        <v>7.6923076923076927E-2</v>
      </c>
      <c r="R480" t="str">
        <f t="shared" si="7"/>
        <v>D13.11.2023</v>
      </c>
    </row>
    <row r="481" spans="1:18" x14ac:dyDescent="0.25">
      <c r="A481" t="s">
        <v>62</v>
      </c>
      <c r="B481" s="13">
        <v>0.79166666666666696</v>
      </c>
      <c r="C481" t="s">
        <v>52</v>
      </c>
      <c r="D481">
        <v>21</v>
      </c>
      <c r="E481">
        <v>37</v>
      </c>
      <c r="F481" t="s">
        <v>32</v>
      </c>
      <c r="G481">
        <v>6</v>
      </c>
      <c r="H481" t="s">
        <v>42</v>
      </c>
      <c r="I481" t="s">
        <v>31</v>
      </c>
      <c r="J481" t="s">
        <v>18</v>
      </c>
      <c r="K481" s="7" t="s">
        <v>72</v>
      </c>
      <c r="L481" s="7" t="s">
        <v>70</v>
      </c>
      <c r="M481" s="7" t="s">
        <v>18</v>
      </c>
      <c r="N481" s="4">
        <v>7</v>
      </c>
      <c r="O481" s="4">
        <f>SUM(N477:N480)</f>
        <v>39</v>
      </c>
      <c r="P481" s="4">
        <f>SUM(N477:N481)</f>
        <v>46</v>
      </c>
      <c r="Q481">
        <f>N481/P481</f>
        <v>0.15217391304347827</v>
      </c>
      <c r="R481" t="str">
        <f t="shared" si="7"/>
        <v>D13.11.2023</v>
      </c>
    </row>
    <row r="482" spans="1:18" x14ac:dyDescent="0.25">
      <c r="A482" t="s">
        <v>28</v>
      </c>
      <c r="B482" s="10">
        <v>0.45833333333333331</v>
      </c>
      <c r="C482" t="s">
        <v>29</v>
      </c>
      <c r="D482">
        <v>26</v>
      </c>
      <c r="E482">
        <v>50</v>
      </c>
      <c r="F482" t="s">
        <v>11</v>
      </c>
      <c r="G482">
        <v>7</v>
      </c>
      <c r="H482" t="s">
        <v>30</v>
      </c>
      <c r="I482" t="s">
        <v>31</v>
      </c>
      <c r="J482" t="s">
        <v>74</v>
      </c>
      <c r="K482" s="7" t="s">
        <v>72</v>
      </c>
      <c r="L482" s="7" t="s">
        <v>73</v>
      </c>
      <c r="M482" t="s">
        <v>22</v>
      </c>
      <c r="N482" s="4">
        <v>1</v>
      </c>
      <c r="O482" s="4">
        <f>SUM(N482:N485)</f>
        <v>9</v>
      </c>
      <c r="P482" s="4">
        <f>SUM(N482:N486)</f>
        <v>9</v>
      </c>
      <c r="Q482">
        <f>N482/O482</f>
        <v>0.1111111111111111</v>
      </c>
      <c r="R482" t="str">
        <f t="shared" si="7"/>
        <v>D22.09.2023</v>
      </c>
    </row>
    <row r="483" spans="1:18" x14ac:dyDescent="0.25">
      <c r="A483" t="s">
        <v>28</v>
      </c>
      <c r="B483" s="10">
        <v>0.45833333333333331</v>
      </c>
      <c r="C483" t="s">
        <v>29</v>
      </c>
      <c r="D483">
        <v>26</v>
      </c>
      <c r="E483">
        <v>50</v>
      </c>
      <c r="F483" t="s">
        <v>11</v>
      </c>
      <c r="G483">
        <v>7</v>
      </c>
      <c r="H483" t="s">
        <v>30</v>
      </c>
      <c r="I483" t="s">
        <v>31</v>
      </c>
      <c r="J483" t="s">
        <v>75</v>
      </c>
      <c r="K483" s="7" t="s">
        <v>72</v>
      </c>
      <c r="L483" s="7" t="s">
        <v>73</v>
      </c>
      <c r="M483" t="s">
        <v>13</v>
      </c>
      <c r="N483" s="4">
        <v>6</v>
      </c>
      <c r="O483" s="4">
        <f>SUM(N482:N485)</f>
        <v>9</v>
      </c>
      <c r="P483" s="4">
        <f>SUM(N482:N486)</f>
        <v>9</v>
      </c>
      <c r="Q483">
        <f>N483/O483</f>
        <v>0.66666666666666663</v>
      </c>
      <c r="R483" t="str">
        <f t="shared" si="7"/>
        <v>D22.09.2023</v>
      </c>
    </row>
    <row r="484" spans="1:18" x14ac:dyDescent="0.25">
      <c r="A484" t="s">
        <v>28</v>
      </c>
      <c r="B484" s="10">
        <v>0.45833333333333331</v>
      </c>
      <c r="C484" t="s">
        <v>29</v>
      </c>
      <c r="D484">
        <v>26</v>
      </c>
      <c r="E484">
        <v>50</v>
      </c>
      <c r="F484" t="s">
        <v>11</v>
      </c>
      <c r="G484">
        <v>7</v>
      </c>
      <c r="H484" t="s">
        <v>30</v>
      </c>
      <c r="I484" t="s">
        <v>31</v>
      </c>
      <c r="J484" t="s">
        <v>14</v>
      </c>
      <c r="K484" s="7" t="s">
        <v>72</v>
      </c>
      <c r="L484" s="7" t="s">
        <v>73</v>
      </c>
      <c r="M484" t="s">
        <v>17</v>
      </c>
      <c r="N484" s="4">
        <v>1</v>
      </c>
      <c r="O484" s="4">
        <f>SUM(N482:N485)</f>
        <v>9</v>
      </c>
      <c r="P484" s="4">
        <f>SUM(N482:N486)</f>
        <v>9</v>
      </c>
      <c r="Q484">
        <f>N484/O484</f>
        <v>0.1111111111111111</v>
      </c>
      <c r="R484" t="str">
        <f t="shared" si="7"/>
        <v>D22.09.2023</v>
      </c>
    </row>
    <row r="485" spans="1:18" x14ac:dyDescent="0.25">
      <c r="A485" t="s">
        <v>28</v>
      </c>
      <c r="B485" s="10">
        <v>0.45833333333333331</v>
      </c>
      <c r="C485" t="s">
        <v>29</v>
      </c>
      <c r="D485">
        <v>26</v>
      </c>
      <c r="E485">
        <v>50</v>
      </c>
      <c r="F485" t="s">
        <v>11</v>
      </c>
      <c r="G485">
        <v>7</v>
      </c>
      <c r="H485" t="s">
        <v>30</v>
      </c>
      <c r="I485" t="s">
        <v>31</v>
      </c>
      <c r="J485" t="s">
        <v>16</v>
      </c>
      <c r="K485" s="7" t="s">
        <v>72</v>
      </c>
      <c r="L485" s="7" t="s">
        <v>73</v>
      </c>
      <c r="M485" t="s">
        <v>13</v>
      </c>
      <c r="N485" s="4">
        <v>1</v>
      </c>
      <c r="O485" s="4">
        <f>SUM(N482:N485)</f>
        <v>9</v>
      </c>
      <c r="P485" s="4">
        <f>SUM(N482:N486)</f>
        <v>9</v>
      </c>
      <c r="Q485">
        <f>N485/O485</f>
        <v>0.1111111111111111</v>
      </c>
      <c r="R485" t="str">
        <f t="shared" si="7"/>
        <v>D22.09.2023</v>
      </c>
    </row>
    <row r="486" spans="1:18" x14ac:dyDescent="0.25">
      <c r="A486" t="s">
        <v>28</v>
      </c>
      <c r="B486" s="10">
        <v>0.45833333333333331</v>
      </c>
      <c r="C486" t="s">
        <v>29</v>
      </c>
      <c r="D486">
        <v>26</v>
      </c>
      <c r="E486">
        <v>50</v>
      </c>
      <c r="F486" t="s">
        <v>11</v>
      </c>
      <c r="G486">
        <v>7</v>
      </c>
      <c r="H486" t="s">
        <v>30</v>
      </c>
      <c r="I486" t="s">
        <v>31</v>
      </c>
      <c r="J486" t="s">
        <v>18</v>
      </c>
      <c r="K486" s="7" t="s">
        <v>72</v>
      </c>
      <c r="L486" s="7" t="s">
        <v>73</v>
      </c>
      <c r="M486" t="s">
        <v>18</v>
      </c>
      <c r="N486" s="4">
        <v>0</v>
      </c>
      <c r="O486" s="4">
        <f>SUM(N482:N485)</f>
        <v>9</v>
      </c>
      <c r="P486" s="4">
        <f>SUM(N482:N486)</f>
        <v>9</v>
      </c>
      <c r="Q486">
        <f>N486/P486</f>
        <v>0</v>
      </c>
      <c r="R486" t="str">
        <f t="shared" si="7"/>
        <v>D22.09.2023</v>
      </c>
    </row>
    <row r="487" spans="1:18" x14ac:dyDescent="0.25">
      <c r="A487" t="s">
        <v>28</v>
      </c>
      <c r="B487" s="10">
        <v>0.45833333333333331</v>
      </c>
      <c r="C487" t="s">
        <v>29</v>
      </c>
      <c r="D487">
        <v>26</v>
      </c>
      <c r="E487">
        <v>50</v>
      </c>
      <c r="F487" t="s">
        <v>11</v>
      </c>
      <c r="G487">
        <v>7</v>
      </c>
      <c r="H487" t="s">
        <v>30</v>
      </c>
      <c r="I487" t="s">
        <v>12</v>
      </c>
      <c r="J487" t="s">
        <v>74</v>
      </c>
      <c r="K487" s="7" t="s">
        <v>72</v>
      </c>
      <c r="L487" s="7" t="s">
        <v>73</v>
      </c>
      <c r="M487" t="s">
        <v>13</v>
      </c>
      <c r="N487" s="4">
        <v>3</v>
      </c>
      <c r="O487" s="4">
        <f>SUM(N487:N490)</f>
        <v>27</v>
      </c>
      <c r="P487" s="4">
        <f>SUM(N487:N491)</f>
        <v>27</v>
      </c>
      <c r="Q487">
        <f>N487/O487</f>
        <v>0.1111111111111111</v>
      </c>
      <c r="R487" t="str">
        <f t="shared" si="7"/>
        <v>A22.09.2023</v>
      </c>
    </row>
    <row r="488" spans="1:18" x14ac:dyDescent="0.25">
      <c r="A488" t="s">
        <v>28</v>
      </c>
      <c r="B488" s="10">
        <v>0.45833333333333331</v>
      </c>
      <c r="C488" t="s">
        <v>29</v>
      </c>
      <c r="D488">
        <v>26</v>
      </c>
      <c r="E488">
        <v>50</v>
      </c>
      <c r="F488" t="s">
        <v>11</v>
      </c>
      <c r="G488">
        <v>7</v>
      </c>
      <c r="H488" t="s">
        <v>30</v>
      </c>
      <c r="I488" t="s">
        <v>12</v>
      </c>
      <c r="J488" t="s">
        <v>75</v>
      </c>
      <c r="K488" s="7" t="s">
        <v>72</v>
      </c>
      <c r="L488" s="7" t="s">
        <v>73</v>
      </c>
      <c r="M488" t="s">
        <v>22</v>
      </c>
      <c r="N488" s="4">
        <v>14</v>
      </c>
      <c r="O488" s="4">
        <f>SUM(N487:N490)</f>
        <v>27</v>
      </c>
      <c r="P488" s="4">
        <f>SUM(N487:N491)</f>
        <v>27</v>
      </c>
      <c r="Q488">
        <f>N488/O488</f>
        <v>0.51851851851851849</v>
      </c>
      <c r="R488" t="str">
        <f t="shared" si="7"/>
        <v>A22.09.2023</v>
      </c>
    </row>
    <row r="489" spans="1:18" x14ac:dyDescent="0.25">
      <c r="A489" t="s">
        <v>28</v>
      </c>
      <c r="B489" s="10">
        <v>0.45833333333333331</v>
      </c>
      <c r="C489" t="s">
        <v>29</v>
      </c>
      <c r="D489">
        <v>26</v>
      </c>
      <c r="E489">
        <v>50</v>
      </c>
      <c r="F489" t="s">
        <v>11</v>
      </c>
      <c r="G489">
        <v>7</v>
      </c>
      <c r="H489" t="s">
        <v>30</v>
      </c>
      <c r="I489" t="s">
        <v>12</v>
      </c>
      <c r="J489" t="s">
        <v>14</v>
      </c>
      <c r="K489" s="7" t="s">
        <v>72</v>
      </c>
      <c r="L489" s="7" t="s">
        <v>73</v>
      </c>
      <c r="M489" t="s">
        <v>15</v>
      </c>
      <c r="N489" s="4">
        <v>2</v>
      </c>
      <c r="O489" s="4">
        <f>SUM(N487:N490)</f>
        <v>27</v>
      </c>
      <c r="P489" s="4">
        <f>SUM(N487:N491)</f>
        <v>27</v>
      </c>
      <c r="Q489">
        <f>N489/O489</f>
        <v>7.407407407407407E-2</v>
      </c>
      <c r="R489" t="str">
        <f t="shared" si="7"/>
        <v>A22.09.2023</v>
      </c>
    </row>
    <row r="490" spans="1:18" x14ac:dyDescent="0.25">
      <c r="A490" t="s">
        <v>28</v>
      </c>
      <c r="B490" s="10">
        <v>0.45833333333333331</v>
      </c>
      <c r="C490" t="s">
        <v>29</v>
      </c>
      <c r="D490">
        <v>26</v>
      </c>
      <c r="E490">
        <v>50</v>
      </c>
      <c r="F490" t="s">
        <v>11</v>
      </c>
      <c r="G490">
        <v>7</v>
      </c>
      <c r="H490" t="s">
        <v>30</v>
      </c>
      <c r="I490" t="s">
        <v>12</v>
      </c>
      <c r="J490" t="s">
        <v>16</v>
      </c>
      <c r="K490" s="7" t="s">
        <v>72</v>
      </c>
      <c r="L490" s="7" t="s">
        <v>73</v>
      </c>
      <c r="M490" t="s">
        <v>17</v>
      </c>
      <c r="N490" s="4">
        <v>8</v>
      </c>
      <c r="O490" s="4">
        <f>SUM(N487:N490)</f>
        <v>27</v>
      </c>
      <c r="P490" s="4">
        <f>SUM(N487:N491)</f>
        <v>27</v>
      </c>
      <c r="Q490">
        <f>N490/O490</f>
        <v>0.29629629629629628</v>
      </c>
      <c r="R490" t="str">
        <f t="shared" si="7"/>
        <v>A22.09.2023</v>
      </c>
    </row>
    <row r="491" spans="1:18" x14ac:dyDescent="0.25">
      <c r="A491" t="s">
        <v>28</v>
      </c>
      <c r="B491" s="10">
        <v>0.45833333333333331</v>
      </c>
      <c r="C491" t="s">
        <v>29</v>
      </c>
      <c r="D491">
        <v>26</v>
      </c>
      <c r="E491">
        <v>50</v>
      </c>
      <c r="F491" t="s">
        <v>11</v>
      </c>
      <c r="G491">
        <v>7</v>
      </c>
      <c r="H491" t="s">
        <v>30</v>
      </c>
      <c r="I491" t="s">
        <v>12</v>
      </c>
      <c r="J491" t="s">
        <v>18</v>
      </c>
      <c r="K491" s="7" t="s">
        <v>72</v>
      </c>
      <c r="L491" s="7" t="s">
        <v>73</v>
      </c>
      <c r="M491" t="s">
        <v>18</v>
      </c>
      <c r="N491" s="4">
        <v>0</v>
      </c>
      <c r="O491" s="4">
        <f>SUM(N487:N490)</f>
        <v>27</v>
      </c>
      <c r="P491" s="4">
        <f>SUM(N487:N491)</f>
        <v>27</v>
      </c>
      <c r="Q491">
        <f>N491/P491</f>
        <v>0</v>
      </c>
      <c r="R491" t="str">
        <f t="shared" si="7"/>
        <v>A22.09.2023</v>
      </c>
    </row>
    <row r="492" spans="1:18" x14ac:dyDescent="0.25">
      <c r="A492" t="s">
        <v>28</v>
      </c>
      <c r="B492" s="10">
        <v>0.45833333333333331</v>
      </c>
      <c r="C492" t="s">
        <v>29</v>
      </c>
      <c r="D492">
        <v>26</v>
      </c>
      <c r="E492">
        <v>50</v>
      </c>
      <c r="F492" t="s">
        <v>11</v>
      </c>
      <c r="G492">
        <v>7</v>
      </c>
      <c r="H492" t="s">
        <v>30</v>
      </c>
      <c r="I492" t="s">
        <v>23</v>
      </c>
      <c r="J492" t="s">
        <v>74</v>
      </c>
      <c r="K492" s="7" t="s">
        <v>72</v>
      </c>
      <c r="L492" s="7" t="s">
        <v>73</v>
      </c>
      <c r="M492" t="s">
        <v>22</v>
      </c>
      <c r="N492" s="4">
        <v>6</v>
      </c>
      <c r="O492" s="4">
        <f>SUM(N492:N495)</f>
        <v>21</v>
      </c>
      <c r="P492" s="4">
        <f>SUM(N492:N496)</f>
        <v>23</v>
      </c>
      <c r="Q492">
        <f>N492/O492</f>
        <v>0.2857142857142857</v>
      </c>
      <c r="R492" t="str">
        <f t="shared" si="7"/>
        <v>B22.09.2023</v>
      </c>
    </row>
    <row r="493" spans="1:18" x14ac:dyDescent="0.25">
      <c r="A493" t="s">
        <v>28</v>
      </c>
      <c r="B493" s="10">
        <v>0.45833333333333331</v>
      </c>
      <c r="C493" t="s">
        <v>29</v>
      </c>
      <c r="D493">
        <v>26</v>
      </c>
      <c r="E493">
        <v>50</v>
      </c>
      <c r="F493" t="s">
        <v>11</v>
      </c>
      <c r="G493">
        <v>7</v>
      </c>
      <c r="H493" t="s">
        <v>30</v>
      </c>
      <c r="I493" t="s">
        <v>23</v>
      </c>
      <c r="J493" t="s">
        <v>75</v>
      </c>
      <c r="K493" s="7" t="s">
        <v>72</v>
      </c>
      <c r="L493" s="7" t="s">
        <v>73</v>
      </c>
      <c r="M493" t="s">
        <v>13</v>
      </c>
      <c r="N493" s="4">
        <v>8</v>
      </c>
      <c r="O493" s="4">
        <f>O492</f>
        <v>21</v>
      </c>
      <c r="P493" s="4">
        <f>SUM(N492:N496)</f>
        <v>23</v>
      </c>
      <c r="Q493">
        <f>N493/O493</f>
        <v>0.38095238095238093</v>
      </c>
      <c r="R493" t="str">
        <f t="shared" si="7"/>
        <v>B22.09.2023</v>
      </c>
    </row>
    <row r="494" spans="1:18" x14ac:dyDescent="0.25">
      <c r="A494" t="s">
        <v>28</v>
      </c>
      <c r="B494" s="10">
        <v>0.45833333333333331</v>
      </c>
      <c r="C494" t="s">
        <v>29</v>
      </c>
      <c r="D494">
        <v>26</v>
      </c>
      <c r="E494">
        <v>50</v>
      </c>
      <c r="F494" t="s">
        <v>11</v>
      </c>
      <c r="G494">
        <v>7</v>
      </c>
      <c r="H494" t="s">
        <v>30</v>
      </c>
      <c r="I494" t="s">
        <v>23</v>
      </c>
      <c r="J494" t="s">
        <v>14</v>
      </c>
      <c r="K494" s="7" t="s">
        <v>72</v>
      </c>
      <c r="L494" s="7" t="s">
        <v>73</v>
      </c>
      <c r="M494" t="s">
        <v>17</v>
      </c>
      <c r="N494" s="4">
        <v>7</v>
      </c>
      <c r="O494" s="4">
        <f>SUM(N492:N495)</f>
        <v>21</v>
      </c>
      <c r="P494" s="4">
        <f>SUM(N492:N496)</f>
        <v>23</v>
      </c>
      <c r="Q494">
        <f>N494/O494</f>
        <v>0.33333333333333331</v>
      </c>
      <c r="R494" t="str">
        <f t="shared" si="7"/>
        <v>B22.09.2023</v>
      </c>
    </row>
    <row r="495" spans="1:18" x14ac:dyDescent="0.25">
      <c r="A495" t="s">
        <v>28</v>
      </c>
      <c r="B495" s="10">
        <v>0.45833333333333331</v>
      </c>
      <c r="C495" t="s">
        <v>29</v>
      </c>
      <c r="D495">
        <v>26</v>
      </c>
      <c r="E495">
        <v>50</v>
      </c>
      <c r="F495" t="s">
        <v>11</v>
      </c>
      <c r="G495">
        <v>7</v>
      </c>
      <c r="H495" t="s">
        <v>30</v>
      </c>
      <c r="I495" t="s">
        <v>23</v>
      </c>
      <c r="J495" t="s">
        <v>16</v>
      </c>
      <c r="K495" s="7" t="s">
        <v>72</v>
      </c>
      <c r="L495" s="7" t="s">
        <v>73</v>
      </c>
      <c r="M495" t="s">
        <v>15</v>
      </c>
      <c r="N495" s="4">
        <v>0</v>
      </c>
      <c r="O495" s="4">
        <f>SUM(N492:N495)</f>
        <v>21</v>
      </c>
      <c r="P495" s="4">
        <f>SUM(N492:N496)</f>
        <v>23</v>
      </c>
      <c r="Q495">
        <f>N495/O495</f>
        <v>0</v>
      </c>
      <c r="R495" t="str">
        <f t="shared" si="7"/>
        <v>B22.09.2023</v>
      </c>
    </row>
    <row r="496" spans="1:18" x14ac:dyDescent="0.25">
      <c r="A496" t="s">
        <v>28</v>
      </c>
      <c r="B496" s="10">
        <v>0.45833333333333331</v>
      </c>
      <c r="C496" t="s">
        <v>29</v>
      </c>
      <c r="D496">
        <v>26</v>
      </c>
      <c r="E496">
        <v>50</v>
      </c>
      <c r="F496" t="s">
        <v>11</v>
      </c>
      <c r="G496">
        <v>7</v>
      </c>
      <c r="H496" t="s">
        <v>30</v>
      </c>
      <c r="I496" t="s">
        <v>23</v>
      </c>
      <c r="J496" t="s">
        <v>18</v>
      </c>
      <c r="K496" s="7" t="s">
        <v>72</v>
      </c>
      <c r="L496" s="7" t="s">
        <v>73</v>
      </c>
      <c r="M496" t="s">
        <v>18</v>
      </c>
      <c r="N496" s="4">
        <v>2</v>
      </c>
      <c r="O496" s="4">
        <f>SUM(N492:N495)</f>
        <v>21</v>
      </c>
      <c r="P496" s="4">
        <f>SUM(N492:N496)</f>
        <v>23</v>
      </c>
      <c r="Q496">
        <f>N496/P496</f>
        <v>8.6956521739130432E-2</v>
      </c>
      <c r="R496" t="str">
        <f t="shared" si="7"/>
        <v>B22.09.2023</v>
      </c>
    </row>
    <row r="497" spans="1:18" x14ac:dyDescent="0.25">
      <c r="A497" t="s">
        <v>28</v>
      </c>
      <c r="B497" s="10">
        <v>0.45833333333333331</v>
      </c>
      <c r="C497" t="s">
        <v>29</v>
      </c>
      <c r="D497">
        <v>26</v>
      </c>
      <c r="E497">
        <v>50</v>
      </c>
      <c r="F497" t="s">
        <v>32</v>
      </c>
      <c r="G497">
        <v>7</v>
      </c>
      <c r="H497" t="s">
        <v>30</v>
      </c>
      <c r="I497" t="s">
        <v>26</v>
      </c>
      <c r="J497" t="s">
        <v>74</v>
      </c>
      <c r="K497" s="7" t="s">
        <v>72</v>
      </c>
      <c r="L497" s="7" t="s">
        <v>73</v>
      </c>
      <c r="M497" t="s">
        <v>13</v>
      </c>
      <c r="N497" s="4">
        <v>16</v>
      </c>
      <c r="O497" s="4">
        <f>SUM(N497:N500)</f>
        <v>58</v>
      </c>
      <c r="P497" s="4">
        <f>SUM(N497:N501)</f>
        <v>65</v>
      </c>
      <c r="Q497">
        <f>N497/O497</f>
        <v>0.27586206896551724</v>
      </c>
      <c r="R497" t="str">
        <f t="shared" si="7"/>
        <v>C22.09.2023</v>
      </c>
    </row>
    <row r="498" spans="1:18" x14ac:dyDescent="0.25">
      <c r="A498" t="s">
        <v>28</v>
      </c>
      <c r="B498" s="10">
        <v>0.45833333333333331</v>
      </c>
      <c r="C498" t="s">
        <v>29</v>
      </c>
      <c r="D498">
        <v>26</v>
      </c>
      <c r="E498">
        <v>50</v>
      </c>
      <c r="F498" t="s">
        <v>32</v>
      </c>
      <c r="G498">
        <v>7</v>
      </c>
      <c r="H498" t="s">
        <v>30</v>
      </c>
      <c r="I498" t="s">
        <v>26</v>
      </c>
      <c r="J498" t="s">
        <v>75</v>
      </c>
      <c r="K498" s="7" t="s">
        <v>72</v>
      </c>
      <c r="L498" s="7" t="s">
        <v>73</v>
      </c>
      <c r="M498" t="s">
        <v>22</v>
      </c>
      <c r="N498" s="4">
        <v>27</v>
      </c>
      <c r="O498" s="4">
        <f>SUM(N497:N500)</f>
        <v>58</v>
      </c>
      <c r="P498" s="4">
        <f>SUM(N497:N501)</f>
        <v>65</v>
      </c>
      <c r="Q498">
        <f>N498/O498</f>
        <v>0.46551724137931033</v>
      </c>
      <c r="R498" t="str">
        <f t="shared" si="7"/>
        <v>C22.09.2023</v>
      </c>
    </row>
    <row r="499" spans="1:18" x14ac:dyDescent="0.25">
      <c r="A499" t="s">
        <v>28</v>
      </c>
      <c r="B499" s="10">
        <v>0.45833333333333331</v>
      </c>
      <c r="C499" t="s">
        <v>29</v>
      </c>
      <c r="D499">
        <v>26</v>
      </c>
      <c r="E499">
        <v>50</v>
      </c>
      <c r="F499" t="s">
        <v>32</v>
      </c>
      <c r="G499">
        <v>7</v>
      </c>
      <c r="H499" t="s">
        <v>30</v>
      </c>
      <c r="I499" t="s">
        <v>26</v>
      </c>
      <c r="J499" t="s">
        <v>14</v>
      </c>
      <c r="K499" s="7" t="s">
        <v>72</v>
      </c>
      <c r="L499" s="7" t="s">
        <v>73</v>
      </c>
      <c r="M499" t="s">
        <v>15</v>
      </c>
      <c r="N499" s="4">
        <v>13</v>
      </c>
      <c r="O499" s="4">
        <f>SUM(N497:N500)</f>
        <v>58</v>
      </c>
      <c r="P499" s="4">
        <f>SUM(N497:N501)</f>
        <v>65</v>
      </c>
      <c r="Q499">
        <f>N499/O499</f>
        <v>0.22413793103448276</v>
      </c>
      <c r="R499" t="str">
        <f t="shared" si="7"/>
        <v>C22.09.2023</v>
      </c>
    </row>
    <row r="500" spans="1:18" x14ac:dyDescent="0.25">
      <c r="A500" t="s">
        <v>28</v>
      </c>
      <c r="B500" s="10">
        <v>0.45833333333333331</v>
      </c>
      <c r="C500" t="s">
        <v>29</v>
      </c>
      <c r="D500">
        <v>26</v>
      </c>
      <c r="E500">
        <v>50</v>
      </c>
      <c r="F500" t="s">
        <v>32</v>
      </c>
      <c r="G500">
        <v>7</v>
      </c>
      <c r="H500" t="s">
        <v>30</v>
      </c>
      <c r="I500" t="s">
        <v>26</v>
      </c>
      <c r="J500" t="s">
        <v>16</v>
      </c>
      <c r="K500" s="7" t="s">
        <v>72</v>
      </c>
      <c r="L500" s="7" t="s">
        <v>73</v>
      </c>
      <c r="M500" t="s">
        <v>17</v>
      </c>
      <c r="N500" s="4">
        <v>2</v>
      </c>
      <c r="O500" s="4">
        <f>SUM(N497:N500)</f>
        <v>58</v>
      </c>
      <c r="P500" s="4">
        <f>SUM(N497:N501)</f>
        <v>65</v>
      </c>
      <c r="Q500">
        <f>N500/O500</f>
        <v>3.4482758620689655E-2</v>
      </c>
      <c r="R500" t="str">
        <f t="shared" si="7"/>
        <v>C22.09.2023</v>
      </c>
    </row>
    <row r="501" spans="1:18" x14ac:dyDescent="0.25">
      <c r="A501" s="5" t="s">
        <v>28</v>
      </c>
      <c r="B501" s="11">
        <v>0.45833333333333331</v>
      </c>
      <c r="C501" s="5" t="s">
        <v>29</v>
      </c>
      <c r="D501" s="5">
        <v>26</v>
      </c>
      <c r="E501" s="5">
        <v>50</v>
      </c>
      <c r="F501" s="5" t="s">
        <v>32</v>
      </c>
      <c r="G501" s="5">
        <v>7</v>
      </c>
      <c r="H501" s="5" t="s">
        <v>30</v>
      </c>
      <c r="I501" s="5" t="s">
        <v>26</v>
      </c>
      <c r="J501" s="5" t="s">
        <v>18</v>
      </c>
      <c r="K501" s="7" t="s">
        <v>72</v>
      </c>
      <c r="L501" s="7" t="s">
        <v>73</v>
      </c>
      <c r="M501" s="5" t="s">
        <v>18</v>
      </c>
      <c r="N501" s="6">
        <v>7</v>
      </c>
      <c r="O501" s="6">
        <f>SUM(N497:N500)</f>
        <v>58</v>
      </c>
      <c r="P501" s="6">
        <f>SUM(N497:N501)</f>
        <v>65</v>
      </c>
      <c r="Q501">
        <f>N501/P501</f>
        <v>0.1076923076923077</v>
      </c>
      <c r="R501" s="5" t="str">
        <f t="shared" si="7"/>
        <v>C22.09.2023</v>
      </c>
    </row>
    <row r="502" spans="1:18" x14ac:dyDescent="0.25">
      <c r="A502" t="s">
        <v>33</v>
      </c>
      <c r="B502" s="10">
        <v>0.54166666666666663</v>
      </c>
      <c r="C502" t="s">
        <v>34</v>
      </c>
      <c r="D502">
        <v>26</v>
      </c>
      <c r="E502">
        <v>45</v>
      </c>
      <c r="F502" t="s">
        <v>32</v>
      </c>
      <c r="G502">
        <v>7</v>
      </c>
      <c r="H502" t="s">
        <v>30</v>
      </c>
      <c r="I502" t="s">
        <v>12</v>
      </c>
      <c r="J502" t="s">
        <v>74</v>
      </c>
      <c r="K502" s="7" t="s">
        <v>72</v>
      </c>
      <c r="L502" s="7" t="s">
        <v>73</v>
      </c>
      <c r="M502" t="s">
        <v>13</v>
      </c>
      <c r="N502" s="4">
        <v>18</v>
      </c>
      <c r="O502" s="4">
        <f>SUM(N502:N505)</f>
        <v>68</v>
      </c>
      <c r="P502" s="4">
        <f>SUM(N502:N506)</f>
        <v>73</v>
      </c>
      <c r="Q502">
        <f>N502/O502</f>
        <v>0.26470588235294118</v>
      </c>
      <c r="R502" t="str">
        <f t="shared" si="7"/>
        <v>A26.09.2023</v>
      </c>
    </row>
    <row r="503" spans="1:18" x14ac:dyDescent="0.25">
      <c r="A503" t="s">
        <v>33</v>
      </c>
      <c r="B503" s="10">
        <v>0.54166666666666663</v>
      </c>
      <c r="C503" t="s">
        <v>34</v>
      </c>
      <c r="D503">
        <v>26</v>
      </c>
      <c r="E503">
        <v>45</v>
      </c>
      <c r="F503" t="s">
        <v>32</v>
      </c>
      <c r="G503">
        <v>7</v>
      </c>
      <c r="H503" t="s">
        <v>30</v>
      </c>
      <c r="I503" t="s">
        <v>12</v>
      </c>
      <c r="J503" t="s">
        <v>75</v>
      </c>
      <c r="K503" s="7" t="s">
        <v>72</v>
      </c>
      <c r="L503" s="7" t="s">
        <v>73</v>
      </c>
      <c r="M503" t="s">
        <v>22</v>
      </c>
      <c r="N503" s="4">
        <v>42</v>
      </c>
      <c r="O503" s="4">
        <f>SUM(N502:N505)</f>
        <v>68</v>
      </c>
      <c r="P503" s="4">
        <f>SUM(N502:N506)</f>
        <v>73</v>
      </c>
      <c r="Q503">
        <f>N503/O503</f>
        <v>0.61764705882352944</v>
      </c>
      <c r="R503" t="str">
        <f t="shared" si="7"/>
        <v>A26.09.2023</v>
      </c>
    </row>
    <row r="504" spans="1:18" x14ac:dyDescent="0.25">
      <c r="A504" t="s">
        <v>33</v>
      </c>
      <c r="B504" s="10">
        <v>0.54166666666666663</v>
      </c>
      <c r="C504" t="s">
        <v>34</v>
      </c>
      <c r="D504">
        <v>26</v>
      </c>
      <c r="E504">
        <v>45</v>
      </c>
      <c r="F504" t="s">
        <v>32</v>
      </c>
      <c r="G504">
        <v>7</v>
      </c>
      <c r="H504" t="s">
        <v>30</v>
      </c>
      <c r="I504" t="s">
        <v>12</v>
      </c>
      <c r="J504" t="s">
        <v>14</v>
      </c>
      <c r="K504" s="7" t="s">
        <v>72</v>
      </c>
      <c r="L504" s="7" t="s">
        <v>73</v>
      </c>
      <c r="M504" t="s">
        <v>17</v>
      </c>
      <c r="N504" s="4">
        <v>5</v>
      </c>
      <c r="O504" s="4">
        <f>SUM(N502:N505)</f>
        <v>68</v>
      </c>
      <c r="P504" s="4">
        <f>SUM(N502:N506)</f>
        <v>73</v>
      </c>
      <c r="Q504">
        <f>N504/O504</f>
        <v>7.3529411764705885E-2</v>
      </c>
      <c r="R504" t="str">
        <f t="shared" si="7"/>
        <v>A26.09.2023</v>
      </c>
    </row>
    <row r="505" spans="1:18" x14ac:dyDescent="0.25">
      <c r="A505" t="s">
        <v>33</v>
      </c>
      <c r="B505" s="10">
        <v>0.54166666666666663</v>
      </c>
      <c r="C505" t="s">
        <v>34</v>
      </c>
      <c r="D505">
        <v>26</v>
      </c>
      <c r="E505">
        <v>45</v>
      </c>
      <c r="F505" t="s">
        <v>32</v>
      </c>
      <c r="G505">
        <v>7</v>
      </c>
      <c r="H505" t="s">
        <v>30</v>
      </c>
      <c r="I505" t="s">
        <v>12</v>
      </c>
      <c r="J505" t="s">
        <v>16</v>
      </c>
      <c r="K505" s="7" t="s">
        <v>72</v>
      </c>
      <c r="L505" s="7" t="s">
        <v>73</v>
      </c>
      <c r="M505" t="s">
        <v>15</v>
      </c>
      <c r="N505" s="4">
        <v>3</v>
      </c>
      <c r="O505" s="4">
        <f>SUM(N502:N505)</f>
        <v>68</v>
      </c>
      <c r="P505" s="4">
        <f>SUM(N502:N506)</f>
        <v>73</v>
      </c>
      <c r="Q505">
        <f>N505/O505</f>
        <v>4.4117647058823532E-2</v>
      </c>
      <c r="R505" t="str">
        <f t="shared" si="7"/>
        <v>A26.09.2023</v>
      </c>
    </row>
    <row r="506" spans="1:18" x14ac:dyDescent="0.25">
      <c r="A506" t="s">
        <v>33</v>
      </c>
      <c r="B506" s="10">
        <v>0.54166666666666663</v>
      </c>
      <c r="C506" t="s">
        <v>34</v>
      </c>
      <c r="D506">
        <v>26</v>
      </c>
      <c r="E506">
        <v>45</v>
      </c>
      <c r="F506" t="s">
        <v>32</v>
      </c>
      <c r="G506">
        <v>7</v>
      </c>
      <c r="H506" t="s">
        <v>30</v>
      </c>
      <c r="I506" t="s">
        <v>12</v>
      </c>
      <c r="J506" t="s">
        <v>18</v>
      </c>
      <c r="K506" s="7" t="s">
        <v>72</v>
      </c>
      <c r="L506" s="7" t="s">
        <v>73</v>
      </c>
      <c r="M506" t="s">
        <v>18</v>
      </c>
      <c r="N506" s="4">
        <v>5</v>
      </c>
      <c r="O506" s="4">
        <f>SUM(N502:N505)</f>
        <v>68</v>
      </c>
      <c r="P506" s="4">
        <f>SUM(N502:N506)</f>
        <v>73</v>
      </c>
      <c r="Q506">
        <f>N506/P506</f>
        <v>6.8493150684931503E-2</v>
      </c>
      <c r="R506" t="str">
        <f t="shared" si="7"/>
        <v>A26.09.2023</v>
      </c>
    </row>
    <row r="507" spans="1:18" x14ac:dyDescent="0.25">
      <c r="A507" t="s">
        <v>33</v>
      </c>
      <c r="B507" s="10">
        <v>0.54166666666666663</v>
      </c>
      <c r="C507" t="s">
        <v>34</v>
      </c>
      <c r="D507">
        <v>26</v>
      </c>
      <c r="E507">
        <v>45</v>
      </c>
      <c r="F507" t="s">
        <v>11</v>
      </c>
      <c r="G507">
        <v>7</v>
      </c>
      <c r="H507" t="s">
        <v>30</v>
      </c>
      <c r="I507" t="s">
        <v>23</v>
      </c>
      <c r="J507" t="s">
        <v>74</v>
      </c>
      <c r="K507" s="7" t="s">
        <v>72</v>
      </c>
      <c r="L507" s="7" t="s">
        <v>73</v>
      </c>
      <c r="M507" t="s">
        <v>22</v>
      </c>
      <c r="N507" s="4">
        <v>11</v>
      </c>
      <c r="O507" s="4">
        <f>SUM(N507:N510)</f>
        <v>25</v>
      </c>
      <c r="P507" s="4">
        <f>SUM(N507:N511)</f>
        <v>30</v>
      </c>
      <c r="Q507">
        <f>N507/O507</f>
        <v>0.44</v>
      </c>
      <c r="R507" t="str">
        <f t="shared" si="7"/>
        <v>B26.09.2023</v>
      </c>
    </row>
    <row r="508" spans="1:18" x14ac:dyDescent="0.25">
      <c r="A508" t="s">
        <v>33</v>
      </c>
      <c r="B508" s="10">
        <v>0.54166666666666663</v>
      </c>
      <c r="C508" t="s">
        <v>34</v>
      </c>
      <c r="D508">
        <v>26</v>
      </c>
      <c r="E508">
        <v>45</v>
      </c>
      <c r="F508" t="s">
        <v>11</v>
      </c>
      <c r="G508">
        <v>7</v>
      </c>
      <c r="H508" t="s">
        <v>30</v>
      </c>
      <c r="I508" t="s">
        <v>23</v>
      </c>
      <c r="J508" t="s">
        <v>75</v>
      </c>
      <c r="K508" s="7" t="s">
        <v>72</v>
      </c>
      <c r="L508" s="7" t="s">
        <v>73</v>
      </c>
      <c r="M508" t="s">
        <v>13</v>
      </c>
      <c r="N508" s="4">
        <v>7</v>
      </c>
      <c r="O508" s="4">
        <f>O507</f>
        <v>25</v>
      </c>
      <c r="P508" s="4">
        <f>SUM(N507:N511)</f>
        <v>30</v>
      </c>
      <c r="Q508">
        <f>N508/O508</f>
        <v>0.28000000000000003</v>
      </c>
      <c r="R508" t="str">
        <f t="shared" si="7"/>
        <v>B26.09.2023</v>
      </c>
    </row>
    <row r="509" spans="1:18" x14ac:dyDescent="0.25">
      <c r="A509" t="s">
        <v>33</v>
      </c>
      <c r="B509" s="10">
        <v>0.54166666666666663</v>
      </c>
      <c r="C509" t="s">
        <v>34</v>
      </c>
      <c r="D509">
        <v>26</v>
      </c>
      <c r="E509">
        <v>45</v>
      </c>
      <c r="F509" t="s">
        <v>11</v>
      </c>
      <c r="G509">
        <v>7</v>
      </c>
      <c r="H509" t="s">
        <v>30</v>
      </c>
      <c r="I509" t="s">
        <v>23</v>
      </c>
      <c r="J509" t="s">
        <v>14</v>
      </c>
      <c r="K509" s="7" t="s">
        <v>72</v>
      </c>
      <c r="L509" s="7" t="s">
        <v>73</v>
      </c>
      <c r="M509" t="s">
        <v>15</v>
      </c>
      <c r="N509" s="4">
        <v>4</v>
      </c>
      <c r="O509" s="4">
        <f>SUM(N507:N510)</f>
        <v>25</v>
      </c>
      <c r="P509" s="4">
        <f>SUM(N507:N511)</f>
        <v>30</v>
      </c>
      <c r="Q509">
        <f>N509/O509</f>
        <v>0.16</v>
      </c>
      <c r="R509" t="str">
        <f t="shared" si="7"/>
        <v>B26.09.2023</v>
      </c>
    </row>
    <row r="510" spans="1:18" x14ac:dyDescent="0.25">
      <c r="A510" t="s">
        <v>33</v>
      </c>
      <c r="B510" s="10">
        <v>0.54166666666666663</v>
      </c>
      <c r="C510" t="s">
        <v>34</v>
      </c>
      <c r="D510">
        <v>26</v>
      </c>
      <c r="E510">
        <v>45</v>
      </c>
      <c r="F510" t="s">
        <v>11</v>
      </c>
      <c r="G510">
        <v>7</v>
      </c>
      <c r="H510" t="s">
        <v>30</v>
      </c>
      <c r="I510" t="s">
        <v>23</v>
      </c>
      <c r="J510" t="s">
        <v>16</v>
      </c>
      <c r="K510" s="7" t="s">
        <v>72</v>
      </c>
      <c r="L510" s="7" t="s">
        <v>73</v>
      </c>
      <c r="M510" t="s">
        <v>17</v>
      </c>
      <c r="N510" s="4">
        <v>3</v>
      </c>
      <c r="O510" s="4">
        <f>SUM(N507:N510)</f>
        <v>25</v>
      </c>
      <c r="P510" s="4">
        <f>SUM(N507:N511)</f>
        <v>30</v>
      </c>
      <c r="Q510">
        <f>N510/O510</f>
        <v>0.12</v>
      </c>
      <c r="R510" t="str">
        <f t="shared" si="7"/>
        <v>B26.09.2023</v>
      </c>
    </row>
    <row r="511" spans="1:18" x14ac:dyDescent="0.25">
      <c r="A511" s="5" t="s">
        <v>33</v>
      </c>
      <c r="B511" s="11">
        <v>0.54166666666666663</v>
      </c>
      <c r="C511" s="5" t="s">
        <v>34</v>
      </c>
      <c r="D511" s="5">
        <v>26</v>
      </c>
      <c r="E511" s="5">
        <v>45</v>
      </c>
      <c r="F511" s="5" t="s">
        <v>11</v>
      </c>
      <c r="G511" s="5">
        <v>7</v>
      </c>
      <c r="H511" s="5" t="s">
        <v>30</v>
      </c>
      <c r="I511" s="5" t="s">
        <v>23</v>
      </c>
      <c r="J511" s="5" t="s">
        <v>18</v>
      </c>
      <c r="K511" s="7" t="s">
        <v>72</v>
      </c>
      <c r="L511" s="7" t="s">
        <v>73</v>
      </c>
      <c r="M511" s="5" t="s">
        <v>18</v>
      </c>
      <c r="N511" s="6">
        <v>5</v>
      </c>
      <c r="O511" s="6">
        <f>SUM(N507:N510)</f>
        <v>25</v>
      </c>
      <c r="P511" s="6">
        <f>SUM(N507:N511)</f>
        <v>30</v>
      </c>
      <c r="Q511">
        <f>N511/P511</f>
        <v>0.16666666666666666</v>
      </c>
      <c r="R511" s="5" t="str">
        <f t="shared" si="7"/>
        <v>B26.09.2023</v>
      </c>
    </row>
    <row r="512" spans="1:18" x14ac:dyDescent="0.25">
      <c r="A512" t="s">
        <v>33</v>
      </c>
      <c r="B512" s="10">
        <v>0.54166666666666663</v>
      </c>
      <c r="C512" t="s">
        <v>34</v>
      </c>
      <c r="D512">
        <v>26</v>
      </c>
      <c r="E512">
        <v>45</v>
      </c>
      <c r="F512" t="s">
        <v>32</v>
      </c>
      <c r="G512">
        <v>7</v>
      </c>
      <c r="H512" t="s">
        <v>30</v>
      </c>
      <c r="I512" t="s">
        <v>26</v>
      </c>
      <c r="J512" t="s">
        <v>74</v>
      </c>
      <c r="K512" s="7" t="s">
        <v>72</v>
      </c>
      <c r="L512" s="7" t="s">
        <v>73</v>
      </c>
      <c r="M512" t="s">
        <v>13</v>
      </c>
      <c r="N512" s="4">
        <v>9</v>
      </c>
      <c r="O512" s="4">
        <f>SUM(N512:N515)</f>
        <v>48</v>
      </c>
      <c r="P512" s="4">
        <f>SUM(N512:N516)</f>
        <v>53</v>
      </c>
      <c r="Q512">
        <f>N512/O512</f>
        <v>0.1875</v>
      </c>
      <c r="R512" t="str">
        <f t="shared" si="7"/>
        <v>C26.09.2023</v>
      </c>
    </row>
    <row r="513" spans="1:18" x14ac:dyDescent="0.25">
      <c r="A513" t="s">
        <v>33</v>
      </c>
      <c r="B513" s="10">
        <v>0.54166666666666663</v>
      </c>
      <c r="C513" t="s">
        <v>34</v>
      </c>
      <c r="D513">
        <v>26</v>
      </c>
      <c r="E513">
        <v>45</v>
      </c>
      <c r="F513" t="s">
        <v>32</v>
      </c>
      <c r="G513">
        <v>7</v>
      </c>
      <c r="H513" t="s">
        <v>30</v>
      </c>
      <c r="I513" t="s">
        <v>26</v>
      </c>
      <c r="J513" t="s">
        <v>75</v>
      </c>
      <c r="K513" s="7" t="s">
        <v>72</v>
      </c>
      <c r="L513" s="7" t="s">
        <v>73</v>
      </c>
      <c r="M513" t="s">
        <v>22</v>
      </c>
      <c r="N513" s="4">
        <v>18</v>
      </c>
      <c r="O513" s="4">
        <f>SUM(N512:N515)</f>
        <v>48</v>
      </c>
      <c r="P513" s="4">
        <f>SUM(N512:N516)</f>
        <v>53</v>
      </c>
      <c r="Q513">
        <f>N513/O513</f>
        <v>0.375</v>
      </c>
      <c r="R513" t="str">
        <f t="shared" si="7"/>
        <v>C26.09.2023</v>
      </c>
    </row>
    <row r="514" spans="1:18" x14ac:dyDescent="0.25">
      <c r="A514" t="s">
        <v>33</v>
      </c>
      <c r="B514" s="10">
        <v>0.54166666666666663</v>
      </c>
      <c r="C514" t="s">
        <v>34</v>
      </c>
      <c r="D514">
        <v>26</v>
      </c>
      <c r="E514">
        <v>45</v>
      </c>
      <c r="F514" t="s">
        <v>32</v>
      </c>
      <c r="G514">
        <v>7</v>
      </c>
      <c r="H514" t="s">
        <v>30</v>
      </c>
      <c r="I514" t="s">
        <v>26</v>
      </c>
      <c r="J514" s="7" t="s">
        <v>14</v>
      </c>
      <c r="K514" s="7" t="s">
        <v>72</v>
      </c>
      <c r="L514" s="7" t="s">
        <v>73</v>
      </c>
      <c r="M514" t="s">
        <v>17</v>
      </c>
      <c r="N514" s="4">
        <v>21</v>
      </c>
      <c r="O514" s="4">
        <f>SUM(N512:N515)</f>
        <v>48</v>
      </c>
      <c r="P514" s="4">
        <f>SUM(N512:N516)</f>
        <v>53</v>
      </c>
      <c r="Q514">
        <f>N514/O514</f>
        <v>0.4375</v>
      </c>
      <c r="R514" t="str">
        <f t="shared" ref="R514:R561" si="8">CONCATENATE(I514,A514)</f>
        <v>C26.09.2023</v>
      </c>
    </row>
    <row r="515" spans="1:18" x14ac:dyDescent="0.25">
      <c r="A515" t="s">
        <v>33</v>
      </c>
      <c r="B515" s="10">
        <v>0.54166666666666663</v>
      </c>
      <c r="C515" t="s">
        <v>34</v>
      </c>
      <c r="D515">
        <v>26</v>
      </c>
      <c r="E515">
        <v>45</v>
      </c>
      <c r="F515" t="s">
        <v>32</v>
      </c>
      <c r="G515">
        <v>7</v>
      </c>
      <c r="H515" t="s">
        <v>30</v>
      </c>
      <c r="I515" t="s">
        <v>26</v>
      </c>
      <c r="J515" s="7" t="s">
        <v>16</v>
      </c>
      <c r="K515" s="7" t="s">
        <v>72</v>
      </c>
      <c r="L515" s="7" t="s">
        <v>73</v>
      </c>
      <c r="M515" t="s">
        <v>15</v>
      </c>
      <c r="N515" s="4">
        <v>0</v>
      </c>
      <c r="O515" s="4">
        <f>SUM(N512:N515)</f>
        <v>48</v>
      </c>
      <c r="P515" s="4">
        <f>SUM(N512:N516)</f>
        <v>53</v>
      </c>
      <c r="Q515">
        <f>N515/O515</f>
        <v>0</v>
      </c>
      <c r="R515" t="str">
        <f t="shared" si="8"/>
        <v>C26.09.2023</v>
      </c>
    </row>
    <row r="516" spans="1:18" x14ac:dyDescent="0.25">
      <c r="A516" t="s">
        <v>33</v>
      </c>
      <c r="B516" s="10">
        <v>0.54166666666666663</v>
      </c>
      <c r="C516" t="s">
        <v>34</v>
      </c>
      <c r="D516">
        <v>26</v>
      </c>
      <c r="E516">
        <v>45</v>
      </c>
      <c r="F516" t="s">
        <v>32</v>
      </c>
      <c r="G516">
        <v>7</v>
      </c>
      <c r="H516" t="s">
        <v>30</v>
      </c>
      <c r="I516" t="s">
        <v>26</v>
      </c>
      <c r="J516" s="7" t="s">
        <v>18</v>
      </c>
      <c r="K516" s="7" t="s">
        <v>72</v>
      </c>
      <c r="L516" s="7" t="s">
        <v>73</v>
      </c>
      <c r="M516" s="7" t="s">
        <v>18</v>
      </c>
      <c r="N516" s="4">
        <v>5</v>
      </c>
      <c r="O516" s="4">
        <f>SUM(N512:N515)</f>
        <v>48</v>
      </c>
      <c r="P516" s="4">
        <f>SUM(N512:N516)</f>
        <v>53</v>
      </c>
      <c r="Q516">
        <f>N516/P516</f>
        <v>9.4339622641509441E-2</v>
      </c>
      <c r="R516" t="str">
        <f t="shared" si="8"/>
        <v>C26.09.2023</v>
      </c>
    </row>
    <row r="517" spans="1:18" x14ac:dyDescent="0.25">
      <c r="A517" t="s">
        <v>33</v>
      </c>
      <c r="B517" s="10">
        <v>0.54166666666666663</v>
      </c>
      <c r="C517" t="s">
        <v>34</v>
      </c>
      <c r="D517">
        <v>26</v>
      </c>
      <c r="E517">
        <v>45</v>
      </c>
      <c r="F517" t="s">
        <v>11</v>
      </c>
      <c r="G517">
        <v>7</v>
      </c>
      <c r="H517" t="s">
        <v>30</v>
      </c>
      <c r="I517" t="s">
        <v>31</v>
      </c>
      <c r="J517" t="s">
        <v>74</v>
      </c>
      <c r="K517" s="7" t="s">
        <v>72</v>
      </c>
      <c r="L517" s="7" t="s">
        <v>73</v>
      </c>
      <c r="M517" t="s">
        <v>15</v>
      </c>
      <c r="N517" s="4">
        <v>6</v>
      </c>
      <c r="O517" s="4">
        <f>SUM(N517:N520)</f>
        <v>24</v>
      </c>
      <c r="P517" s="4">
        <f>SUM(N517:N521)</f>
        <v>54</v>
      </c>
      <c r="Q517">
        <f>N517/O517</f>
        <v>0.25</v>
      </c>
      <c r="R517" t="str">
        <f t="shared" si="8"/>
        <v>D26.09.2023</v>
      </c>
    </row>
    <row r="518" spans="1:18" x14ac:dyDescent="0.25">
      <c r="A518" t="s">
        <v>33</v>
      </c>
      <c r="B518" s="10">
        <v>0.54166666666666663</v>
      </c>
      <c r="C518" t="s">
        <v>34</v>
      </c>
      <c r="D518">
        <v>26</v>
      </c>
      <c r="E518">
        <v>45</v>
      </c>
      <c r="F518" t="s">
        <v>11</v>
      </c>
      <c r="G518">
        <v>7</v>
      </c>
      <c r="H518" t="s">
        <v>30</v>
      </c>
      <c r="I518" t="s">
        <v>31</v>
      </c>
      <c r="J518" t="s">
        <v>75</v>
      </c>
      <c r="K518" s="7" t="s">
        <v>72</v>
      </c>
      <c r="L518" s="7" t="s">
        <v>73</v>
      </c>
      <c r="M518" t="s">
        <v>17</v>
      </c>
      <c r="N518" s="4">
        <v>10</v>
      </c>
      <c r="O518" s="4">
        <f>SUM(N517:N520)</f>
        <v>24</v>
      </c>
      <c r="P518" s="4">
        <f>SUM(N517:N521)</f>
        <v>54</v>
      </c>
      <c r="Q518">
        <f>N518/O518</f>
        <v>0.41666666666666669</v>
      </c>
      <c r="R518" t="str">
        <f t="shared" si="8"/>
        <v>D26.09.2023</v>
      </c>
    </row>
    <row r="519" spans="1:18" x14ac:dyDescent="0.25">
      <c r="A519" t="s">
        <v>33</v>
      </c>
      <c r="B519" s="10">
        <v>0.54166666666666663</v>
      </c>
      <c r="C519" t="s">
        <v>34</v>
      </c>
      <c r="D519">
        <v>26</v>
      </c>
      <c r="E519">
        <v>45</v>
      </c>
      <c r="F519" t="s">
        <v>11</v>
      </c>
      <c r="G519">
        <v>7</v>
      </c>
      <c r="H519" t="s">
        <v>30</v>
      </c>
      <c r="I519" t="s">
        <v>31</v>
      </c>
      <c r="J519" s="7" t="s">
        <v>14</v>
      </c>
      <c r="K519" s="7" t="s">
        <v>72</v>
      </c>
      <c r="L519" s="7" t="s">
        <v>73</v>
      </c>
      <c r="M519" t="s">
        <v>22</v>
      </c>
      <c r="N519" s="4">
        <v>6</v>
      </c>
      <c r="O519" s="4">
        <f>SUM(N517:N520)</f>
        <v>24</v>
      </c>
      <c r="P519" s="4">
        <f>SUM(N517:N521)</f>
        <v>54</v>
      </c>
      <c r="Q519">
        <f>N519/O519</f>
        <v>0.25</v>
      </c>
      <c r="R519" t="str">
        <f t="shared" si="8"/>
        <v>D26.09.2023</v>
      </c>
    </row>
    <row r="520" spans="1:18" x14ac:dyDescent="0.25">
      <c r="A520" t="s">
        <v>33</v>
      </c>
      <c r="B520" s="10">
        <v>0.54166666666666663</v>
      </c>
      <c r="C520" t="s">
        <v>34</v>
      </c>
      <c r="D520">
        <v>26</v>
      </c>
      <c r="E520">
        <v>45</v>
      </c>
      <c r="F520" t="s">
        <v>11</v>
      </c>
      <c r="G520">
        <v>7</v>
      </c>
      <c r="H520" t="s">
        <v>30</v>
      </c>
      <c r="I520" t="s">
        <v>31</v>
      </c>
      <c r="J520" s="7" t="s">
        <v>16</v>
      </c>
      <c r="K520" s="7" t="s">
        <v>72</v>
      </c>
      <c r="L520" s="7" t="s">
        <v>73</v>
      </c>
      <c r="M520" t="s">
        <v>13</v>
      </c>
      <c r="N520" s="4">
        <v>2</v>
      </c>
      <c r="O520" s="4">
        <f>SUM(N517:N520)</f>
        <v>24</v>
      </c>
      <c r="P520" s="4">
        <f>SUM(N517:N521)</f>
        <v>54</v>
      </c>
      <c r="Q520">
        <f>N520/O520</f>
        <v>8.3333333333333329E-2</v>
      </c>
      <c r="R520" t="str">
        <f t="shared" si="8"/>
        <v>D26.09.2023</v>
      </c>
    </row>
    <row r="521" spans="1:18" x14ac:dyDescent="0.25">
      <c r="A521" t="s">
        <v>33</v>
      </c>
      <c r="B521" s="10">
        <v>0.54166666666666663</v>
      </c>
      <c r="C521" t="s">
        <v>34</v>
      </c>
      <c r="D521">
        <v>26</v>
      </c>
      <c r="E521">
        <v>45</v>
      </c>
      <c r="F521" t="s">
        <v>11</v>
      </c>
      <c r="G521">
        <v>7</v>
      </c>
      <c r="H521" t="s">
        <v>30</v>
      </c>
      <c r="I521" t="s">
        <v>31</v>
      </c>
      <c r="J521" s="7" t="s">
        <v>18</v>
      </c>
      <c r="K521" s="7" t="s">
        <v>72</v>
      </c>
      <c r="L521" s="7" t="s">
        <v>73</v>
      </c>
      <c r="M521" s="7" t="s">
        <v>18</v>
      </c>
      <c r="N521" s="4">
        <v>30</v>
      </c>
      <c r="O521" s="4">
        <f>SUM(N517:N520)</f>
        <v>24</v>
      </c>
      <c r="P521" s="4">
        <f>SUM(N517:N521)</f>
        <v>54</v>
      </c>
      <c r="Q521">
        <f>N521/P521</f>
        <v>0.55555555555555558</v>
      </c>
      <c r="R521" t="str">
        <f t="shared" si="8"/>
        <v>D26.09.2023</v>
      </c>
    </row>
    <row r="522" spans="1:18" x14ac:dyDescent="0.25">
      <c r="A522" t="s">
        <v>40</v>
      </c>
      <c r="B522" s="10">
        <v>0.60416666666666663</v>
      </c>
      <c r="C522" t="s">
        <v>41</v>
      </c>
      <c r="D522">
        <v>26</v>
      </c>
      <c r="E522">
        <v>53</v>
      </c>
      <c r="F522" t="s">
        <v>32</v>
      </c>
      <c r="G522">
        <v>7</v>
      </c>
      <c r="H522" t="s">
        <v>30</v>
      </c>
      <c r="I522" t="s">
        <v>12</v>
      </c>
      <c r="J522" t="s">
        <v>74</v>
      </c>
      <c r="K522" s="7" t="s">
        <v>72</v>
      </c>
      <c r="L522" s="7" t="s">
        <v>73</v>
      </c>
      <c r="M522" t="s">
        <v>15</v>
      </c>
      <c r="N522" s="4">
        <v>7</v>
      </c>
      <c r="O522" s="4">
        <f>SUM(N522:N525)</f>
        <v>47</v>
      </c>
      <c r="P522" s="4">
        <f>SUM(N522:N526)</f>
        <v>53</v>
      </c>
      <c r="Q522">
        <f>N522/O522</f>
        <v>0.14893617021276595</v>
      </c>
      <c r="R522" t="str">
        <f t="shared" si="8"/>
        <v>A27.09.2023</v>
      </c>
    </row>
    <row r="523" spans="1:18" x14ac:dyDescent="0.25">
      <c r="A523" t="s">
        <v>40</v>
      </c>
      <c r="B523" s="10">
        <v>0.60416666666666663</v>
      </c>
      <c r="C523" t="s">
        <v>41</v>
      </c>
      <c r="D523">
        <v>26</v>
      </c>
      <c r="E523">
        <v>53</v>
      </c>
      <c r="F523" t="s">
        <v>32</v>
      </c>
      <c r="G523">
        <v>7</v>
      </c>
      <c r="H523" t="s">
        <v>30</v>
      </c>
      <c r="I523" t="s">
        <v>12</v>
      </c>
      <c r="J523" t="s">
        <v>75</v>
      </c>
      <c r="K523" s="7" t="s">
        <v>72</v>
      </c>
      <c r="L523" s="7" t="s">
        <v>73</v>
      </c>
      <c r="M523" t="s">
        <v>22</v>
      </c>
      <c r="N523" s="4">
        <v>32</v>
      </c>
      <c r="O523" s="4">
        <f>SUM(N522:N525)</f>
        <v>47</v>
      </c>
      <c r="P523" s="4">
        <f>SUM(N522:N526)</f>
        <v>53</v>
      </c>
      <c r="Q523">
        <f>N523/O523</f>
        <v>0.68085106382978722</v>
      </c>
      <c r="R523" t="str">
        <f t="shared" si="8"/>
        <v>A27.09.2023</v>
      </c>
    </row>
    <row r="524" spans="1:18" x14ac:dyDescent="0.25">
      <c r="A524" t="s">
        <v>40</v>
      </c>
      <c r="B524" s="10">
        <v>0.60416666666666663</v>
      </c>
      <c r="C524" t="s">
        <v>41</v>
      </c>
      <c r="D524">
        <v>26</v>
      </c>
      <c r="E524">
        <v>53</v>
      </c>
      <c r="F524" t="s">
        <v>32</v>
      </c>
      <c r="G524">
        <v>7</v>
      </c>
      <c r="H524" t="s">
        <v>30</v>
      </c>
      <c r="I524" t="s">
        <v>12</v>
      </c>
      <c r="J524" t="s">
        <v>14</v>
      </c>
      <c r="K524" s="7" t="s">
        <v>72</v>
      </c>
      <c r="L524" s="7" t="s">
        <v>73</v>
      </c>
      <c r="M524" t="s">
        <v>17</v>
      </c>
      <c r="N524" s="4">
        <v>7</v>
      </c>
      <c r="O524" s="4">
        <f>SUM(N522:N525)</f>
        <v>47</v>
      </c>
      <c r="P524" s="4">
        <f>SUM(N522:N526)</f>
        <v>53</v>
      </c>
      <c r="Q524">
        <f>N524/O524</f>
        <v>0.14893617021276595</v>
      </c>
      <c r="R524" t="str">
        <f t="shared" si="8"/>
        <v>A27.09.2023</v>
      </c>
    </row>
    <row r="525" spans="1:18" x14ac:dyDescent="0.25">
      <c r="A525" t="s">
        <v>40</v>
      </c>
      <c r="B525" s="10">
        <v>0.60416666666666663</v>
      </c>
      <c r="C525" t="s">
        <v>41</v>
      </c>
      <c r="D525">
        <v>26</v>
      </c>
      <c r="E525">
        <v>53</v>
      </c>
      <c r="F525" t="s">
        <v>32</v>
      </c>
      <c r="G525">
        <v>7</v>
      </c>
      <c r="H525" t="s">
        <v>30</v>
      </c>
      <c r="I525" t="s">
        <v>12</v>
      </c>
      <c r="J525" t="s">
        <v>16</v>
      </c>
      <c r="K525" s="7" t="s">
        <v>72</v>
      </c>
      <c r="L525" s="7" t="s">
        <v>73</v>
      </c>
      <c r="M525" t="s">
        <v>13</v>
      </c>
      <c r="N525" s="4">
        <v>1</v>
      </c>
      <c r="O525" s="4">
        <f>SUM(N522:N525)</f>
        <v>47</v>
      </c>
      <c r="P525" s="4">
        <f>SUM(N522:N526)</f>
        <v>53</v>
      </c>
      <c r="Q525">
        <f>N525/O525</f>
        <v>2.1276595744680851E-2</v>
      </c>
      <c r="R525" t="str">
        <f t="shared" si="8"/>
        <v>A27.09.2023</v>
      </c>
    </row>
    <row r="526" spans="1:18" x14ac:dyDescent="0.25">
      <c r="A526" s="5" t="s">
        <v>40</v>
      </c>
      <c r="B526" s="11">
        <v>0.60416666666666663</v>
      </c>
      <c r="C526" s="5" t="s">
        <v>41</v>
      </c>
      <c r="D526" s="5">
        <v>26</v>
      </c>
      <c r="E526" s="5">
        <v>53</v>
      </c>
      <c r="F526" s="5" t="s">
        <v>32</v>
      </c>
      <c r="G526" s="5">
        <v>7</v>
      </c>
      <c r="H526" s="5" t="s">
        <v>30</v>
      </c>
      <c r="I526" s="5" t="s">
        <v>12</v>
      </c>
      <c r="J526" s="5" t="s">
        <v>18</v>
      </c>
      <c r="K526" s="7" t="s">
        <v>72</v>
      </c>
      <c r="L526" s="7" t="s">
        <v>73</v>
      </c>
      <c r="M526" s="5" t="s">
        <v>18</v>
      </c>
      <c r="N526" s="6">
        <v>6</v>
      </c>
      <c r="O526" s="6">
        <f>SUM(N522:N525)</f>
        <v>47</v>
      </c>
      <c r="P526" s="6">
        <f>SUM(N522:N526)</f>
        <v>53</v>
      </c>
      <c r="Q526">
        <f>N526/P526</f>
        <v>0.11320754716981132</v>
      </c>
      <c r="R526" s="5" t="str">
        <f t="shared" si="8"/>
        <v>A27.09.2023</v>
      </c>
    </row>
    <row r="527" spans="1:18" x14ac:dyDescent="0.25">
      <c r="A527" t="s">
        <v>40</v>
      </c>
      <c r="B527" s="10">
        <v>0.60416666666666663</v>
      </c>
      <c r="C527" t="s">
        <v>41</v>
      </c>
      <c r="D527">
        <v>26</v>
      </c>
      <c r="E527">
        <v>53</v>
      </c>
      <c r="F527" t="s">
        <v>11</v>
      </c>
      <c r="G527">
        <v>7</v>
      </c>
      <c r="H527" s="7" t="s">
        <v>30</v>
      </c>
      <c r="I527" t="s">
        <v>26</v>
      </c>
      <c r="J527" t="s">
        <v>74</v>
      </c>
      <c r="K527" s="7" t="s">
        <v>72</v>
      </c>
      <c r="L527" s="7" t="s">
        <v>73</v>
      </c>
      <c r="M527" t="s">
        <v>15</v>
      </c>
      <c r="N527" s="4">
        <v>3</v>
      </c>
      <c r="O527" s="4">
        <f>SUM(N527:N530)</f>
        <v>25</v>
      </c>
      <c r="P527" s="4">
        <f>SUM(N527:N531)</f>
        <v>34</v>
      </c>
      <c r="Q527">
        <f>N527/O527</f>
        <v>0.12</v>
      </c>
      <c r="R527" t="str">
        <f t="shared" si="8"/>
        <v>C27.09.2023</v>
      </c>
    </row>
    <row r="528" spans="1:18" x14ac:dyDescent="0.25">
      <c r="A528" t="s">
        <v>40</v>
      </c>
      <c r="B528" s="10">
        <v>0.60416666666666663</v>
      </c>
      <c r="C528" t="s">
        <v>41</v>
      </c>
      <c r="D528">
        <v>26</v>
      </c>
      <c r="E528">
        <v>53</v>
      </c>
      <c r="F528" t="s">
        <v>11</v>
      </c>
      <c r="G528">
        <v>7</v>
      </c>
      <c r="H528" s="7" t="s">
        <v>30</v>
      </c>
      <c r="I528" t="s">
        <v>26</v>
      </c>
      <c r="J528" t="s">
        <v>75</v>
      </c>
      <c r="K528" s="7" t="s">
        <v>72</v>
      </c>
      <c r="L528" s="7" t="s">
        <v>73</v>
      </c>
      <c r="M528" t="s">
        <v>22</v>
      </c>
      <c r="N528" s="4">
        <v>18</v>
      </c>
      <c r="O528" s="4">
        <f>O527</f>
        <v>25</v>
      </c>
      <c r="P528" s="4">
        <f>SUM(N527:N531)</f>
        <v>34</v>
      </c>
      <c r="Q528">
        <f>N528/O528</f>
        <v>0.72</v>
      </c>
      <c r="R528" t="str">
        <f t="shared" si="8"/>
        <v>C27.09.2023</v>
      </c>
    </row>
    <row r="529" spans="1:18" x14ac:dyDescent="0.25">
      <c r="A529" t="s">
        <v>40</v>
      </c>
      <c r="B529" s="10">
        <v>0.60416666666666663</v>
      </c>
      <c r="C529" t="s">
        <v>41</v>
      </c>
      <c r="D529">
        <v>26</v>
      </c>
      <c r="E529">
        <v>53</v>
      </c>
      <c r="F529" t="s">
        <v>11</v>
      </c>
      <c r="G529">
        <v>7</v>
      </c>
      <c r="H529" s="7" t="s">
        <v>30</v>
      </c>
      <c r="I529" t="s">
        <v>26</v>
      </c>
      <c r="J529" s="7" t="s">
        <v>14</v>
      </c>
      <c r="K529" s="7" t="s">
        <v>72</v>
      </c>
      <c r="L529" s="7" t="s">
        <v>73</v>
      </c>
      <c r="M529" t="s">
        <v>13</v>
      </c>
      <c r="N529" s="4">
        <v>2</v>
      </c>
      <c r="O529" s="4">
        <f>SUM(N527:N530)</f>
        <v>25</v>
      </c>
      <c r="P529" s="4">
        <f>SUM(N527:N531)</f>
        <v>34</v>
      </c>
      <c r="Q529">
        <f>N529/O529</f>
        <v>0.08</v>
      </c>
      <c r="R529" t="str">
        <f t="shared" si="8"/>
        <v>C27.09.2023</v>
      </c>
    </row>
    <row r="530" spans="1:18" x14ac:dyDescent="0.25">
      <c r="A530" t="s">
        <v>40</v>
      </c>
      <c r="B530" s="10">
        <v>0.60416666666666663</v>
      </c>
      <c r="C530" t="s">
        <v>41</v>
      </c>
      <c r="D530">
        <v>26</v>
      </c>
      <c r="E530">
        <v>53</v>
      </c>
      <c r="F530" t="s">
        <v>11</v>
      </c>
      <c r="G530">
        <v>7</v>
      </c>
      <c r="H530" s="7" t="s">
        <v>30</v>
      </c>
      <c r="I530" t="s">
        <v>26</v>
      </c>
      <c r="J530" s="7" t="s">
        <v>16</v>
      </c>
      <c r="K530" s="7" t="s">
        <v>72</v>
      </c>
      <c r="L530" s="7" t="s">
        <v>73</v>
      </c>
      <c r="M530" t="s">
        <v>17</v>
      </c>
      <c r="N530" s="4">
        <v>2</v>
      </c>
      <c r="O530" s="4">
        <f>SUM(N527:N530)</f>
        <v>25</v>
      </c>
      <c r="P530" s="4">
        <f>SUM(N527:N531)</f>
        <v>34</v>
      </c>
      <c r="Q530">
        <f>N530/O530</f>
        <v>0.08</v>
      </c>
      <c r="R530" t="str">
        <f t="shared" si="8"/>
        <v>C27.09.2023</v>
      </c>
    </row>
    <row r="531" spans="1:18" x14ac:dyDescent="0.25">
      <c r="A531" t="s">
        <v>40</v>
      </c>
      <c r="B531" s="10">
        <v>0.60416666666666663</v>
      </c>
      <c r="C531" t="s">
        <v>41</v>
      </c>
      <c r="D531">
        <v>26</v>
      </c>
      <c r="E531">
        <v>53</v>
      </c>
      <c r="F531" t="s">
        <v>11</v>
      </c>
      <c r="G531">
        <v>7</v>
      </c>
      <c r="H531" s="7" t="s">
        <v>30</v>
      </c>
      <c r="I531" t="s">
        <v>26</v>
      </c>
      <c r="J531" s="7" t="s">
        <v>18</v>
      </c>
      <c r="K531" s="7" t="s">
        <v>72</v>
      </c>
      <c r="L531" s="7" t="s">
        <v>73</v>
      </c>
      <c r="M531" t="s">
        <v>18</v>
      </c>
      <c r="N531" s="4">
        <v>9</v>
      </c>
      <c r="O531" s="4">
        <f>SUM(N527:N530)</f>
        <v>25</v>
      </c>
      <c r="P531" s="4">
        <f>SUM(N527:N531)</f>
        <v>34</v>
      </c>
      <c r="Q531">
        <f>N531/P531</f>
        <v>0.26470588235294118</v>
      </c>
      <c r="R531" t="str">
        <f t="shared" si="8"/>
        <v>C27.09.2023</v>
      </c>
    </row>
    <row r="532" spans="1:18" x14ac:dyDescent="0.25">
      <c r="A532" t="s">
        <v>48</v>
      </c>
      <c r="B532" s="10">
        <v>0.61805555555555602</v>
      </c>
      <c r="C532" t="s">
        <v>20</v>
      </c>
      <c r="D532">
        <v>24</v>
      </c>
      <c r="E532">
        <v>55</v>
      </c>
      <c r="F532" t="s">
        <v>32</v>
      </c>
      <c r="G532">
        <v>7</v>
      </c>
      <c r="H532" t="s">
        <v>30</v>
      </c>
      <c r="I532" t="s">
        <v>36</v>
      </c>
      <c r="J532" t="s">
        <v>74</v>
      </c>
      <c r="K532" s="7" t="s">
        <v>72</v>
      </c>
      <c r="L532" s="7" t="s">
        <v>73</v>
      </c>
      <c r="M532" t="s">
        <v>15</v>
      </c>
      <c r="N532" s="4">
        <v>14</v>
      </c>
      <c r="O532" s="4">
        <f>SUM(N532:N535)</f>
        <v>35</v>
      </c>
      <c r="P532" s="4">
        <f>SUM(N532:N536)</f>
        <v>42</v>
      </c>
      <c r="Q532">
        <f>N532/O532</f>
        <v>0.4</v>
      </c>
      <c r="R532" t="str">
        <f t="shared" si="8"/>
        <v>E03.10.2023</v>
      </c>
    </row>
    <row r="533" spans="1:18" x14ac:dyDescent="0.25">
      <c r="A533" t="s">
        <v>48</v>
      </c>
      <c r="B533" s="10">
        <v>0.61805555555555602</v>
      </c>
      <c r="C533" t="s">
        <v>20</v>
      </c>
      <c r="D533">
        <v>24</v>
      </c>
      <c r="E533">
        <v>55</v>
      </c>
      <c r="F533" t="s">
        <v>32</v>
      </c>
      <c r="G533">
        <v>7</v>
      </c>
      <c r="H533" t="s">
        <v>30</v>
      </c>
      <c r="I533" t="s">
        <v>36</v>
      </c>
      <c r="J533" t="s">
        <v>75</v>
      </c>
      <c r="K533" s="7" t="s">
        <v>72</v>
      </c>
      <c r="L533" s="7" t="s">
        <v>73</v>
      </c>
      <c r="M533" t="s">
        <v>22</v>
      </c>
      <c r="N533" s="4">
        <v>14</v>
      </c>
      <c r="O533" s="4">
        <f>O532</f>
        <v>35</v>
      </c>
      <c r="P533" s="4">
        <f>SUM(N532:N536)</f>
        <v>42</v>
      </c>
      <c r="Q533">
        <f>N533/O533</f>
        <v>0.4</v>
      </c>
      <c r="R533" t="str">
        <f t="shared" si="8"/>
        <v>E03.10.2023</v>
      </c>
    </row>
    <row r="534" spans="1:18" x14ac:dyDescent="0.25">
      <c r="A534" t="s">
        <v>48</v>
      </c>
      <c r="B534" s="10">
        <v>0.61805555555555602</v>
      </c>
      <c r="C534" t="s">
        <v>20</v>
      </c>
      <c r="D534">
        <v>24</v>
      </c>
      <c r="E534">
        <v>55</v>
      </c>
      <c r="F534" t="s">
        <v>32</v>
      </c>
      <c r="G534">
        <v>7</v>
      </c>
      <c r="H534" t="s">
        <v>30</v>
      </c>
      <c r="I534" t="s">
        <v>36</v>
      </c>
      <c r="J534" t="s">
        <v>14</v>
      </c>
      <c r="K534" s="7" t="s">
        <v>72</v>
      </c>
      <c r="L534" s="7" t="s">
        <v>73</v>
      </c>
      <c r="M534" t="s">
        <v>13</v>
      </c>
      <c r="N534" s="4">
        <v>3</v>
      </c>
      <c r="O534" s="4">
        <f>SUM(N532:N535)</f>
        <v>35</v>
      </c>
      <c r="P534" s="4">
        <f>SUM(N532:N536)</f>
        <v>42</v>
      </c>
      <c r="Q534">
        <f>N534/O534</f>
        <v>8.5714285714285715E-2</v>
      </c>
      <c r="R534" t="str">
        <f t="shared" si="8"/>
        <v>E03.10.2023</v>
      </c>
    </row>
    <row r="535" spans="1:18" x14ac:dyDescent="0.25">
      <c r="A535" t="s">
        <v>48</v>
      </c>
      <c r="B535" s="10">
        <v>0.61805555555555602</v>
      </c>
      <c r="C535" t="s">
        <v>20</v>
      </c>
      <c r="D535">
        <v>24</v>
      </c>
      <c r="E535">
        <v>55</v>
      </c>
      <c r="F535" t="s">
        <v>32</v>
      </c>
      <c r="G535">
        <v>7</v>
      </c>
      <c r="H535" t="s">
        <v>30</v>
      </c>
      <c r="I535" t="s">
        <v>36</v>
      </c>
      <c r="J535" t="s">
        <v>16</v>
      </c>
      <c r="K535" s="7" t="s">
        <v>72</v>
      </c>
      <c r="L535" s="7" t="s">
        <v>73</v>
      </c>
      <c r="M535" t="s">
        <v>17</v>
      </c>
      <c r="N535" s="4">
        <v>4</v>
      </c>
      <c r="O535" s="4">
        <f>SUM(N532:N535)</f>
        <v>35</v>
      </c>
      <c r="P535" s="4">
        <f>SUM(N532:N536)</f>
        <v>42</v>
      </c>
      <c r="Q535">
        <f>N535/O535</f>
        <v>0.11428571428571428</v>
      </c>
      <c r="R535" t="str">
        <f t="shared" si="8"/>
        <v>E03.10.2023</v>
      </c>
    </row>
    <row r="536" spans="1:18" x14ac:dyDescent="0.25">
      <c r="A536" t="s">
        <v>48</v>
      </c>
      <c r="B536" s="10">
        <v>0.61805555555555602</v>
      </c>
      <c r="C536" t="s">
        <v>20</v>
      </c>
      <c r="D536">
        <v>24</v>
      </c>
      <c r="E536">
        <v>55</v>
      </c>
      <c r="F536" t="s">
        <v>32</v>
      </c>
      <c r="G536">
        <v>7</v>
      </c>
      <c r="H536" t="s">
        <v>30</v>
      </c>
      <c r="I536" t="s">
        <v>36</v>
      </c>
      <c r="J536" t="s">
        <v>18</v>
      </c>
      <c r="K536" s="7" t="s">
        <v>72</v>
      </c>
      <c r="L536" s="7" t="s">
        <v>73</v>
      </c>
      <c r="M536" t="s">
        <v>18</v>
      </c>
      <c r="N536" s="4">
        <v>7</v>
      </c>
      <c r="O536" s="4">
        <f>SUM(N532:N535)</f>
        <v>35</v>
      </c>
      <c r="P536" s="4">
        <f>SUM(N532:N536)</f>
        <v>42</v>
      </c>
      <c r="Q536">
        <f>N536/P536</f>
        <v>0.16666666666666666</v>
      </c>
      <c r="R536" t="str">
        <f t="shared" si="8"/>
        <v>E03.10.2023</v>
      </c>
    </row>
    <row r="537" spans="1:18" x14ac:dyDescent="0.25">
      <c r="A537" t="s">
        <v>56</v>
      </c>
      <c r="B537" s="10">
        <v>0.625</v>
      </c>
      <c r="C537" t="s">
        <v>52</v>
      </c>
      <c r="D537">
        <v>24</v>
      </c>
      <c r="E537">
        <v>50</v>
      </c>
      <c r="F537" t="s">
        <v>11</v>
      </c>
      <c r="G537">
        <v>7</v>
      </c>
      <c r="H537" t="s">
        <v>30</v>
      </c>
      <c r="I537" t="s">
        <v>37</v>
      </c>
      <c r="J537" t="s">
        <v>74</v>
      </c>
      <c r="K537" s="7" t="s">
        <v>72</v>
      </c>
      <c r="L537" s="7" t="s">
        <v>73</v>
      </c>
      <c r="M537" s="7" t="s">
        <v>22</v>
      </c>
      <c r="N537" s="4">
        <v>5</v>
      </c>
      <c r="O537" s="4">
        <f>SUM(N537:N540)</f>
        <v>22</v>
      </c>
      <c r="P537" s="4">
        <f>SUM(N537:N541)</f>
        <v>26</v>
      </c>
      <c r="Q537">
        <f>N537/O537</f>
        <v>0.22727272727272727</v>
      </c>
      <c r="R537" t="str">
        <f t="shared" si="8"/>
        <v>F20.10.2023</v>
      </c>
    </row>
    <row r="538" spans="1:18" x14ac:dyDescent="0.25">
      <c r="A538" t="s">
        <v>56</v>
      </c>
      <c r="B538" s="10">
        <v>0.625</v>
      </c>
      <c r="C538" t="s">
        <v>52</v>
      </c>
      <c r="D538">
        <v>24</v>
      </c>
      <c r="E538">
        <v>50</v>
      </c>
      <c r="F538" t="s">
        <v>11</v>
      </c>
      <c r="G538">
        <v>7</v>
      </c>
      <c r="H538" t="s">
        <v>30</v>
      </c>
      <c r="I538" t="s">
        <v>37</v>
      </c>
      <c r="J538" t="s">
        <v>75</v>
      </c>
      <c r="K538" s="7" t="s">
        <v>72</v>
      </c>
      <c r="L538" s="7" t="s">
        <v>73</v>
      </c>
      <c r="M538" s="7" t="s">
        <v>13</v>
      </c>
      <c r="N538" s="4">
        <v>5</v>
      </c>
      <c r="O538" s="4">
        <f>O537</f>
        <v>22</v>
      </c>
      <c r="P538" s="4">
        <f>SUM(N537:N541)</f>
        <v>26</v>
      </c>
      <c r="Q538">
        <f>N538/O538</f>
        <v>0.22727272727272727</v>
      </c>
      <c r="R538" t="str">
        <f t="shared" si="8"/>
        <v>F20.10.2023</v>
      </c>
    </row>
    <row r="539" spans="1:18" x14ac:dyDescent="0.25">
      <c r="A539" t="s">
        <v>56</v>
      </c>
      <c r="B539" s="10">
        <v>0.625</v>
      </c>
      <c r="C539" t="s">
        <v>52</v>
      </c>
      <c r="D539">
        <v>24</v>
      </c>
      <c r="E539">
        <v>50</v>
      </c>
      <c r="F539" t="s">
        <v>11</v>
      </c>
      <c r="G539">
        <v>7</v>
      </c>
      <c r="H539" t="s">
        <v>30</v>
      </c>
      <c r="I539" t="s">
        <v>37</v>
      </c>
      <c r="J539" t="s">
        <v>14</v>
      </c>
      <c r="K539" s="7" t="s">
        <v>72</v>
      </c>
      <c r="L539" s="7" t="s">
        <v>73</v>
      </c>
      <c r="M539" s="7" t="s">
        <v>17</v>
      </c>
      <c r="N539" s="4">
        <v>6</v>
      </c>
      <c r="O539" s="4">
        <f>SUM(N537:N540)</f>
        <v>22</v>
      </c>
      <c r="P539" s="4">
        <f>SUM(N537:N541)</f>
        <v>26</v>
      </c>
      <c r="Q539">
        <f>N539/O539</f>
        <v>0.27272727272727271</v>
      </c>
      <c r="R539" t="str">
        <f t="shared" si="8"/>
        <v>F20.10.2023</v>
      </c>
    </row>
    <row r="540" spans="1:18" x14ac:dyDescent="0.25">
      <c r="A540" t="s">
        <v>56</v>
      </c>
      <c r="B540" s="10">
        <v>0.625</v>
      </c>
      <c r="C540" t="s">
        <v>52</v>
      </c>
      <c r="D540">
        <v>24</v>
      </c>
      <c r="E540">
        <v>50</v>
      </c>
      <c r="F540" t="s">
        <v>11</v>
      </c>
      <c r="G540">
        <v>7</v>
      </c>
      <c r="H540" t="s">
        <v>30</v>
      </c>
      <c r="I540" t="s">
        <v>37</v>
      </c>
      <c r="J540" t="s">
        <v>16</v>
      </c>
      <c r="K540" s="7" t="s">
        <v>72</v>
      </c>
      <c r="L540" s="7" t="s">
        <v>73</v>
      </c>
      <c r="M540" s="7" t="s">
        <v>15</v>
      </c>
      <c r="N540" s="4">
        <v>6</v>
      </c>
      <c r="O540" s="4">
        <f>SUM(N537:N540)</f>
        <v>22</v>
      </c>
      <c r="P540" s="4">
        <f>SUM(N537:N541)</f>
        <v>26</v>
      </c>
      <c r="Q540">
        <f>N540/O540</f>
        <v>0.27272727272727271</v>
      </c>
      <c r="R540" t="str">
        <f t="shared" si="8"/>
        <v>F20.10.2023</v>
      </c>
    </row>
    <row r="541" spans="1:18" x14ac:dyDescent="0.25">
      <c r="A541" s="5" t="s">
        <v>56</v>
      </c>
      <c r="B541" s="11">
        <v>0.625</v>
      </c>
      <c r="C541" s="5" t="s">
        <v>52</v>
      </c>
      <c r="D541" s="5">
        <v>24</v>
      </c>
      <c r="E541" s="5">
        <v>50</v>
      </c>
      <c r="F541" s="5" t="s">
        <v>11</v>
      </c>
      <c r="G541" s="5">
        <v>7</v>
      </c>
      <c r="H541" s="5" t="s">
        <v>30</v>
      </c>
      <c r="I541" s="5" t="s">
        <v>37</v>
      </c>
      <c r="J541" s="5" t="s">
        <v>18</v>
      </c>
      <c r="K541" s="7" t="s">
        <v>72</v>
      </c>
      <c r="L541" s="7" t="s">
        <v>73</v>
      </c>
      <c r="M541" s="5" t="s">
        <v>18</v>
      </c>
      <c r="N541" s="6">
        <v>4</v>
      </c>
      <c r="O541" s="6">
        <f>SUM(N537:N540)</f>
        <v>22</v>
      </c>
      <c r="P541" s="6">
        <f>SUM(N537:N541)</f>
        <v>26</v>
      </c>
      <c r="Q541">
        <f>N541/P541</f>
        <v>0.15384615384615385</v>
      </c>
      <c r="R541" s="5" t="str">
        <f t="shared" si="8"/>
        <v>F20.10.2023</v>
      </c>
    </row>
    <row r="542" spans="1:18" x14ac:dyDescent="0.25">
      <c r="A542" t="s">
        <v>56</v>
      </c>
      <c r="B542" s="10">
        <v>0.625</v>
      </c>
      <c r="C542" t="s">
        <v>52</v>
      </c>
      <c r="D542">
        <v>24</v>
      </c>
      <c r="E542">
        <v>50</v>
      </c>
      <c r="F542" t="s">
        <v>11</v>
      </c>
      <c r="G542">
        <v>7</v>
      </c>
      <c r="H542" t="s">
        <v>30</v>
      </c>
      <c r="I542" t="s">
        <v>38</v>
      </c>
      <c r="J542" t="s">
        <v>74</v>
      </c>
      <c r="K542" s="7" t="s">
        <v>72</v>
      </c>
      <c r="L542" s="7" t="s">
        <v>73</v>
      </c>
      <c r="M542" s="7" t="s">
        <v>13</v>
      </c>
      <c r="N542" s="4">
        <v>3</v>
      </c>
      <c r="O542" s="4">
        <f>SUM(N542:N545)</f>
        <v>15</v>
      </c>
      <c r="P542" s="4">
        <f>SUM(N542:N546)</f>
        <v>19</v>
      </c>
      <c r="Q542">
        <f>N542/O542</f>
        <v>0.2</v>
      </c>
      <c r="R542" t="str">
        <f t="shared" si="8"/>
        <v>G20.10.2023</v>
      </c>
    </row>
    <row r="543" spans="1:18" x14ac:dyDescent="0.25">
      <c r="A543" t="s">
        <v>56</v>
      </c>
      <c r="B543" s="10">
        <v>0.625</v>
      </c>
      <c r="C543" t="s">
        <v>52</v>
      </c>
      <c r="D543">
        <v>24</v>
      </c>
      <c r="E543">
        <v>50</v>
      </c>
      <c r="F543" t="s">
        <v>11</v>
      </c>
      <c r="G543">
        <v>7</v>
      </c>
      <c r="H543" t="s">
        <v>30</v>
      </c>
      <c r="I543" t="s">
        <v>38</v>
      </c>
      <c r="J543" t="s">
        <v>75</v>
      </c>
      <c r="K543" s="7" t="s">
        <v>72</v>
      </c>
      <c r="L543" s="7" t="s">
        <v>73</v>
      </c>
      <c r="M543" s="7" t="s">
        <v>17</v>
      </c>
      <c r="N543" s="4">
        <v>5</v>
      </c>
      <c r="O543" s="4">
        <f>SUM(N542:N545)</f>
        <v>15</v>
      </c>
      <c r="P543" s="4">
        <f>SUM(N542:N546)</f>
        <v>19</v>
      </c>
      <c r="Q543">
        <f>N543/O543</f>
        <v>0.33333333333333331</v>
      </c>
      <c r="R543" t="str">
        <f t="shared" si="8"/>
        <v>G20.10.2023</v>
      </c>
    </row>
    <row r="544" spans="1:18" x14ac:dyDescent="0.25">
      <c r="A544" t="s">
        <v>56</v>
      </c>
      <c r="B544" s="10">
        <v>0.625</v>
      </c>
      <c r="C544" t="s">
        <v>52</v>
      </c>
      <c r="D544">
        <v>24</v>
      </c>
      <c r="E544">
        <v>50</v>
      </c>
      <c r="F544" t="s">
        <v>11</v>
      </c>
      <c r="G544">
        <v>7</v>
      </c>
      <c r="H544" t="s">
        <v>30</v>
      </c>
      <c r="I544" t="s">
        <v>38</v>
      </c>
      <c r="J544" t="s">
        <v>14</v>
      </c>
      <c r="K544" s="7" t="s">
        <v>72</v>
      </c>
      <c r="L544" s="7" t="s">
        <v>73</v>
      </c>
      <c r="M544" s="7" t="s">
        <v>22</v>
      </c>
      <c r="N544" s="4">
        <v>4</v>
      </c>
      <c r="O544" s="4">
        <f>SUM(N542:N545)</f>
        <v>15</v>
      </c>
      <c r="P544" s="4">
        <f>SUM(N542:N546)</f>
        <v>19</v>
      </c>
      <c r="Q544">
        <f>N544/O544</f>
        <v>0.26666666666666666</v>
      </c>
      <c r="R544" t="str">
        <f t="shared" si="8"/>
        <v>G20.10.2023</v>
      </c>
    </row>
    <row r="545" spans="1:18" x14ac:dyDescent="0.25">
      <c r="A545" t="s">
        <v>56</v>
      </c>
      <c r="B545" s="10">
        <v>0.625</v>
      </c>
      <c r="C545" t="s">
        <v>52</v>
      </c>
      <c r="D545">
        <v>24</v>
      </c>
      <c r="E545">
        <v>50</v>
      </c>
      <c r="F545" t="s">
        <v>11</v>
      </c>
      <c r="G545">
        <v>7</v>
      </c>
      <c r="H545" t="s">
        <v>30</v>
      </c>
      <c r="I545" t="s">
        <v>38</v>
      </c>
      <c r="J545" t="s">
        <v>16</v>
      </c>
      <c r="K545" s="7" t="s">
        <v>72</v>
      </c>
      <c r="L545" s="7" t="s">
        <v>73</v>
      </c>
      <c r="M545" s="7" t="s">
        <v>15</v>
      </c>
      <c r="N545" s="4">
        <v>3</v>
      </c>
      <c r="O545" s="4">
        <f>SUM(N542:N545)</f>
        <v>15</v>
      </c>
      <c r="P545" s="4">
        <f>SUM(N542:N546)</f>
        <v>19</v>
      </c>
      <c r="Q545">
        <f>N545/O545</f>
        <v>0.2</v>
      </c>
      <c r="R545" t="str">
        <f t="shared" si="8"/>
        <v>G20.10.2023</v>
      </c>
    </row>
    <row r="546" spans="1:18" x14ac:dyDescent="0.25">
      <c r="A546" t="s">
        <v>56</v>
      </c>
      <c r="B546" s="10">
        <v>0.625</v>
      </c>
      <c r="C546" t="s">
        <v>52</v>
      </c>
      <c r="D546">
        <v>24</v>
      </c>
      <c r="E546">
        <v>50</v>
      </c>
      <c r="F546" t="s">
        <v>11</v>
      </c>
      <c r="G546">
        <v>7</v>
      </c>
      <c r="H546" t="s">
        <v>30</v>
      </c>
      <c r="I546" t="s">
        <v>38</v>
      </c>
      <c r="J546" t="s">
        <v>18</v>
      </c>
      <c r="K546" s="7" t="s">
        <v>72</v>
      </c>
      <c r="L546" s="7" t="s">
        <v>73</v>
      </c>
      <c r="M546" t="s">
        <v>18</v>
      </c>
      <c r="N546" s="4">
        <v>4</v>
      </c>
      <c r="O546" s="4">
        <f>SUM(N542:N545)</f>
        <v>15</v>
      </c>
      <c r="P546" s="4">
        <f>SUM(N542:N546)</f>
        <v>19</v>
      </c>
      <c r="Q546">
        <f>N546/P546</f>
        <v>0.21052631578947367</v>
      </c>
      <c r="R546" t="str">
        <f t="shared" si="8"/>
        <v>G20.10.2023</v>
      </c>
    </row>
    <row r="547" spans="1:18" x14ac:dyDescent="0.25">
      <c r="A547" t="s">
        <v>61</v>
      </c>
      <c r="B547" s="13">
        <v>0.58333333333333337</v>
      </c>
      <c r="C547" t="s">
        <v>52</v>
      </c>
      <c r="D547">
        <v>25</v>
      </c>
      <c r="E547">
        <v>30</v>
      </c>
      <c r="F547" t="s">
        <v>32</v>
      </c>
      <c r="G547">
        <v>8</v>
      </c>
      <c r="H547" t="s">
        <v>30</v>
      </c>
      <c r="I547" s="7" t="s">
        <v>12</v>
      </c>
      <c r="J547" t="s">
        <v>74</v>
      </c>
      <c r="K547" s="7" t="s">
        <v>72</v>
      </c>
      <c r="L547" s="7" t="s">
        <v>73</v>
      </c>
      <c r="M547" s="7" t="s">
        <v>17</v>
      </c>
      <c r="N547" s="4">
        <v>4</v>
      </c>
      <c r="O547" s="4">
        <f>SUM(N547:N550)</f>
        <v>35</v>
      </c>
      <c r="P547" s="4">
        <f>SUM(N547:N551)</f>
        <v>45</v>
      </c>
      <c r="Q547">
        <f>N547/O547</f>
        <v>0.11428571428571428</v>
      </c>
      <c r="R547" t="str">
        <f t="shared" si="8"/>
        <v>A09.11.2023</v>
      </c>
    </row>
    <row r="548" spans="1:18" x14ac:dyDescent="0.25">
      <c r="A548" t="s">
        <v>61</v>
      </c>
      <c r="B548" s="13">
        <v>0.58333333333333337</v>
      </c>
      <c r="C548" t="s">
        <v>52</v>
      </c>
      <c r="D548">
        <v>25</v>
      </c>
      <c r="E548">
        <v>30</v>
      </c>
      <c r="F548" t="s">
        <v>32</v>
      </c>
      <c r="G548">
        <v>8</v>
      </c>
      <c r="H548" t="s">
        <v>30</v>
      </c>
      <c r="I548" s="7" t="s">
        <v>12</v>
      </c>
      <c r="J548" t="s">
        <v>75</v>
      </c>
      <c r="K548" s="7" t="s">
        <v>72</v>
      </c>
      <c r="L548" s="7" t="s">
        <v>73</v>
      </c>
      <c r="M548" s="7" t="s">
        <v>15</v>
      </c>
      <c r="N548" s="4">
        <v>10</v>
      </c>
      <c r="O548" s="4">
        <f>O547</f>
        <v>35</v>
      </c>
      <c r="P548" s="4">
        <f>SUM(N547:N551)</f>
        <v>45</v>
      </c>
      <c r="Q548">
        <f>N548/O548</f>
        <v>0.2857142857142857</v>
      </c>
      <c r="R548" t="str">
        <f t="shared" si="8"/>
        <v>A09.11.2023</v>
      </c>
    </row>
    <row r="549" spans="1:18" x14ac:dyDescent="0.25">
      <c r="A549" t="s">
        <v>61</v>
      </c>
      <c r="B549" s="13">
        <v>0.58333333333333337</v>
      </c>
      <c r="C549" t="s">
        <v>52</v>
      </c>
      <c r="D549">
        <v>25</v>
      </c>
      <c r="E549">
        <v>30</v>
      </c>
      <c r="F549" t="s">
        <v>32</v>
      </c>
      <c r="G549">
        <v>8</v>
      </c>
      <c r="H549" t="s">
        <v>30</v>
      </c>
      <c r="I549" s="7" t="s">
        <v>12</v>
      </c>
      <c r="J549" s="7" t="s">
        <v>14</v>
      </c>
      <c r="K549" s="7" t="s">
        <v>72</v>
      </c>
      <c r="L549" s="7" t="s">
        <v>73</v>
      </c>
      <c r="M549" s="7" t="s">
        <v>22</v>
      </c>
      <c r="N549" s="4">
        <v>18</v>
      </c>
      <c r="O549" s="4">
        <f>SUM(N547:N550)</f>
        <v>35</v>
      </c>
      <c r="P549" s="4">
        <f>SUM(N547:N551)</f>
        <v>45</v>
      </c>
      <c r="Q549">
        <f>N549/O549</f>
        <v>0.51428571428571423</v>
      </c>
      <c r="R549" t="str">
        <f t="shared" si="8"/>
        <v>A09.11.2023</v>
      </c>
    </row>
    <row r="550" spans="1:18" x14ac:dyDescent="0.25">
      <c r="A550" t="s">
        <v>61</v>
      </c>
      <c r="B550" s="13">
        <v>0.58333333333333337</v>
      </c>
      <c r="C550" t="s">
        <v>52</v>
      </c>
      <c r="D550">
        <v>25</v>
      </c>
      <c r="E550">
        <v>30</v>
      </c>
      <c r="F550" t="s">
        <v>32</v>
      </c>
      <c r="G550">
        <v>8</v>
      </c>
      <c r="H550" t="s">
        <v>30</v>
      </c>
      <c r="I550" s="7" t="s">
        <v>12</v>
      </c>
      <c r="J550" s="7" t="s">
        <v>16</v>
      </c>
      <c r="K550" s="7" t="s">
        <v>72</v>
      </c>
      <c r="L550" s="7" t="s">
        <v>73</v>
      </c>
      <c r="M550" s="7" t="s">
        <v>13</v>
      </c>
      <c r="N550" s="4">
        <v>3</v>
      </c>
      <c r="O550" s="4">
        <f>SUM(N547:N550)</f>
        <v>35</v>
      </c>
      <c r="P550" s="4">
        <f>SUM(N547:N551)</f>
        <v>45</v>
      </c>
      <c r="Q550">
        <f>N550/O550</f>
        <v>8.5714285714285715E-2</v>
      </c>
      <c r="R550" t="str">
        <f t="shared" si="8"/>
        <v>A09.11.2023</v>
      </c>
    </row>
    <row r="551" spans="1:18" x14ac:dyDescent="0.25">
      <c r="A551" t="s">
        <v>61</v>
      </c>
      <c r="B551" s="13">
        <v>0.58333333333333304</v>
      </c>
      <c r="C551" t="s">
        <v>52</v>
      </c>
      <c r="D551">
        <v>25</v>
      </c>
      <c r="E551">
        <v>30</v>
      </c>
      <c r="F551" t="s">
        <v>32</v>
      </c>
      <c r="G551">
        <v>8</v>
      </c>
      <c r="H551" t="s">
        <v>30</v>
      </c>
      <c r="I551" s="7" t="s">
        <v>12</v>
      </c>
      <c r="J551" s="7" t="s">
        <v>18</v>
      </c>
      <c r="K551" s="7" t="s">
        <v>72</v>
      </c>
      <c r="L551" s="7" t="s">
        <v>73</v>
      </c>
      <c r="M551" s="7" t="s">
        <v>18</v>
      </c>
      <c r="N551" s="4">
        <v>10</v>
      </c>
      <c r="O551" s="4">
        <f>SUM(N547:N550)</f>
        <v>35</v>
      </c>
      <c r="P551" s="4">
        <f>SUM(N547:N551)</f>
        <v>45</v>
      </c>
      <c r="Q551">
        <f>N551/P551</f>
        <v>0.22222222222222221</v>
      </c>
      <c r="R551" t="str">
        <f t="shared" si="8"/>
        <v>A09.11.2023</v>
      </c>
    </row>
    <row r="552" spans="1:18" x14ac:dyDescent="0.25">
      <c r="A552" t="s">
        <v>61</v>
      </c>
      <c r="B552" s="13">
        <v>0.58333333333333304</v>
      </c>
      <c r="C552" t="s">
        <v>52</v>
      </c>
      <c r="D552">
        <v>25</v>
      </c>
      <c r="E552">
        <v>30</v>
      </c>
      <c r="F552" t="s">
        <v>32</v>
      </c>
      <c r="G552">
        <v>8</v>
      </c>
      <c r="H552" t="s">
        <v>30</v>
      </c>
      <c r="I552" s="7" t="s">
        <v>23</v>
      </c>
      <c r="J552" t="s">
        <v>74</v>
      </c>
      <c r="K552" s="7" t="s">
        <v>72</v>
      </c>
      <c r="L552" s="7" t="s">
        <v>73</v>
      </c>
      <c r="M552" s="7" t="s">
        <v>22</v>
      </c>
      <c r="N552" s="4">
        <v>11</v>
      </c>
      <c r="O552" s="4">
        <f>SUM(N552:N555)</f>
        <v>44</v>
      </c>
      <c r="P552" s="4">
        <f>SUM(N552:N556)</f>
        <v>50</v>
      </c>
      <c r="Q552">
        <f>N552/O552</f>
        <v>0.25</v>
      </c>
      <c r="R552" t="str">
        <f t="shared" si="8"/>
        <v>B09.11.2023</v>
      </c>
    </row>
    <row r="553" spans="1:18" x14ac:dyDescent="0.25">
      <c r="A553" t="s">
        <v>61</v>
      </c>
      <c r="B553" s="13">
        <v>0.58333333333333304</v>
      </c>
      <c r="C553" t="s">
        <v>52</v>
      </c>
      <c r="D553">
        <v>25</v>
      </c>
      <c r="E553">
        <v>30</v>
      </c>
      <c r="F553" t="s">
        <v>32</v>
      </c>
      <c r="G553">
        <v>8</v>
      </c>
      <c r="H553" t="s">
        <v>30</v>
      </c>
      <c r="I553" s="7" t="s">
        <v>23</v>
      </c>
      <c r="J553" t="s">
        <v>75</v>
      </c>
      <c r="K553" s="7" t="s">
        <v>72</v>
      </c>
      <c r="L553" s="7" t="s">
        <v>73</v>
      </c>
      <c r="M553" s="7" t="s">
        <v>17</v>
      </c>
      <c r="N553" s="4">
        <v>8</v>
      </c>
      <c r="O553" s="4">
        <f>O552</f>
        <v>44</v>
      </c>
      <c r="P553" s="4">
        <f>SUM(N552:N556)</f>
        <v>50</v>
      </c>
      <c r="Q553">
        <f>N553/O553</f>
        <v>0.18181818181818182</v>
      </c>
      <c r="R553" t="str">
        <f t="shared" si="8"/>
        <v>B09.11.2023</v>
      </c>
    </row>
    <row r="554" spans="1:18" x14ac:dyDescent="0.25">
      <c r="A554" t="s">
        <v>61</v>
      </c>
      <c r="B554" s="13">
        <v>0.58333333333333304</v>
      </c>
      <c r="C554" t="s">
        <v>52</v>
      </c>
      <c r="D554">
        <v>25</v>
      </c>
      <c r="E554">
        <v>30</v>
      </c>
      <c r="F554" t="s">
        <v>32</v>
      </c>
      <c r="G554">
        <v>8</v>
      </c>
      <c r="H554" t="s">
        <v>30</v>
      </c>
      <c r="I554" s="7" t="s">
        <v>23</v>
      </c>
      <c r="J554" s="7" t="s">
        <v>14</v>
      </c>
      <c r="K554" s="7" t="s">
        <v>72</v>
      </c>
      <c r="L554" s="7" t="s">
        <v>73</v>
      </c>
      <c r="M554" s="7" t="s">
        <v>13</v>
      </c>
      <c r="N554" s="4">
        <v>19</v>
      </c>
      <c r="O554" s="4">
        <f>SUM(N552:N555)</f>
        <v>44</v>
      </c>
      <c r="P554" s="4">
        <f>SUM(N552:N556)</f>
        <v>50</v>
      </c>
      <c r="Q554">
        <f>N554/O554</f>
        <v>0.43181818181818182</v>
      </c>
      <c r="R554" t="str">
        <f t="shared" si="8"/>
        <v>B09.11.2023</v>
      </c>
    </row>
    <row r="555" spans="1:18" x14ac:dyDescent="0.25">
      <c r="A555" t="s">
        <v>61</v>
      </c>
      <c r="B555" s="13">
        <v>0.58333333333333304</v>
      </c>
      <c r="C555" t="s">
        <v>52</v>
      </c>
      <c r="D555">
        <v>25</v>
      </c>
      <c r="E555">
        <v>30</v>
      </c>
      <c r="F555" t="s">
        <v>32</v>
      </c>
      <c r="G555">
        <v>8</v>
      </c>
      <c r="H555" t="s">
        <v>30</v>
      </c>
      <c r="I555" s="7" t="s">
        <v>23</v>
      </c>
      <c r="J555" s="7" t="s">
        <v>16</v>
      </c>
      <c r="K555" s="7" t="s">
        <v>72</v>
      </c>
      <c r="L555" s="7" t="s">
        <v>73</v>
      </c>
      <c r="M555" s="7" t="s">
        <v>15</v>
      </c>
      <c r="N555" s="4">
        <v>6</v>
      </c>
      <c r="O555" s="4">
        <f>SUM(N552:N555)</f>
        <v>44</v>
      </c>
      <c r="P555" s="4">
        <f>SUM(N552:N556)</f>
        <v>50</v>
      </c>
      <c r="Q555">
        <f>N555/O555</f>
        <v>0.13636363636363635</v>
      </c>
      <c r="R555" t="str">
        <f t="shared" si="8"/>
        <v>B09.11.2023</v>
      </c>
    </row>
    <row r="556" spans="1:18" x14ac:dyDescent="0.25">
      <c r="A556" t="s">
        <v>61</v>
      </c>
      <c r="B556" s="13">
        <v>0.58333333333333304</v>
      </c>
      <c r="C556" t="s">
        <v>52</v>
      </c>
      <c r="D556">
        <v>25</v>
      </c>
      <c r="E556">
        <v>30</v>
      </c>
      <c r="F556" t="s">
        <v>32</v>
      </c>
      <c r="G556">
        <v>8</v>
      </c>
      <c r="H556" t="s">
        <v>30</v>
      </c>
      <c r="I556" s="7" t="s">
        <v>23</v>
      </c>
      <c r="J556" s="7" t="s">
        <v>18</v>
      </c>
      <c r="K556" s="7" t="s">
        <v>72</v>
      </c>
      <c r="L556" s="7" t="s">
        <v>73</v>
      </c>
      <c r="M556" s="7" t="s">
        <v>18</v>
      </c>
      <c r="N556" s="4">
        <v>6</v>
      </c>
      <c r="O556" s="4">
        <f>SUM(N552:N555)</f>
        <v>44</v>
      </c>
      <c r="P556" s="4">
        <f>SUM(N552:N556)</f>
        <v>50</v>
      </c>
      <c r="Q556">
        <f>N556/P556</f>
        <v>0.12</v>
      </c>
      <c r="R556" t="str">
        <f t="shared" si="8"/>
        <v>B09.11.2023</v>
      </c>
    </row>
    <row r="557" spans="1:18" x14ac:dyDescent="0.25">
      <c r="A557" t="s">
        <v>61</v>
      </c>
      <c r="B557" s="13">
        <v>0.58333333333333304</v>
      </c>
      <c r="C557" t="s">
        <v>52</v>
      </c>
      <c r="D557">
        <v>25</v>
      </c>
      <c r="E557">
        <v>30</v>
      </c>
      <c r="F557" t="s">
        <v>32</v>
      </c>
      <c r="G557">
        <v>8</v>
      </c>
      <c r="H557" t="s">
        <v>30</v>
      </c>
      <c r="I557" s="7" t="s">
        <v>26</v>
      </c>
      <c r="J557" t="s">
        <v>74</v>
      </c>
      <c r="K557" s="7" t="s">
        <v>72</v>
      </c>
      <c r="L557" s="7" t="s">
        <v>73</v>
      </c>
      <c r="M557" s="7" t="s">
        <v>17</v>
      </c>
      <c r="N557" s="4">
        <v>4</v>
      </c>
      <c r="O557" s="4">
        <f>SUM(N557:N560)</f>
        <v>38</v>
      </c>
      <c r="P557" s="4">
        <f>SUM(N557:N561)</f>
        <v>42</v>
      </c>
      <c r="Q557">
        <f>N557/O557</f>
        <v>0.10526315789473684</v>
      </c>
      <c r="R557" t="str">
        <f t="shared" si="8"/>
        <v>C09.11.2023</v>
      </c>
    </row>
    <row r="558" spans="1:18" x14ac:dyDescent="0.25">
      <c r="A558" t="s">
        <v>61</v>
      </c>
      <c r="B558" s="13">
        <v>0.58333333333333304</v>
      </c>
      <c r="C558" t="s">
        <v>52</v>
      </c>
      <c r="D558">
        <v>25</v>
      </c>
      <c r="E558">
        <v>30</v>
      </c>
      <c r="F558" t="s">
        <v>32</v>
      </c>
      <c r="G558">
        <v>8</v>
      </c>
      <c r="H558" t="s">
        <v>30</v>
      </c>
      <c r="I558" s="7" t="s">
        <v>26</v>
      </c>
      <c r="J558" t="s">
        <v>75</v>
      </c>
      <c r="K558" s="7" t="s">
        <v>72</v>
      </c>
      <c r="L558" s="7" t="s">
        <v>73</v>
      </c>
      <c r="M558" s="7" t="s">
        <v>13</v>
      </c>
      <c r="N558" s="4">
        <v>10</v>
      </c>
      <c r="O558" s="4">
        <f>O557</f>
        <v>38</v>
      </c>
      <c r="P558" s="4">
        <f>SUM(N557:N561)</f>
        <v>42</v>
      </c>
      <c r="Q558">
        <f>N558/O558</f>
        <v>0.26315789473684209</v>
      </c>
      <c r="R558" t="str">
        <f t="shared" si="8"/>
        <v>C09.11.2023</v>
      </c>
    </row>
    <row r="559" spans="1:18" x14ac:dyDescent="0.25">
      <c r="A559" t="s">
        <v>61</v>
      </c>
      <c r="B559" s="13">
        <v>0.58333333333333304</v>
      </c>
      <c r="C559" t="s">
        <v>52</v>
      </c>
      <c r="D559">
        <v>25</v>
      </c>
      <c r="E559">
        <v>30</v>
      </c>
      <c r="F559" t="s">
        <v>32</v>
      </c>
      <c r="G559">
        <v>8</v>
      </c>
      <c r="H559" t="s">
        <v>30</v>
      </c>
      <c r="I559" s="7" t="s">
        <v>26</v>
      </c>
      <c r="J559" s="7" t="s">
        <v>14</v>
      </c>
      <c r="K559" s="7" t="s">
        <v>72</v>
      </c>
      <c r="L559" s="7" t="s">
        <v>73</v>
      </c>
      <c r="M559" s="7" t="s">
        <v>15</v>
      </c>
      <c r="N559" s="4">
        <v>13</v>
      </c>
      <c r="O559" s="4">
        <f>SUM(N557:N560)</f>
        <v>38</v>
      </c>
      <c r="P559" s="4">
        <f>SUM(N557:N561)</f>
        <v>42</v>
      </c>
      <c r="Q559">
        <f>N559/O559</f>
        <v>0.34210526315789475</v>
      </c>
      <c r="R559" t="str">
        <f t="shared" si="8"/>
        <v>C09.11.2023</v>
      </c>
    </row>
    <row r="560" spans="1:18" x14ac:dyDescent="0.25">
      <c r="A560" t="s">
        <v>61</v>
      </c>
      <c r="B560" s="13">
        <v>0.58333333333333304</v>
      </c>
      <c r="C560" t="s">
        <v>52</v>
      </c>
      <c r="D560">
        <v>25</v>
      </c>
      <c r="E560">
        <v>30</v>
      </c>
      <c r="F560" t="s">
        <v>32</v>
      </c>
      <c r="G560">
        <v>8</v>
      </c>
      <c r="H560" t="s">
        <v>30</v>
      </c>
      <c r="I560" s="7" t="s">
        <v>26</v>
      </c>
      <c r="J560" s="7" t="s">
        <v>16</v>
      </c>
      <c r="K560" s="7" t="s">
        <v>72</v>
      </c>
      <c r="L560" s="7" t="s">
        <v>73</v>
      </c>
      <c r="M560" s="7" t="s">
        <v>22</v>
      </c>
      <c r="N560" s="4">
        <v>11</v>
      </c>
      <c r="O560" s="4">
        <f>SUM(N557:N560)</f>
        <v>38</v>
      </c>
      <c r="P560" s="4">
        <f>SUM(N557:N561)</f>
        <v>42</v>
      </c>
      <c r="Q560">
        <f>N560/O560</f>
        <v>0.28947368421052633</v>
      </c>
      <c r="R560" t="str">
        <f t="shared" si="8"/>
        <v>C09.11.2023</v>
      </c>
    </row>
    <row r="561" spans="1:18" x14ac:dyDescent="0.25">
      <c r="A561" s="5" t="s">
        <v>61</v>
      </c>
      <c r="B561" s="14">
        <v>0.58333333333333304</v>
      </c>
      <c r="C561" s="5" t="s">
        <v>52</v>
      </c>
      <c r="D561" s="5">
        <v>25</v>
      </c>
      <c r="E561" s="5">
        <v>30</v>
      </c>
      <c r="F561" s="5" t="s">
        <v>32</v>
      </c>
      <c r="G561" s="5">
        <v>8</v>
      </c>
      <c r="H561" s="5" t="s">
        <v>30</v>
      </c>
      <c r="I561" s="8" t="s">
        <v>26</v>
      </c>
      <c r="J561" s="8" t="s">
        <v>18</v>
      </c>
      <c r="K561" s="7" t="s">
        <v>72</v>
      </c>
      <c r="L561" s="7" t="s">
        <v>73</v>
      </c>
      <c r="M561" s="8" t="s">
        <v>18</v>
      </c>
      <c r="N561" s="6">
        <v>4</v>
      </c>
      <c r="O561" s="6">
        <f>SUM(N557:N560)</f>
        <v>38</v>
      </c>
      <c r="P561" s="6">
        <f>SUM(N557:N561)</f>
        <v>42</v>
      </c>
      <c r="Q561">
        <f>N561/P561</f>
        <v>9.5238095238095233E-2</v>
      </c>
      <c r="R561" s="5" t="str">
        <f t="shared" si="8"/>
        <v>C09.11.2023</v>
      </c>
    </row>
  </sheetData>
  <autoFilter ref="A1:R561" xr:uid="{3D41F33C-F67A-41B4-97A2-62337B528458}">
    <sortState xmlns:xlrd2="http://schemas.microsoft.com/office/spreadsheetml/2017/richdata2" ref="A2:R561">
      <sortCondition ref="H1:H561"/>
    </sortState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7807-DF3D-43FB-8FFD-F0028D44A876}">
  <dimension ref="A1:S449"/>
  <sheetViews>
    <sheetView topLeftCell="G1" workbookViewId="0">
      <selection sqref="A1:S1048576"/>
    </sheetView>
  </sheetViews>
  <sheetFormatPr defaultRowHeight="15" x14ac:dyDescent="0.25"/>
  <cols>
    <col min="1" max="2" width="13.42578125" style="16" customWidth="1"/>
    <col min="3" max="3" width="13.42578125" style="63" customWidth="1"/>
    <col min="4" max="4" width="8.85546875" style="16"/>
    <col min="5" max="5" width="10" style="16" customWidth="1"/>
    <col min="6" max="6" width="8.85546875" style="16"/>
    <col min="7" max="7" width="16.28515625" style="16" customWidth="1"/>
    <col min="8" max="8" width="7" style="16" customWidth="1"/>
    <col min="9" max="9" width="15.5703125" style="16" customWidth="1"/>
    <col min="10" max="10" width="14.140625" style="16" customWidth="1"/>
    <col min="11" max="11" width="10.140625" style="16" customWidth="1"/>
    <col min="12" max="12" width="21.42578125" style="16" customWidth="1"/>
    <col min="13" max="13" width="26.140625" style="16" customWidth="1"/>
    <col min="14" max="15" width="13.28515625" style="62" customWidth="1"/>
    <col min="16" max="16" width="13.42578125" style="62" customWidth="1"/>
    <col min="17" max="17" width="19.85546875" style="62" customWidth="1"/>
    <col min="18" max="18" width="16.5703125" style="62" customWidth="1"/>
    <col min="19" max="19" width="9.7109375" customWidth="1"/>
  </cols>
  <sheetData>
    <row r="1" spans="1:19" x14ac:dyDescent="0.25">
      <c r="A1" s="57" t="s">
        <v>10</v>
      </c>
      <c r="B1" s="57" t="s">
        <v>0</v>
      </c>
      <c r="C1" s="58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257</v>
      </c>
      <c r="I1" s="57" t="s">
        <v>7</v>
      </c>
      <c r="J1" s="57" t="s">
        <v>9</v>
      </c>
      <c r="K1" s="57" t="s">
        <v>8</v>
      </c>
      <c r="L1" s="57" t="s">
        <v>258</v>
      </c>
      <c r="M1" s="57" t="s">
        <v>259</v>
      </c>
      <c r="N1" s="59" t="s">
        <v>260</v>
      </c>
      <c r="O1" s="59" t="s">
        <v>261</v>
      </c>
      <c r="P1" s="59" t="s">
        <v>262</v>
      </c>
      <c r="Q1" s="59" t="s">
        <v>263</v>
      </c>
      <c r="R1" s="59" t="s">
        <v>264</v>
      </c>
      <c r="S1" s="1" t="s">
        <v>63</v>
      </c>
    </row>
    <row r="2" spans="1:19" x14ac:dyDescent="0.25">
      <c r="A2" s="16" t="str">
        <f t="shared" ref="A2:A65" si="0">CONCATENATE(K2,B2)</f>
        <v>A02.11.2023</v>
      </c>
      <c r="B2" s="16" t="s">
        <v>59</v>
      </c>
      <c r="C2" s="60">
        <v>0.70833333333333337</v>
      </c>
      <c r="D2" s="16" t="s">
        <v>52</v>
      </c>
      <c r="E2" s="16">
        <v>22</v>
      </c>
      <c r="F2" s="16">
        <v>51</v>
      </c>
      <c r="G2" s="16" t="s">
        <v>32</v>
      </c>
      <c r="H2" s="16">
        <v>8</v>
      </c>
      <c r="I2" s="16" t="s">
        <v>50</v>
      </c>
      <c r="J2" s="61" t="s">
        <v>15</v>
      </c>
      <c r="K2" s="16" t="s">
        <v>12</v>
      </c>
      <c r="L2" s="61" t="s">
        <v>70</v>
      </c>
      <c r="M2" s="61" t="s">
        <v>70</v>
      </c>
      <c r="N2" s="62">
        <v>7</v>
      </c>
      <c r="O2" s="62">
        <v>10</v>
      </c>
      <c r="P2" s="62">
        <v>15</v>
      </c>
      <c r="Q2" s="62">
        <v>21</v>
      </c>
      <c r="R2" s="62">
        <v>36</v>
      </c>
      <c r="S2">
        <f>O2/Q2</f>
        <v>0.47619047619047616</v>
      </c>
    </row>
    <row r="3" spans="1:19" x14ac:dyDescent="0.25">
      <c r="A3" s="16" t="str">
        <f t="shared" si="0"/>
        <v>A02.11.2023</v>
      </c>
      <c r="B3" s="16" t="s">
        <v>59</v>
      </c>
      <c r="C3" s="60">
        <v>0.70833333333333337</v>
      </c>
      <c r="D3" s="16" t="s">
        <v>52</v>
      </c>
      <c r="E3" s="16">
        <v>22</v>
      </c>
      <c r="F3" s="16">
        <v>51</v>
      </c>
      <c r="G3" s="16" t="s">
        <v>32</v>
      </c>
      <c r="H3" s="61">
        <v>8</v>
      </c>
      <c r="I3" s="16" t="s">
        <v>50</v>
      </c>
      <c r="J3" s="61" t="s">
        <v>17</v>
      </c>
      <c r="K3" s="16" t="s">
        <v>12</v>
      </c>
      <c r="L3" s="61" t="s">
        <v>70</v>
      </c>
      <c r="M3" s="61" t="s">
        <v>70</v>
      </c>
      <c r="N3" s="62">
        <v>7</v>
      </c>
      <c r="O3" s="62">
        <v>7</v>
      </c>
      <c r="P3" s="62">
        <v>15</v>
      </c>
      <c r="Q3" s="62">
        <v>21</v>
      </c>
      <c r="R3" s="62">
        <v>36</v>
      </c>
      <c r="S3">
        <f t="shared" ref="S3:S66" si="1">O3/Q3</f>
        <v>0.33333333333333331</v>
      </c>
    </row>
    <row r="4" spans="1:19" x14ac:dyDescent="0.25">
      <c r="A4" s="16" t="str">
        <f t="shared" si="0"/>
        <v>A02.11.2023</v>
      </c>
      <c r="B4" s="16" t="s">
        <v>59</v>
      </c>
      <c r="C4" s="60">
        <v>0.70833333333333304</v>
      </c>
      <c r="D4" s="16" t="s">
        <v>52</v>
      </c>
      <c r="E4" s="16">
        <v>22</v>
      </c>
      <c r="F4" s="16">
        <v>51</v>
      </c>
      <c r="G4" s="16" t="s">
        <v>32</v>
      </c>
      <c r="H4" s="16">
        <v>8</v>
      </c>
      <c r="I4" s="16" t="s">
        <v>50</v>
      </c>
      <c r="J4" s="61" t="s">
        <v>22</v>
      </c>
      <c r="K4" s="16" t="s">
        <v>12</v>
      </c>
      <c r="L4" s="61" t="s">
        <v>70</v>
      </c>
      <c r="M4" s="16" t="s">
        <v>16</v>
      </c>
      <c r="N4" s="62">
        <v>7</v>
      </c>
      <c r="O4" s="62">
        <v>3</v>
      </c>
      <c r="P4" s="62">
        <v>15</v>
      </c>
      <c r="Q4" s="62">
        <v>21</v>
      </c>
      <c r="R4" s="62">
        <v>36</v>
      </c>
      <c r="S4">
        <f t="shared" si="1"/>
        <v>0.14285714285714285</v>
      </c>
    </row>
    <row r="5" spans="1:19" x14ac:dyDescent="0.25">
      <c r="A5" s="16" t="str">
        <f t="shared" si="0"/>
        <v>A02.11.2023</v>
      </c>
      <c r="B5" s="16" t="s">
        <v>59</v>
      </c>
      <c r="C5" s="60">
        <v>0.70833333333333337</v>
      </c>
      <c r="D5" s="16" t="s">
        <v>52</v>
      </c>
      <c r="E5" s="16">
        <v>22</v>
      </c>
      <c r="F5" s="16">
        <v>51</v>
      </c>
      <c r="G5" s="16" t="s">
        <v>32</v>
      </c>
      <c r="H5" s="16">
        <v>8</v>
      </c>
      <c r="I5" s="16" t="s">
        <v>50</v>
      </c>
      <c r="J5" s="61" t="s">
        <v>13</v>
      </c>
      <c r="K5" s="16" t="s">
        <v>12</v>
      </c>
      <c r="L5" s="61" t="s">
        <v>70</v>
      </c>
      <c r="M5" s="16" t="s">
        <v>14</v>
      </c>
      <c r="N5" s="62">
        <v>7</v>
      </c>
      <c r="O5" s="62">
        <v>1</v>
      </c>
      <c r="P5" s="62">
        <v>15</v>
      </c>
      <c r="Q5" s="62">
        <v>21</v>
      </c>
      <c r="R5" s="62">
        <v>36</v>
      </c>
      <c r="S5">
        <f t="shared" si="1"/>
        <v>4.7619047619047616E-2</v>
      </c>
    </row>
    <row r="6" spans="1:19" x14ac:dyDescent="0.25">
      <c r="A6" s="16" t="str">
        <f t="shared" si="0"/>
        <v>B02.11.2023</v>
      </c>
      <c r="B6" s="16" t="s">
        <v>59</v>
      </c>
      <c r="C6" s="60">
        <v>0.70833333333333304</v>
      </c>
      <c r="D6" s="16" t="s">
        <v>52</v>
      </c>
      <c r="E6" s="16">
        <v>22</v>
      </c>
      <c r="F6" s="16">
        <v>51</v>
      </c>
      <c r="G6" s="16" t="s">
        <v>32</v>
      </c>
      <c r="H6" s="16">
        <v>8</v>
      </c>
      <c r="I6" s="16" t="s">
        <v>50</v>
      </c>
      <c r="J6" s="61" t="s">
        <v>13</v>
      </c>
      <c r="K6" s="16" t="s">
        <v>23</v>
      </c>
      <c r="L6" s="61" t="s">
        <v>70</v>
      </c>
      <c r="M6" s="61" t="s">
        <v>70</v>
      </c>
      <c r="N6" s="62">
        <v>11</v>
      </c>
      <c r="O6" s="62">
        <v>12</v>
      </c>
      <c r="P6" s="62">
        <v>4</v>
      </c>
      <c r="Q6" s="62">
        <v>37</v>
      </c>
      <c r="R6" s="62">
        <v>41</v>
      </c>
      <c r="S6">
        <f t="shared" si="1"/>
        <v>0.32432432432432434</v>
      </c>
    </row>
    <row r="7" spans="1:19" x14ac:dyDescent="0.25">
      <c r="A7" s="16" t="str">
        <f t="shared" si="0"/>
        <v>B02.11.2023</v>
      </c>
      <c r="B7" s="16" t="s">
        <v>59</v>
      </c>
      <c r="C7" s="60">
        <v>0.70833333333333304</v>
      </c>
      <c r="D7" s="16" t="s">
        <v>52</v>
      </c>
      <c r="E7" s="16">
        <v>22</v>
      </c>
      <c r="F7" s="16">
        <v>51</v>
      </c>
      <c r="G7" s="16" t="s">
        <v>32</v>
      </c>
      <c r="H7" s="16">
        <v>8</v>
      </c>
      <c r="I7" s="16" t="s">
        <v>50</v>
      </c>
      <c r="J7" s="61" t="s">
        <v>22</v>
      </c>
      <c r="K7" s="16" t="s">
        <v>23</v>
      </c>
      <c r="L7" s="61" t="s">
        <v>70</v>
      </c>
      <c r="M7" s="61" t="s">
        <v>70</v>
      </c>
      <c r="N7" s="62">
        <v>11</v>
      </c>
      <c r="O7" s="62">
        <v>11</v>
      </c>
      <c r="P7" s="62">
        <v>4</v>
      </c>
      <c r="Q7" s="62">
        <v>37</v>
      </c>
      <c r="R7" s="62">
        <v>41</v>
      </c>
      <c r="S7">
        <f t="shared" si="1"/>
        <v>0.29729729729729731</v>
      </c>
    </row>
    <row r="8" spans="1:19" x14ac:dyDescent="0.25">
      <c r="A8" s="16" t="str">
        <f t="shared" si="0"/>
        <v>B02.11.2023</v>
      </c>
      <c r="B8" s="16" t="s">
        <v>59</v>
      </c>
      <c r="C8" s="60">
        <v>0.70833333333333304</v>
      </c>
      <c r="D8" s="16" t="s">
        <v>52</v>
      </c>
      <c r="E8" s="16">
        <v>22</v>
      </c>
      <c r="F8" s="16">
        <v>51</v>
      </c>
      <c r="G8" s="16" t="s">
        <v>32</v>
      </c>
      <c r="H8" s="16">
        <v>8</v>
      </c>
      <c r="I8" s="16" t="s">
        <v>50</v>
      </c>
      <c r="J8" s="61" t="s">
        <v>15</v>
      </c>
      <c r="K8" s="16" t="s">
        <v>23</v>
      </c>
      <c r="L8" s="61" t="s">
        <v>70</v>
      </c>
      <c r="M8" s="16" t="s">
        <v>16</v>
      </c>
      <c r="N8" s="62">
        <v>11</v>
      </c>
      <c r="O8" s="62">
        <v>7</v>
      </c>
      <c r="P8" s="62">
        <v>4</v>
      </c>
      <c r="Q8" s="62">
        <v>37</v>
      </c>
      <c r="R8" s="62">
        <v>41</v>
      </c>
      <c r="S8">
        <f t="shared" si="1"/>
        <v>0.1891891891891892</v>
      </c>
    </row>
    <row r="9" spans="1:19" x14ac:dyDescent="0.25">
      <c r="A9" s="16" t="str">
        <f t="shared" si="0"/>
        <v>B02.11.2023</v>
      </c>
      <c r="B9" s="16" t="s">
        <v>59</v>
      </c>
      <c r="C9" s="60">
        <v>0.70833333333333304</v>
      </c>
      <c r="D9" s="16" t="s">
        <v>52</v>
      </c>
      <c r="E9" s="16">
        <v>22</v>
      </c>
      <c r="F9" s="16">
        <v>51</v>
      </c>
      <c r="G9" s="16" t="s">
        <v>32</v>
      </c>
      <c r="H9" s="16">
        <v>8</v>
      </c>
      <c r="I9" s="16" t="s">
        <v>50</v>
      </c>
      <c r="J9" s="61" t="s">
        <v>17</v>
      </c>
      <c r="K9" s="16" t="s">
        <v>23</v>
      </c>
      <c r="L9" s="61" t="s">
        <v>70</v>
      </c>
      <c r="M9" s="16" t="s">
        <v>14</v>
      </c>
      <c r="N9" s="62">
        <v>11</v>
      </c>
      <c r="O9" s="62">
        <v>7</v>
      </c>
      <c r="P9" s="62">
        <v>4</v>
      </c>
      <c r="Q9" s="62">
        <v>37</v>
      </c>
      <c r="R9" s="62">
        <v>41</v>
      </c>
      <c r="S9">
        <f t="shared" si="1"/>
        <v>0.1891891891891892</v>
      </c>
    </row>
    <row r="10" spans="1:19" x14ac:dyDescent="0.25">
      <c r="A10" s="16" t="str">
        <f t="shared" si="0"/>
        <v>A03.10.2023</v>
      </c>
      <c r="B10" s="16" t="s">
        <v>48</v>
      </c>
      <c r="C10" s="63">
        <v>0.61805555555555558</v>
      </c>
      <c r="D10" s="16" t="s">
        <v>20</v>
      </c>
      <c r="E10" s="16">
        <v>24</v>
      </c>
      <c r="F10" s="16">
        <v>55</v>
      </c>
      <c r="G10" s="16" t="s">
        <v>32</v>
      </c>
      <c r="H10" s="16">
        <v>7</v>
      </c>
      <c r="I10" s="16" t="s">
        <v>42</v>
      </c>
      <c r="J10" s="16" t="s">
        <v>15</v>
      </c>
      <c r="K10" s="16" t="s">
        <v>12</v>
      </c>
      <c r="L10" s="16" t="s">
        <v>72</v>
      </c>
      <c r="M10" s="61" t="s">
        <v>70</v>
      </c>
      <c r="N10" s="62">
        <v>31</v>
      </c>
      <c r="O10" s="62">
        <v>31</v>
      </c>
      <c r="P10" s="62">
        <v>2</v>
      </c>
      <c r="Q10" s="62">
        <v>65</v>
      </c>
      <c r="R10" s="62">
        <v>67</v>
      </c>
      <c r="S10">
        <f t="shared" si="1"/>
        <v>0.47692307692307695</v>
      </c>
    </row>
    <row r="11" spans="1:19" x14ac:dyDescent="0.25">
      <c r="A11" s="16" t="str">
        <f t="shared" si="0"/>
        <v>A03.10.2023</v>
      </c>
      <c r="B11" s="16" t="s">
        <v>48</v>
      </c>
      <c r="C11" s="63">
        <v>0.61805555555555558</v>
      </c>
      <c r="D11" s="16" t="s">
        <v>20</v>
      </c>
      <c r="E11" s="16">
        <v>24</v>
      </c>
      <c r="F11" s="16">
        <v>55</v>
      </c>
      <c r="G11" s="16" t="s">
        <v>32</v>
      </c>
      <c r="H11" s="16">
        <v>7</v>
      </c>
      <c r="I11" s="16" t="s">
        <v>42</v>
      </c>
      <c r="J11" s="16" t="s">
        <v>13</v>
      </c>
      <c r="K11" s="16" t="s">
        <v>12</v>
      </c>
      <c r="L11" s="16" t="s">
        <v>72</v>
      </c>
      <c r="M11" s="16" t="s">
        <v>16</v>
      </c>
      <c r="N11" s="62">
        <v>31</v>
      </c>
      <c r="O11" s="62">
        <v>1</v>
      </c>
      <c r="P11" s="62">
        <v>2</v>
      </c>
      <c r="Q11" s="62">
        <v>65</v>
      </c>
      <c r="R11" s="62">
        <v>67</v>
      </c>
      <c r="S11">
        <f t="shared" si="1"/>
        <v>1.5384615384615385E-2</v>
      </c>
    </row>
    <row r="12" spans="1:19" x14ac:dyDescent="0.25">
      <c r="A12" s="16" t="str">
        <f t="shared" si="0"/>
        <v>A03.10.2023</v>
      </c>
      <c r="B12" s="16" t="s">
        <v>48</v>
      </c>
      <c r="C12" s="63">
        <v>0.61805555555555558</v>
      </c>
      <c r="D12" s="16" t="s">
        <v>20</v>
      </c>
      <c r="E12" s="16">
        <v>24</v>
      </c>
      <c r="F12" s="16">
        <v>55</v>
      </c>
      <c r="G12" s="16" t="s">
        <v>32</v>
      </c>
      <c r="H12" s="16">
        <v>7</v>
      </c>
      <c r="I12" s="16" t="s">
        <v>42</v>
      </c>
      <c r="J12" s="16" t="s">
        <v>17</v>
      </c>
      <c r="K12" s="16" t="s">
        <v>12</v>
      </c>
      <c r="L12" s="16" t="s">
        <v>72</v>
      </c>
      <c r="M12" s="16" t="s">
        <v>72</v>
      </c>
      <c r="N12" s="62">
        <v>31</v>
      </c>
      <c r="O12" s="62">
        <v>19</v>
      </c>
      <c r="P12" s="62">
        <v>2</v>
      </c>
      <c r="Q12" s="62">
        <v>65</v>
      </c>
      <c r="R12" s="62">
        <v>67</v>
      </c>
      <c r="S12">
        <f t="shared" si="1"/>
        <v>0.29230769230769232</v>
      </c>
    </row>
    <row r="13" spans="1:19" x14ac:dyDescent="0.25">
      <c r="A13" s="16" t="str">
        <f t="shared" si="0"/>
        <v>A03.10.2023</v>
      </c>
      <c r="B13" s="16" t="s">
        <v>48</v>
      </c>
      <c r="C13" s="63">
        <v>0.61805555555555558</v>
      </c>
      <c r="D13" s="16" t="s">
        <v>20</v>
      </c>
      <c r="E13" s="16">
        <v>24</v>
      </c>
      <c r="F13" s="16">
        <v>55</v>
      </c>
      <c r="G13" s="16" t="s">
        <v>32</v>
      </c>
      <c r="H13" s="16">
        <v>7</v>
      </c>
      <c r="I13" s="16" t="s">
        <v>42</v>
      </c>
      <c r="J13" s="16" t="s">
        <v>22</v>
      </c>
      <c r="K13" s="16" t="s">
        <v>12</v>
      </c>
      <c r="L13" s="16" t="s">
        <v>72</v>
      </c>
      <c r="M13" s="16" t="s">
        <v>14</v>
      </c>
      <c r="N13" s="62">
        <v>31</v>
      </c>
      <c r="O13" s="62">
        <v>14</v>
      </c>
      <c r="P13" s="62">
        <v>2</v>
      </c>
      <c r="Q13" s="62">
        <v>65</v>
      </c>
      <c r="R13" s="62">
        <v>67</v>
      </c>
      <c r="S13">
        <f t="shared" si="1"/>
        <v>0.2153846153846154</v>
      </c>
    </row>
    <row r="14" spans="1:19" x14ac:dyDescent="0.25">
      <c r="A14" s="16" t="str">
        <f t="shared" si="0"/>
        <v>B03.10.2023</v>
      </c>
      <c r="B14" s="16" t="s">
        <v>48</v>
      </c>
      <c r="C14" s="63">
        <v>0.61805555555555558</v>
      </c>
      <c r="D14" s="16" t="s">
        <v>20</v>
      </c>
      <c r="E14" s="16">
        <v>24</v>
      </c>
      <c r="F14" s="16">
        <v>55</v>
      </c>
      <c r="G14" s="16" t="s">
        <v>32</v>
      </c>
      <c r="H14" s="16">
        <v>7</v>
      </c>
      <c r="I14" s="16" t="s">
        <v>42</v>
      </c>
      <c r="J14" s="16" t="s">
        <v>17</v>
      </c>
      <c r="K14" s="16" t="s">
        <v>23</v>
      </c>
      <c r="L14" s="16" t="s">
        <v>72</v>
      </c>
      <c r="M14" s="61" t="s">
        <v>70</v>
      </c>
      <c r="N14" s="62">
        <v>47</v>
      </c>
      <c r="O14" s="62">
        <v>47</v>
      </c>
      <c r="P14" s="62">
        <v>4</v>
      </c>
      <c r="Q14" s="62">
        <v>63</v>
      </c>
      <c r="R14" s="62">
        <v>67</v>
      </c>
      <c r="S14">
        <f t="shared" si="1"/>
        <v>0.74603174603174605</v>
      </c>
    </row>
    <row r="15" spans="1:19" x14ac:dyDescent="0.25">
      <c r="A15" s="16" t="str">
        <f t="shared" si="0"/>
        <v>B03.10.2023</v>
      </c>
      <c r="B15" s="16" t="s">
        <v>48</v>
      </c>
      <c r="C15" s="63">
        <v>0.61805555555555602</v>
      </c>
      <c r="D15" s="16" t="s">
        <v>20</v>
      </c>
      <c r="E15" s="16">
        <v>24</v>
      </c>
      <c r="F15" s="16">
        <v>55</v>
      </c>
      <c r="G15" s="16" t="s">
        <v>32</v>
      </c>
      <c r="H15" s="16">
        <v>7</v>
      </c>
      <c r="I15" s="16" t="s">
        <v>42</v>
      </c>
      <c r="J15" s="16" t="s">
        <v>15</v>
      </c>
      <c r="K15" s="16" t="s">
        <v>23</v>
      </c>
      <c r="L15" s="16" t="s">
        <v>72</v>
      </c>
      <c r="M15" s="16" t="s">
        <v>16</v>
      </c>
      <c r="N15" s="62">
        <v>47</v>
      </c>
      <c r="O15" s="62">
        <v>4</v>
      </c>
      <c r="P15" s="62">
        <v>4</v>
      </c>
      <c r="Q15" s="62">
        <v>63</v>
      </c>
      <c r="R15" s="62">
        <v>67</v>
      </c>
      <c r="S15">
        <f t="shared" si="1"/>
        <v>6.3492063492063489E-2</v>
      </c>
    </row>
    <row r="16" spans="1:19" x14ac:dyDescent="0.25">
      <c r="A16" s="16" t="str">
        <f t="shared" si="0"/>
        <v>B03.10.2023</v>
      </c>
      <c r="B16" s="16" t="s">
        <v>48</v>
      </c>
      <c r="C16" s="63">
        <v>0.61805555555555558</v>
      </c>
      <c r="D16" s="16" t="s">
        <v>20</v>
      </c>
      <c r="E16" s="16">
        <v>24</v>
      </c>
      <c r="F16" s="16">
        <v>55</v>
      </c>
      <c r="G16" s="16" t="s">
        <v>32</v>
      </c>
      <c r="H16" s="16">
        <v>7</v>
      </c>
      <c r="I16" s="16" t="s">
        <v>42</v>
      </c>
      <c r="J16" s="16" t="s">
        <v>15</v>
      </c>
      <c r="K16" s="16" t="s">
        <v>23</v>
      </c>
      <c r="L16" s="16" t="s">
        <v>72</v>
      </c>
      <c r="M16" s="16" t="s">
        <v>72</v>
      </c>
      <c r="N16" s="62">
        <v>47</v>
      </c>
      <c r="O16" s="62">
        <v>8</v>
      </c>
      <c r="P16" s="62">
        <v>4</v>
      </c>
      <c r="Q16" s="62">
        <v>63</v>
      </c>
      <c r="R16" s="62">
        <v>67</v>
      </c>
      <c r="S16">
        <f t="shared" si="1"/>
        <v>0.12698412698412698</v>
      </c>
    </row>
    <row r="17" spans="1:19" x14ac:dyDescent="0.25">
      <c r="A17" s="16" t="str">
        <f t="shared" si="0"/>
        <v>B03.10.2023</v>
      </c>
      <c r="B17" s="16" t="s">
        <v>48</v>
      </c>
      <c r="C17" s="63">
        <v>0.61805555555555602</v>
      </c>
      <c r="D17" s="16" t="s">
        <v>20</v>
      </c>
      <c r="E17" s="16">
        <v>24</v>
      </c>
      <c r="F17" s="16">
        <v>55</v>
      </c>
      <c r="G17" s="16" t="s">
        <v>32</v>
      </c>
      <c r="H17" s="16">
        <v>7</v>
      </c>
      <c r="I17" s="16" t="s">
        <v>42</v>
      </c>
      <c r="J17" s="16" t="s">
        <v>17</v>
      </c>
      <c r="K17" s="16" t="s">
        <v>23</v>
      </c>
      <c r="L17" s="16" t="s">
        <v>72</v>
      </c>
      <c r="M17" s="16" t="s">
        <v>14</v>
      </c>
      <c r="N17" s="62">
        <v>47</v>
      </c>
      <c r="O17" s="62">
        <v>4</v>
      </c>
      <c r="P17" s="62">
        <v>4</v>
      </c>
      <c r="Q17" s="62">
        <v>63</v>
      </c>
      <c r="R17" s="62">
        <v>67</v>
      </c>
      <c r="S17">
        <f t="shared" si="1"/>
        <v>6.3492063492063489E-2</v>
      </c>
    </row>
    <row r="18" spans="1:19" x14ac:dyDescent="0.25">
      <c r="A18" s="16" t="str">
        <f t="shared" si="0"/>
        <v>C03.10.2023</v>
      </c>
      <c r="B18" s="16" t="s">
        <v>48</v>
      </c>
      <c r="C18" s="63">
        <v>0.61805555555555602</v>
      </c>
      <c r="D18" s="16" t="s">
        <v>20</v>
      </c>
      <c r="E18" s="16">
        <v>24</v>
      </c>
      <c r="F18" s="16">
        <v>55</v>
      </c>
      <c r="G18" s="16" t="s">
        <v>32</v>
      </c>
      <c r="H18" s="16">
        <v>7</v>
      </c>
      <c r="I18" s="16" t="s">
        <v>42</v>
      </c>
      <c r="J18" s="16" t="s">
        <v>13</v>
      </c>
      <c r="K18" s="16" t="s">
        <v>26</v>
      </c>
      <c r="L18" s="16" t="s">
        <v>72</v>
      </c>
      <c r="M18" s="61" t="s">
        <v>70</v>
      </c>
      <c r="N18" s="62">
        <v>21</v>
      </c>
      <c r="O18" s="62">
        <v>21</v>
      </c>
      <c r="P18" s="62">
        <v>1</v>
      </c>
      <c r="Q18" s="62">
        <v>61</v>
      </c>
      <c r="R18" s="62">
        <v>62</v>
      </c>
      <c r="S18">
        <f t="shared" si="1"/>
        <v>0.34426229508196721</v>
      </c>
    </row>
    <row r="19" spans="1:19" x14ac:dyDescent="0.25">
      <c r="A19" s="16" t="str">
        <f t="shared" si="0"/>
        <v>C03.10.2023</v>
      </c>
      <c r="B19" s="16" t="s">
        <v>48</v>
      </c>
      <c r="C19" s="63">
        <v>0.61805555555555602</v>
      </c>
      <c r="D19" s="16" t="s">
        <v>20</v>
      </c>
      <c r="E19" s="16">
        <v>24</v>
      </c>
      <c r="F19" s="16">
        <v>55</v>
      </c>
      <c r="G19" s="16" t="s">
        <v>32</v>
      </c>
      <c r="H19" s="16">
        <v>7</v>
      </c>
      <c r="I19" s="16" t="s">
        <v>42</v>
      </c>
      <c r="J19" s="16" t="s">
        <v>17</v>
      </c>
      <c r="K19" s="16" t="s">
        <v>26</v>
      </c>
      <c r="L19" s="16" t="s">
        <v>72</v>
      </c>
      <c r="M19" s="16" t="s">
        <v>16</v>
      </c>
      <c r="N19" s="62">
        <v>21</v>
      </c>
      <c r="O19" s="62">
        <v>4</v>
      </c>
      <c r="P19" s="62">
        <v>1</v>
      </c>
      <c r="Q19" s="62">
        <v>61</v>
      </c>
      <c r="R19" s="62">
        <v>62</v>
      </c>
      <c r="S19">
        <f t="shared" si="1"/>
        <v>6.5573770491803282E-2</v>
      </c>
    </row>
    <row r="20" spans="1:19" x14ac:dyDescent="0.25">
      <c r="A20" s="16" t="str">
        <f t="shared" si="0"/>
        <v>C03.10.2023</v>
      </c>
      <c r="B20" s="16" t="s">
        <v>48</v>
      </c>
      <c r="C20" s="63">
        <v>0.61805555555555602</v>
      </c>
      <c r="D20" s="16" t="s">
        <v>20</v>
      </c>
      <c r="E20" s="16">
        <v>24</v>
      </c>
      <c r="F20" s="16">
        <v>55</v>
      </c>
      <c r="G20" s="16" t="s">
        <v>32</v>
      </c>
      <c r="H20" s="16">
        <v>7</v>
      </c>
      <c r="I20" s="16" t="s">
        <v>42</v>
      </c>
      <c r="J20" s="16" t="s">
        <v>22</v>
      </c>
      <c r="K20" s="16" t="s">
        <v>26</v>
      </c>
      <c r="L20" s="16" t="s">
        <v>72</v>
      </c>
      <c r="M20" s="16" t="s">
        <v>72</v>
      </c>
      <c r="N20" s="62">
        <v>21</v>
      </c>
      <c r="O20" s="62">
        <v>19</v>
      </c>
      <c r="P20" s="62">
        <v>1</v>
      </c>
      <c r="Q20" s="62">
        <v>61</v>
      </c>
      <c r="R20" s="62">
        <v>62</v>
      </c>
      <c r="S20">
        <f t="shared" si="1"/>
        <v>0.31147540983606559</v>
      </c>
    </row>
    <row r="21" spans="1:19" x14ac:dyDescent="0.25">
      <c r="A21" s="16" t="str">
        <f t="shared" si="0"/>
        <v>C03.10.2023</v>
      </c>
      <c r="B21" s="16" t="s">
        <v>48</v>
      </c>
      <c r="C21" s="63">
        <v>0.61805555555555602</v>
      </c>
      <c r="D21" s="16" t="s">
        <v>20</v>
      </c>
      <c r="E21" s="16">
        <v>24</v>
      </c>
      <c r="F21" s="16">
        <v>55</v>
      </c>
      <c r="G21" s="16" t="s">
        <v>32</v>
      </c>
      <c r="H21" s="16">
        <v>7</v>
      </c>
      <c r="I21" s="16" t="s">
        <v>42</v>
      </c>
      <c r="J21" s="16" t="s">
        <v>15</v>
      </c>
      <c r="K21" s="16" t="s">
        <v>26</v>
      </c>
      <c r="L21" s="16" t="s">
        <v>72</v>
      </c>
      <c r="M21" s="16" t="s">
        <v>14</v>
      </c>
      <c r="N21" s="62">
        <v>21</v>
      </c>
      <c r="O21" s="62">
        <v>17</v>
      </c>
      <c r="P21" s="62">
        <v>1</v>
      </c>
      <c r="Q21" s="62">
        <v>61</v>
      </c>
      <c r="R21" s="62">
        <v>62</v>
      </c>
      <c r="S21">
        <f t="shared" si="1"/>
        <v>0.27868852459016391</v>
      </c>
    </row>
    <row r="22" spans="1:19" x14ac:dyDescent="0.25">
      <c r="A22" s="16" t="str">
        <f t="shared" si="0"/>
        <v>D03.10.2023</v>
      </c>
      <c r="B22" s="16" t="s">
        <v>48</v>
      </c>
      <c r="C22" s="63">
        <v>0.61805555555555602</v>
      </c>
      <c r="D22" s="16" t="s">
        <v>20</v>
      </c>
      <c r="E22" s="16">
        <v>24</v>
      </c>
      <c r="F22" s="16">
        <v>55</v>
      </c>
      <c r="G22" s="16" t="s">
        <v>32</v>
      </c>
      <c r="H22" s="16">
        <v>7</v>
      </c>
      <c r="I22" s="16" t="s">
        <v>42</v>
      </c>
      <c r="J22" s="16" t="s">
        <v>15</v>
      </c>
      <c r="K22" s="16" t="s">
        <v>31</v>
      </c>
      <c r="L22" s="16" t="s">
        <v>72</v>
      </c>
      <c r="M22" s="61" t="s">
        <v>70</v>
      </c>
      <c r="N22" s="62">
        <v>17</v>
      </c>
      <c r="O22" s="62">
        <v>17</v>
      </c>
      <c r="P22" s="62">
        <v>3</v>
      </c>
      <c r="Q22" s="62">
        <v>42</v>
      </c>
      <c r="R22" s="62">
        <v>45</v>
      </c>
      <c r="S22">
        <f t="shared" si="1"/>
        <v>0.40476190476190477</v>
      </c>
    </row>
    <row r="23" spans="1:19" x14ac:dyDescent="0.25">
      <c r="A23" s="16" t="str">
        <f t="shared" si="0"/>
        <v>D03.10.2023</v>
      </c>
      <c r="B23" s="16" t="s">
        <v>48</v>
      </c>
      <c r="C23" s="63">
        <v>0.61805555555555602</v>
      </c>
      <c r="D23" s="16" t="s">
        <v>20</v>
      </c>
      <c r="E23" s="16">
        <v>24</v>
      </c>
      <c r="F23" s="16">
        <v>55</v>
      </c>
      <c r="G23" s="16" t="s">
        <v>32</v>
      </c>
      <c r="H23" s="16">
        <v>7</v>
      </c>
      <c r="I23" s="16" t="s">
        <v>42</v>
      </c>
      <c r="J23" s="16" t="s">
        <v>22</v>
      </c>
      <c r="K23" s="16" t="s">
        <v>31</v>
      </c>
      <c r="L23" s="16" t="s">
        <v>72</v>
      </c>
      <c r="M23" s="16" t="s">
        <v>16</v>
      </c>
      <c r="N23" s="62">
        <v>17</v>
      </c>
      <c r="O23" s="62">
        <v>1</v>
      </c>
      <c r="P23" s="62">
        <v>3</v>
      </c>
      <c r="Q23" s="62">
        <v>42</v>
      </c>
      <c r="R23" s="62">
        <v>45</v>
      </c>
      <c r="S23">
        <f t="shared" si="1"/>
        <v>2.3809523809523808E-2</v>
      </c>
    </row>
    <row r="24" spans="1:19" x14ac:dyDescent="0.25">
      <c r="A24" s="16" t="str">
        <f t="shared" si="0"/>
        <v>D03.10.2023</v>
      </c>
      <c r="B24" s="16" t="s">
        <v>48</v>
      </c>
      <c r="C24" s="63">
        <v>0.61805555555555602</v>
      </c>
      <c r="D24" s="16" t="s">
        <v>20</v>
      </c>
      <c r="E24" s="16">
        <v>24</v>
      </c>
      <c r="F24" s="16">
        <v>55</v>
      </c>
      <c r="G24" s="16" t="s">
        <v>32</v>
      </c>
      <c r="H24" s="16">
        <v>7</v>
      </c>
      <c r="I24" s="16" t="s">
        <v>42</v>
      </c>
      <c r="J24" s="16" t="s">
        <v>17</v>
      </c>
      <c r="K24" s="16" t="s">
        <v>31</v>
      </c>
      <c r="L24" s="16" t="s">
        <v>72</v>
      </c>
      <c r="M24" s="16" t="s">
        <v>72</v>
      </c>
      <c r="N24" s="62">
        <v>17</v>
      </c>
      <c r="O24" s="62">
        <v>17</v>
      </c>
      <c r="P24" s="62">
        <v>3</v>
      </c>
      <c r="Q24" s="62">
        <v>42</v>
      </c>
      <c r="R24" s="62">
        <v>45</v>
      </c>
      <c r="S24">
        <f t="shared" si="1"/>
        <v>0.40476190476190477</v>
      </c>
    </row>
    <row r="25" spans="1:19" x14ac:dyDescent="0.25">
      <c r="A25" s="16" t="str">
        <f t="shared" si="0"/>
        <v>D03.10.2023</v>
      </c>
      <c r="B25" s="16" t="s">
        <v>48</v>
      </c>
      <c r="C25" s="63">
        <v>0.61805555555555602</v>
      </c>
      <c r="D25" s="16" t="s">
        <v>20</v>
      </c>
      <c r="E25" s="16">
        <v>24</v>
      </c>
      <c r="F25" s="16">
        <v>55</v>
      </c>
      <c r="G25" s="16" t="s">
        <v>32</v>
      </c>
      <c r="H25" s="16">
        <v>7</v>
      </c>
      <c r="I25" s="16" t="s">
        <v>42</v>
      </c>
      <c r="J25" s="16" t="s">
        <v>13</v>
      </c>
      <c r="K25" s="16" t="s">
        <v>31</v>
      </c>
      <c r="L25" s="16" t="s">
        <v>72</v>
      </c>
      <c r="M25" s="16" t="s">
        <v>14</v>
      </c>
      <c r="N25" s="62">
        <v>17</v>
      </c>
      <c r="O25" s="62">
        <v>7</v>
      </c>
      <c r="P25" s="62">
        <v>3</v>
      </c>
      <c r="Q25" s="62">
        <v>42</v>
      </c>
      <c r="R25" s="62">
        <v>45</v>
      </c>
      <c r="S25">
        <f t="shared" si="1"/>
        <v>0.16666666666666666</v>
      </c>
    </row>
    <row r="26" spans="1:19" x14ac:dyDescent="0.25">
      <c r="A26" s="16" t="str">
        <f t="shared" si="0"/>
        <v>F03.10.2023</v>
      </c>
      <c r="B26" s="16" t="s">
        <v>48</v>
      </c>
      <c r="C26" s="63">
        <v>0.61805555555555602</v>
      </c>
      <c r="D26" s="16" t="s">
        <v>20</v>
      </c>
      <c r="E26" s="16">
        <v>24</v>
      </c>
      <c r="F26" s="16">
        <v>55</v>
      </c>
      <c r="G26" s="16" t="s">
        <v>32</v>
      </c>
      <c r="H26" s="16">
        <v>7</v>
      </c>
      <c r="I26" s="16" t="s">
        <v>42</v>
      </c>
      <c r="J26" s="16" t="s">
        <v>13</v>
      </c>
      <c r="K26" s="16" t="s">
        <v>37</v>
      </c>
      <c r="L26" s="16" t="s">
        <v>72</v>
      </c>
      <c r="M26" s="61" t="s">
        <v>70</v>
      </c>
      <c r="N26" s="62">
        <v>7</v>
      </c>
      <c r="O26" s="62">
        <v>7</v>
      </c>
      <c r="P26" s="62">
        <v>9</v>
      </c>
      <c r="Q26" s="62">
        <v>40</v>
      </c>
      <c r="R26" s="62">
        <v>49</v>
      </c>
      <c r="S26">
        <f t="shared" si="1"/>
        <v>0.17499999999999999</v>
      </c>
    </row>
    <row r="27" spans="1:19" x14ac:dyDescent="0.25">
      <c r="A27" s="16" t="str">
        <f t="shared" si="0"/>
        <v>F03.10.2023</v>
      </c>
      <c r="B27" s="16" t="s">
        <v>48</v>
      </c>
      <c r="C27" s="63">
        <v>0.61805555555555602</v>
      </c>
      <c r="D27" s="16" t="s">
        <v>20</v>
      </c>
      <c r="E27" s="16">
        <v>24</v>
      </c>
      <c r="F27" s="16">
        <v>55</v>
      </c>
      <c r="G27" s="16" t="s">
        <v>32</v>
      </c>
      <c r="H27" s="16">
        <v>7</v>
      </c>
      <c r="I27" s="16" t="s">
        <v>42</v>
      </c>
      <c r="J27" s="16" t="s">
        <v>22</v>
      </c>
      <c r="K27" s="16" t="s">
        <v>37</v>
      </c>
      <c r="L27" s="16" t="s">
        <v>72</v>
      </c>
      <c r="M27" s="16" t="s">
        <v>16</v>
      </c>
      <c r="N27" s="62">
        <v>7</v>
      </c>
      <c r="O27" s="62">
        <v>3</v>
      </c>
      <c r="P27" s="62">
        <v>9</v>
      </c>
      <c r="Q27" s="62">
        <v>40</v>
      </c>
      <c r="R27" s="62">
        <v>49</v>
      </c>
      <c r="S27">
        <f t="shared" si="1"/>
        <v>7.4999999999999997E-2</v>
      </c>
    </row>
    <row r="28" spans="1:19" x14ac:dyDescent="0.25">
      <c r="A28" s="16" t="str">
        <f t="shared" si="0"/>
        <v>F03.10.2023</v>
      </c>
      <c r="B28" s="16" t="s">
        <v>48</v>
      </c>
      <c r="C28" s="63">
        <v>0.61805555555555602</v>
      </c>
      <c r="D28" s="16" t="s">
        <v>20</v>
      </c>
      <c r="E28" s="16">
        <v>24</v>
      </c>
      <c r="F28" s="16">
        <v>55</v>
      </c>
      <c r="G28" s="16" t="s">
        <v>32</v>
      </c>
      <c r="H28" s="16">
        <v>7</v>
      </c>
      <c r="I28" s="16" t="s">
        <v>42</v>
      </c>
      <c r="J28" s="16" t="s">
        <v>17</v>
      </c>
      <c r="K28" s="16" t="s">
        <v>37</v>
      </c>
      <c r="L28" s="16" t="s">
        <v>72</v>
      </c>
      <c r="M28" s="16" t="s">
        <v>72</v>
      </c>
      <c r="N28" s="62">
        <v>7</v>
      </c>
      <c r="O28" s="62">
        <v>24</v>
      </c>
      <c r="P28" s="62">
        <v>9</v>
      </c>
      <c r="Q28" s="62">
        <v>40</v>
      </c>
      <c r="R28" s="62">
        <v>49</v>
      </c>
      <c r="S28">
        <f t="shared" si="1"/>
        <v>0.6</v>
      </c>
    </row>
    <row r="29" spans="1:19" x14ac:dyDescent="0.25">
      <c r="A29" s="16" t="str">
        <f t="shared" si="0"/>
        <v>F03.10.2023</v>
      </c>
      <c r="B29" s="16" t="s">
        <v>48</v>
      </c>
      <c r="C29" s="63">
        <v>0.61805555555555602</v>
      </c>
      <c r="D29" s="16" t="s">
        <v>20</v>
      </c>
      <c r="E29" s="16">
        <v>24</v>
      </c>
      <c r="F29" s="16">
        <v>55</v>
      </c>
      <c r="G29" s="16" t="s">
        <v>32</v>
      </c>
      <c r="H29" s="16">
        <v>7</v>
      </c>
      <c r="I29" s="16" t="s">
        <v>42</v>
      </c>
      <c r="J29" s="16" t="s">
        <v>15</v>
      </c>
      <c r="K29" s="16" t="s">
        <v>37</v>
      </c>
      <c r="L29" s="16" t="s">
        <v>72</v>
      </c>
      <c r="M29" s="16" t="s">
        <v>14</v>
      </c>
      <c r="N29" s="62">
        <v>7</v>
      </c>
      <c r="O29" s="62">
        <v>6</v>
      </c>
      <c r="P29" s="62">
        <v>9</v>
      </c>
      <c r="Q29" s="62">
        <v>40</v>
      </c>
      <c r="R29" s="62">
        <v>49</v>
      </c>
      <c r="S29">
        <f t="shared" si="1"/>
        <v>0.15</v>
      </c>
    </row>
    <row r="30" spans="1:19" x14ac:dyDescent="0.25">
      <c r="A30" s="16" t="str">
        <f t="shared" si="0"/>
        <v>E03.10.2023</v>
      </c>
      <c r="B30" s="16" t="s">
        <v>48</v>
      </c>
      <c r="C30" s="63">
        <v>0.61805555555555602</v>
      </c>
      <c r="D30" s="16" t="s">
        <v>20</v>
      </c>
      <c r="E30" s="16">
        <v>24</v>
      </c>
      <c r="F30" s="16">
        <v>55</v>
      </c>
      <c r="G30" s="16" t="s">
        <v>32</v>
      </c>
      <c r="H30" s="16">
        <v>7</v>
      </c>
      <c r="I30" s="16" t="s">
        <v>30</v>
      </c>
      <c r="J30" s="16" t="s">
        <v>17</v>
      </c>
      <c r="K30" s="16" t="s">
        <v>36</v>
      </c>
      <c r="L30" s="16" t="s">
        <v>72</v>
      </c>
      <c r="M30" s="16" t="s">
        <v>16</v>
      </c>
      <c r="N30" s="62">
        <v>14</v>
      </c>
      <c r="O30" s="62">
        <v>4</v>
      </c>
      <c r="P30" s="62">
        <v>7</v>
      </c>
      <c r="Q30" s="62">
        <v>35</v>
      </c>
      <c r="R30" s="62">
        <v>42</v>
      </c>
      <c r="S30">
        <f t="shared" si="1"/>
        <v>0.11428571428571428</v>
      </c>
    </row>
    <row r="31" spans="1:19" x14ac:dyDescent="0.25">
      <c r="A31" s="16" t="str">
        <f t="shared" si="0"/>
        <v>E03.10.2023</v>
      </c>
      <c r="B31" s="16" t="s">
        <v>48</v>
      </c>
      <c r="C31" s="63">
        <v>0.61805555555555602</v>
      </c>
      <c r="D31" s="16" t="s">
        <v>20</v>
      </c>
      <c r="E31" s="16">
        <v>24</v>
      </c>
      <c r="F31" s="16">
        <v>55</v>
      </c>
      <c r="G31" s="16" t="s">
        <v>32</v>
      </c>
      <c r="H31" s="16">
        <v>7</v>
      </c>
      <c r="I31" s="16" t="s">
        <v>30</v>
      </c>
      <c r="J31" s="16" t="s">
        <v>15</v>
      </c>
      <c r="K31" s="16" t="s">
        <v>36</v>
      </c>
      <c r="L31" s="16" t="s">
        <v>72</v>
      </c>
      <c r="M31" s="16" t="s">
        <v>72</v>
      </c>
      <c r="N31" s="62">
        <v>14</v>
      </c>
      <c r="O31" s="62">
        <v>14</v>
      </c>
      <c r="P31" s="62">
        <v>7</v>
      </c>
      <c r="Q31" s="62">
        <v>35</v>
      </c>
      <c r="R31" s="62">
        <v>42</v>
      </c>
      <c r="S31">
        <f t="shared" si="1"/>
        <v>0.4</v>
      </c>
    </row>
    <row r="32" spans="1:19" x14ac:dyDescent="0.25">
      <c r="A32" s="16" t="str">
        <f t="shared" si="0"/>
        <v>E03.10.2023</v>
      </c>
      <c r="B32" s="16" t="s">
        <v>48</v>
      </c>
      <c r="C32" s="63">
        <v>0.61805555555555602</v>
      </c>
      <c r="D32" s="16" t="s">
        <v>20</v>
      </c>
      <c r="E32" s="16">
        <v>24</v>
      </c>
      <c r="F32" s="16">
        <v>55</v>
      </c>
      <c r="G32" s="16" t="s">
        <v>32</v>
      </c>
      <c r="H32" s="16">
        <v>7</v>
      </c>
      <c r="I32" s="16" t="s">
        <v>30</v>
      </c>
      <c r="J32" s="16" t="s">
        <v>22</v>
      </c>
      <c r="K32" s="16" t="s">
        <v>36</v>
      </c>
      <c r="L32" s="16" t="s">
        <v>72</v>
      </c>
      <c r="M32" s="16" t="s">
        <v>73</v>
      </c>
      <c r="N32" s="62">
        <v>14</v>
      </c>
      <c r="O32" s="62">
        <v>14</v>
      </c>
      <c r="P32" s="62">
        <v>7</v>
      </c>
      <c r="Q32" s="62">
        <v>35</v>
      </c>
      <c r="R32" s="62">
        <v>42</v>
      </c>
      <c r="S32">
        <f t="shared" si="1"/>
        <v>0.4</v>
      </c>
    </row>
    <row r="33" spans="1:19" x14ac:dyDescent="0.25">
      <c r="A33" s="16" t="str">
        <f t="shared" si="0"/>
        <v>E03.10.2023</v>
      </c>
      <c r="B33" s="16" t="s">
        <v>48</v>
      </c>
      <c r="C33" s="63">
        <v>0.61805555555555602</v>
      </c>
      <c r="D33" s="16" t="s">
        <v>20</v>
      </c>
      <c r="E33" s="16">
        <v>24</v>
      </c>
      <c r="F33" s="16">
        <v>55</v>
      </c>
      <c r="G33" s="16" t="s">
        <v>32</v>
      </c>
      <c r="H33" s="16">
        <v>7</v>
      </c>
      <c r="I33" s="16" t="s">
        <v>30</v>
      </c>
      <c r="J33" s="16" t="s">
        <v>13</v>
      </c>
      <c r="K33" s="16" t="s">
        <v>36</v>
      </c>
      <c r="L33" s="16" t="s">
        <v>72</v>
      </c>
      <c r="M33" s="16" t="s">
        <v>14</v>
      </c>
      <c r="N33" s="62">
        <v>14</v>
      </c>
      <c r="O33" s="62">
        <v>3</v>
      </c>
      <c r="P33" s="62">
        <v>7</v>
      </c>
      <c r="Q33" s="62">
        <v>35</v>
      </c>
      <c r="R33" s="62">
        <v>42</v>
      </c>
      <c r="S33">
        <f t="shared" si="1"/>
        <v>8.5714285714285715E-2</v>
      </c>
    </row>
    <row r="34" spans="1:19" x14ac:dyDescent="0.25">
      <c r="A34" s="16" t="str">
        <f t="shared" si="0"/>
        <v>A04.10.2023</v>
      </c>
      <c r="B34" s="16" t="s">
        <v>49</v>
      </c>
      <c r="C34" s="63">
        <v>0.66666666666666663</v>
      </c>
      <c r="D34" s="16" t="s">
        <v>34</v>
      </c>
      <c r="E34" s="16">
        <v>24</v>
      </c>
      <c r="F34" s="16">
        <v>52</v>
      </c>
      <c r="G34" s="16" t="s">
        <v>11</v>
      </c>
      <c r="H34" s="16">
        <v>7</v>
      </c>
      <c r="I34" s="16" t="s">
        <v>44</v>
      </c>
      <c r="J34" s="16" t="s">
        <v>13</v>
      </c>
      <c r="K34" s="16" t="s">
        <v>12</v>
      </c>
      <c r="L34" s="16" t="s">
        <v>69</v>
      </c>
      <c r="M34" s="16" t="s">
        <v>16</v>
      </c>
      <c r="N34" s="62">
        <v>16</v>
      </c>
      <c r="O34" s="62">
        <v>4</v>
      </c>
      <c r="P34" s="62">
        <v>12</v>
      </c>
      <c r="Q34" s="62">
        <v>40</v>
      </c>
      <c r="R34" s="62">
        <v>52</v>
      </c>
      <c r="S34">
        <f t="shared" si="1"/>
        <v>0.1</v>
      </c>
    </row>
    <row r="35" spans="1:19" x14ac:dyDescent="0.25">
      <c r="A35" s="16" t="str">
        <f t="shared" si="0"/>
        <v>A04.10.2023</v>
      </c>
      <c r="B35" s="16" t="s">
        <v>49</v>
      </c>
      <c r="C35" s="63">
        <v>0.66666666666666663</v>
      </c>
      <c r="D35" s="16" t="s">
        <v>34</v>
      </c>
      <c r="E35" s="16">
        <v>24</v>
      </c>
      <c r="F35" s="16">
        <v>52</v>
      </c>
      <c r="G35" s="16" t="s">
        <v>11</v>
      </c>
      <c r="H35" s="16">
        <v>7</v>
      </c>
      <c r="I35" s="16" t="s">
        <v>44</v>
      </c>
      <c r="J35" s="16" t="s">
        <v>17</v>
      </c>
      <c r="K35" s="16" t="s">
        <v>12</v>
      </c>
      <c r="L35" s="16" t="s">
        <v>69</v>
      </c>
      <c r="M35" s="16" t="s">
        <v>69</v>
      </c>
      <c r="N35" s="62">
        <v>16</v>
      </c>
      <c r="O35" s="62">
        <v>13</v>
      </c>
      <c r="P35" s="62">
        <v>12</v>
      </c>
      <c r="Q35" s="62">
        <v>40</v>
      </c>
      <c r="R35" s="62">
        <v>52</v>
      </c>
      <c r="S35">
        <f t="shared" si="1"/>
        <v>0.32500000000000001</v>
      </c>
    </row>
    <row r="36" spans="1:19" x14ac:dyDescent="0.25">
      <c r="A36" s="16" t="str">
        <f t="shared" si="0"/>
        <v>A04.10.2023</v>
      </c>
      <c r="B36" s="16" t="s">
        <v>49</v>
      </c>
      <c r="C36" s="63">
        <v>0.66666666666666663</v>
      </c>
      <c r="D36" s="16" t="s">
        <v>34</v>
      </c>
      <c r="E36" s="16">
        <v>24</v>
      </c>
      <c r="F36" s="16">
        <v>52</v>
      </c>
      <c r="G36" s="16" t="s">
        <v>11</v>
      </c>
      <c r="H36" s="16">
        <v>7</v>
      </c>
      <c r="I36" s="16" t="s">
        <v>44</v>
      </c>
      <c r="J36" s="16" t="s">
        <v>15</v>
      </c>
      <c r="K36" s="16" t="s">
        <v>12</v>
      </c>
      <c r="L36" s="16" t="s">
        <v>69</v>
      </c>
      <c r="M36" s="16" t="s">
        <v>69</v>
      </c>
      <c r="N36" s="62">
        <v>16</v>
      </c>
      <c r="O36" s="62">
        <v>16</v>
      </c>
      <c r="P36" s="62">
        <v>12</v>
      </c>
      <c r="Q36" s="62">
        <v>40</v>
      </c>
      <c r="R36" s="62">
        <v>52</v>
      </c>
      <c r="S36">
        <f t="shared" si="1"/>
        <v>0.4</v>
      </c>
    </row>
    <row r="37" spans="1:19" x14ac:dyDescent="0.25">
      <c r="A37" s="16" t="str">
        <f t="shared" si="0"/>
        <v>A04.10.2023</v>
      </c>
      <c r="B37" s="16" t="s">
        <v>49</v>
      </c>
      <c r="C37" s="63">
        <v>0.66666666666666663</v>
      </c>
      <c r="D37" s="16" t="s">
        <v>34</v>
      </c>
      <c r="E37" s="16">
        <v>24</v>
      </c>
      <c r="F37" s="16">
        <v>52</v>
      </c>
      <c r="G37" s="16" t="s">
        <v>11</v>
      </c>
      <c r="H37" s="16">
        <v>7</v>
      </c>
      <c r="I37" s="16" t="s">
        <v>44</v>
      </c>
      <c r="J37" s="16" t="s">
        <v>22</v>
      </c>
      <c r="K37" s="16" t="s">
        <v>12</v>
      </c>
      <c r="L37" s="16" t="s">
        <v>69</v>
      </c>
      <c r="M37" s="16" t="s">
        <v>14</v>
      </c>
      <c r="N37" s="62">
        <v>16</v>
      </c>
      <c r="O37" s="62">
        <v>7</v>
      </c>
      <c r="P37" s="62">
        <v>12</v>
      </c>
      <c r="Q37" s="62">
        <v>40</v>
      </c>
      <c r="R37" s="62">
        <v>52</v>
      </c>
      <c r="S37">
        <f t="shared" si="1"/>
        <v>0.17499999999999999</v>
      </c>
    </row>
    <row r="38" spans="1:19" x14ac:dyDescent="0.25">
      <c r="A38" s="16" t="str">
        <f t="shared" si="0"/>
        <v>B04.10.2023</v>
      </c>
      <c r="B38" s="16" t="s">
        <v>49</v>
      </c>
      <c r="C38" s="63">
        <v>0.66666666666666663</v>
      </c>
      <c r="D38" s="16" t="s">
        <v>34</v>
      </c>
      <c r="E38" s="16">
        <v>24</v>
      </c>
      <c r="F38" s="16">
        <v>52</v>
      </c>
      <c r="G38" s="16" t="s">
        <v>11</v>
      </c>
      <c r="H38" s="16">
        <v>7</v>
      </c>
      <c r="I38" s="16" t="s">
        <v>44</v>
      </c>
      <c r="J38" s="16" t="s">
        <v>15</v>
      </c>
      <c r="K38" s="16" t="s">
        <v>23</v>
      </c>
      <c r="L38" s="16" t="s">
        <v>69</v>
      </c>
      <c r="M38" s="16" t="s">
        <v>16</v>
      </c>
      <c r="N38" s="62">
        <v>24</v>
      </c>
      <c r="O38" s="62">
        <v>0</v>
      </c>
      <c r="P38" s="62">
        <v>4</v>
      </c>
      <c r="Q38" s="62">
        <v>55</v>
      </c>
      <c r="R38" s="62">
        <v>59</v>
      </c>
      <c r="S38">
        <f t="shared" si="1"/>
        <v>0</v>
      </c>
    </row>
    <row r="39" spans="1:19" x14ac:dyDescent="0.25">
      <c r="A39" s="16" t="str">
        <f t="shared" si="0"/>
        <v>B04.10.2023</v>
      </c>
      <c r="B39" s="16" t="s">
        <v>49</v>
      </c>
      <c r="C39" s="63">
        <v>0.66666666666666663</v>
      </c>
      <c r="D39" s="16" t="s">
        <v>34</v>
      </c>
      <c r="E39" s="16">
        <v>24</v>
      </c>
      <c r="F39" s="16">
        <v>52</v>
      </c>
      <c r="G39" s="16" t="s">
        <v>11</v>
      </c>
      <c r="H39" s="16">
        <v>7</v>
      </c>
      <c r="I39" s="16" t="s">
        <v>44</v>
      </c>
      <c r="J39" s="16" t="s">
        <v>13</v>
      </c>
      <c r="K39" s="16" t="s">
        <v>23</v>
      </c>
      <c r="L39" s="16" t="s">
        <v>69</v>
      </c>
      <c r="M39" s="16" t="s">
        <v>69</v>
      </c>
      <c r="N39" s="62">
        <v>24</v>
      </c>
      <c r="O39" s="62">
        <v>18</v>
      </c>
      <c r="P39" s="62">
        <v>4</v>
      </c>
      <c r="Q39" s="62">
        <v>55</v>
      </c>
      <c r="R39" s="62">
        <v>59</v>
      </c>
      <c r="S39">
        <f t="shared" si="1"/>
        <v>0.32727272727272727</v>
      </c>
    </row>
    <row r="40" spans="1:19" x14ac:dyDescent="0.25">
      <c r="A40" s="16" t="str">
        <f t="shared" si="0"/>
        <v>B04.10.2023</v>
      </c>
      <c r="B40" s="16" t="s">
        <v>49</v>
      </c>
      <c r="C40" s="63">
        <v>0.66666666666666663</v>
      </c>
      <c r="D40" s="16" t="s">
        <v>34</v>
      </c>
      <c r="E40" s="16">
        <v>24</v>
      </c>
      <c r="F40" s="16">
        <v>52</v>
      </c>
      <c r="G40" s="16" t="s">
        <v>11</v>
      </c>
      <c r="H40" s="16">
        <v>7</v>
      </c>
      <c r="I40" s="16" t="s">
        <v>44</v>
      </c>
      <c r="J40" s="16" t="s">
        <v>22</v>
      </c>
      <c r="K40" s="16" t="s">
        <v>23</v>
      </c>
      <c r="L40" s="16" t="s">
        <v>69</v>
      </c>
      <c r="M40" s="16" t="s">
        <v>69</v>
      </c>
      <c r="N40" s="62">
        <v>24</v>
      </c>
      <c r="O40" s="62">
        <v>24</v>
      </c>
      <c r="P40" s="62">
        <v>4</v>
      </c>
      <c r="Q40" s="62">
        <v>55</v>
      </c>
      <c r="R40" s="62">
        <v>59</v>
      </c>
      <c r="S40">
        <f t="shared" si="1"/>
        <v>0.43636363636363634</v>
      </c>
    </row>
    <row r="41" spans="1:19" x14ac:dyDescent="0.25">
      <c r="A41" s="16" t="str">
        <f t="shared" si="0"/>
        <v>B04.10.2023</v>
      </c>
      <c r="B41" s="16" t="s">
        <v>49</v>
      </c>
      <c r="C41" s="63">
        <v>0.66666666666666663</v>
      </c>
      <c r="D41" s="16" t="s">
        <v>34</v>
      </c>
      <c r="E41" s="16">
        <v>24</v>
      </c>
      <c r="F41" s="16">
        <v>52</v>
      </c>
      <c r="G41" s="16" t="s">
        <v>11</v>
      </c>
      <c r="H41" s="16">
        <v>7</v>
      </c>
      <c r="I41" s="16" t="s">
        <v>44</v>
      </c>
      <c r="J41" s="16" t="s">
        <v>17</v>
      </c>
      <c r="K41" s="16" t="s">
        <v>23</v>
      </c>
      <c r="L41" s="16" t="s">
        <v>69</v>
      </c>
      <c r="M41" s="16" t="s">
        <v>14</v>
      </c>
      <c r="N41" s="62">
        <v>24</v>
      </c>
      <c r="O41" s="62">
        <v>13</v>
      </c>
      <c r="P41" s="62">
        <v>4</v>
      </c>
      <c r="Q41" s="62">
        <v>55</v>
      </c>
      <c r="R41" s="62">
        <v>59</v>
      </c>
      <c r="S41">
        <f t="shared" si="1"/>
        <v>0.23636363636363636</v>
      </c>
    </row>
    <row r="42" spans="1:19" x14ac:dyDescent="0.25">
      <c r="A42" s="16" t="str">
        <f t="shared" si="0"/>
        <v>C04.10.2023</v>
      </c>
      <c r="B42" s="16" t="s">
        <v>49</v>
      </c>
      <c r="C42" s="63">
        <v>0.66666666666666663</v>
      </c>
      <c r="D42" s="16" t="s">
        <v>34</v>
      </c>
      <c r="E42" s="16">
        <v>24</v>
      </c>
      <c r="F42" s="16">
        <v>52</v>
      </c>
      <c r="G42" s="16" t="s">
        <v>11</v>
      </c>
      <c r="H42" s="16">
        <v>7</v>
      </c>
      <c r="I42" s="16" t="s">
        <v>44</v>
      </c>
      <c r="J42" s="16" t="s">
        <v>22</v>
      </c>
      <c r="K42" s="16" t="s">
        <v>26</v>
      </c>
      <c r="L42" s="16" t="s">
        <v>69</v>
      </c>
      <c r="M42" s="61" t="s">
        <v>16</v>
      </c>
      <c r="N42" s="62">
        <v>24</v>
      </c>
      <c r="O42" s="62">
        <v>6</v>
      </c>
      <c r="P42" s="62">
        <v>3</v>
      </c>
      <c r="Q42" s="62">
        <v>56</v>
      </c>
      <c r="R42" s="62">
        <v>59</v>
      </c>
      <c r="S42">
        <f t="shared" si="1"/>
        <v>0.10714285714285714</v>
      </c>
    </row>
    <row r="43" spans="1:19" x14ac:dyDescent="0.25">
      <c r="A43" s="16" t="str">
        <f t="shared" si="0"/>
        <v>C04.10.2023</v>
      </c>
      <c r="B43" s="16" t="s">
        <v>49</v>
      </c>
      <c r="C43" s="63">
        <v>0.66666666666666663</v>
      </c>
      <c r="D43" s="16" t="s">
        <v>34</v>
      </c>
      <c r="E43" s="16">
        <v>24</v>
      </c>
      <c r="F43" s="16">
        <v>52</v>
      </c>
      <c r="G43" s="16" t="s">
        <v>11</v>
      </c>
      <c r="H43" s="16">
        <v>7</v>
      </c>
      <c r="I43" s="16" t="s">
        <v>44</v>
      </c>
      <c r="J43" s="16" t="s">
        <v>17</v>
      </c>
      <c r="K43" s="16" t="s">
        <v>26</v>
      </c>
      <c r="L43" s="16" t="s">
        <v>69</v>
      </c>
      <c r="M43" s="16" t="s">
        <v>69</v>
      </c>
      <c r="N43" s="62">
        <v>24</v>
      </c>
      <c r="O43" s="62">
        <v>21</v>
      </c>
      <c r="P43" s="62">
        <v>3</v>
      </c>
      <c r="Q43" s="62">
        <v>56</v>
      </c>
      <c r="R43" s="62">
        <v>59</v>
      </c>
      <c r="S43">
        <f t="shared" si="1"/>
        <v>0.375</v>
      </c>
    </row>
    <row r="44" spans="1:19" x14ac:dyDescent="0.25">
      <c r="A44" s="16" t="str">
        <f t="shared" si="0"/>
        <v>C04.10.2023</v>
      </c>
      <c r="B44" s="16" t="s">
        <v>49</v>
      </c>
      <c r="C44" s="63">
        <v>0.66666666666666663</v>
      </c>
      <c r="D44" s="16" t="s">
        <v>34</v>
      </c>
      <c r="E44" s="16">
        <v>24</v>
      </c>
      <c r="F44" s="16">
        <v>52</v>
      </c>
      <c r="G44" s="16" t="s">
        <v>11</v>
      </c>
      <c r="H44" s="16">
        <v>7</v>
      </c>
      <c r="I44" s="16" t="s">
        <v>44</v>
      </c>
      <c r="J44" s="16" t="s">
        <v>15</v>
      </c>
      <c r="K44" s="16" t="s">
        <v>26</v>
      </c>
      <c r="L44" s="16" t="s">
        <v>69</v>
      </c>
      <c r="M44" s="16" t="s">
        <v>69</v>
      </c>
      <c r="N44" s="62">
        <v>24</v>
      </c>
      <c r="O44" s="62">
        <v>24</v>
      </c>
      <c r="P44" s="62">
        <v>3</v>
      </c>
      <c r="Q44" s="62">
        <v>56</v>
      </c>
      <c r="R44" s="62">
        <v>59</v>
      </c>
      <c r="S44">
        <f t="shared" si="1"/>
        <v>0.42857142857142855</v>
      </c>
    </row>
    <row r="45" spans="1:19" x14ac:dyDescent="0.25">
      <c r="A45" s="16" t="str">
        <f t="shared" si="0"/>
        <v>C04.10.2023</v>
      </c>
      <c r="B45" s="16" t="s">
        <v>49</v>
      </c>
      <c r="C45" s="63">
        <v>0.66666666666666663</v>
      </c>
      <c r="D45" s="16" t="s">
        <v>34</v>
      </c>
      <c r="E45" s="16">
        <v>24</v>
      </c>
      <c r="F45" s="16">
        <v>52</v>
      </c>
      <c r="G45" s="16" t="s">
        <v>11</v>
      </c>
      <c r="H45" s="16">
        <v>7</v>
      </c>
      <c r="I45" s="16" t="s">
        <v>44</v>
      </c>
      <c r="J45" s="16" t="s">
        <v>13</v>
      </c>
      <c r="K45" s="16" t="s">
        <v>26</v>
      </c>
      <c r="L45" s="16" t="s">
        <v>69</v>
      </c>
      <c r="M45" s="61" t="s">
        <v>14</v>
      </c>
      <c r="N45" s="62">
        <v>24</v>
      </c>
      <c r="O45" s="62">
        <v>5</v>
      </c>
      <c r="P45" s="62">
        <v>3</v>
      </c>
      <c r="Q45" s="62">
        <v>56</v>
      </c>
      <c r="R45" s="62">
        <v>59</v>
      </c>
      <c r="S45">
        <f t="shared" si="1"/>
        <v>8.9285714285714288E-2</v>
      </c>
    </row>
    <row r="46" spans="1:19" x14ac:dyDescent="0.25">
      <c r="A46" s="16" t="str">
        <f t="shared" si="0"/>
        <v>D04.10.2023</v>
      </c>
      <c r="B46" s="16" t="s">
        <v>49</v>
      </c>
      <c r="C46" s="63">
        <v>0.66666666666666663</v>
      </c>
      <c r="D46" s="16" t="s">
        <v>34</v>
      </c>
      <c r="E46" s="16">
        <v>24</v>
      </c>
      <c r="F46" s="16">
        <v>52</v>
      </c>
      <c r="G46" s="16" t="s">
        <v>11</v>
      </c>
      <c r="H46" s="16">
        <v>7</v>
      </c>
      <c r="I46" s="16" t="s">
        <v>44</v>
      </c>
      <c r="J46" s="16" t="s">
        <v>15</v>
      </c>
      <c r="K46" s="16" t="s">
        <v>31</v>
      </c>
      <c r="L46" s="16" t="s">
        <v>69</v>
      </c>
      <c r="M46" s="61" t="s">
        <v>16</v>
      </c>
      <c r="N46" s="62">
        <v>18</v>
      </c>
      <c r="O46" s="62">
        <v>2</v>
      </c>
      <c r="P46" s="62">
        <v>1</v>
      </c>
      <c r="Q46" s="62">
        <v>28</v>
      </c>
      <c r="R46" s="62">
        <v>29</v>
      </c>
      <c r="S46">
        <f t="shared" si="1"/>
        <v>7.1428571428571425E-2</v>
      </c>
    </row>
    <row r="47" spans="1:19" x14ac:dyDescent="0.25">
      <c r="A47" s="16" t="str">
        <f t="shared" si="0"/>
        <v>D04.10.2023</v>
      </c>
      <c r="B47" s="16" t="s">
        <v>49</v>
      </c>
      <c r="C47" s="63">
        <v>0.66666666666666663</v>
      </c>
      <c r="D47" s="16" t="s">
        <v>34</v>
      </c>
      <c r="E47" s="16">
        <v>24</v>
      </c>
      <c r="F47" s="16">
        <v>52</v>
      </c>
      <c r="G47" s="16" t="s">
        <v>11</v>
      </c>
      <c r="H47" s="16">
        <v>7</v>
      </c>
      <c r="I47" s="16" t="s">
        <v>44</v>
      </c>
      <c r="J47" s="16" t="s">
        <v>13</v>
      </c>
      <c r="K47" s="16" t="s">
        <v>31</v>
      </c>
      <c r="L47" s="16" t="s">
        <v>69</v>
      </c>
      <c r="M47" s="16" t="s">
        <v>69</v>
      </c>
      <c r="N47" s="62">
        <v>18</v>
      </c>
      <c r="O47" s="62">
        <v>3</v>
      </c>
      <c r="P47" s="62">
        <v>1</v>
      </c>
      <c r="Q47" s="62">
        <v>28</v>
      </c>
      <c r="R47" s="62">
        <v>29</v>
      </c>
      <c r="S47">
        <f t="shared" si="1"/>
        <v>0.10714285714285714</v>
      </c>
    </row>
    <row r="48" spans="1:19" x14ac:dyDescent="0.25">
      <c r="A48" s="16" t="str">
        <f t="shared" si="0"/>
        <v>D04.10.2023</v>
      </c>
      <c r="B48" s="16" t="s">
        <v>49</v>
      </c>
      <c r="C48" s="63">
        <v>0.66666666666666663</v>
      </c>
      <c r="D48" s="16" t="s">
        <v>34</v>
      </c>
      <c r="E48" s="16">
        <v>24</v>
      </c>
      <c r="F48" s="16">
        <v>52</v>
      </c>
      <c r="G48" s="16" t="s">
        <v>11</v>
      </c>
      <c r="H48" s="16">
        <v>7</v>
      </c>
      <c r="I48" s="16" t="s">
        <v>44</v>
      </c>
      <c r="J48" s="16" t="s">
        <v>22</v>
      </c>
      <c r="K48" s="16" t="s">
        <v>31</v>
      </c>
      <c r="L48" s="16" t="s">
        <v>69</v>
      </c>
      <c r="M48" s="16" t="s">
        <v>69</v>
      </c>
      <c r="N48" s="62">
        <v>18</v>
      </c>
      <c r="O48" s="62">
        <v>18</v>
      </c>
      <c r="P48" s="62">
        <v>1</v>
      </c>
      <c r="Q48" s="62">
        <v>28</v>
      </c>
      <c r="R48" s="62">
        <v>29</v>
      </c>
      <c r="S48">
        <f t="shared" si="1"/>
        <v>0.6428571428571429</v>
      </c>
    </row>
    <row r="49" spans="1:19" x14ac:dyDescent="0.25">
      <c r="A49" s="16" t="str">
        <f t="shared" si="0"/>
        <v>D04.10.2023</v>
      </c>
      <c r="B49" s="16" t="s">
        <v>49</v>
      </c>
      <c r="C49" s="63">
        <v>0.66666666666666663</v>
      </c>
      <c r="D49" s="16" t="s">
        <v>34</v>
      </c>
      <c r="E49" s="16">
        <v>24</v>
      </c>
      <c r="F49" s="16">
        <v>52</v>
      </c>
      <c r="G49" s="16" t="s">
        <v>11</v>
      </c>
      <c r="H49" s="16">
        <v>7</v>
      </c>
      <c r="I49" s="16" t="s">
        <v>44</v>
      </c>
      <c r="J49" s="16" t="s">
        <v>17</v>
      </c>
      <c r="K49" s="16" t="s">
        <v>31</v>
      </c>
      <c r="L49" s="16" t="s">
        <v>69</v>
      </c>
      <c r="M49" s="61" t="s">
        <v>14</v>
      </c>
      <c r="N49" s="62">
        <v>18</v>
      </c>
      <c r="O49" s="62">
        <v>5</v>
      </c>
      <c r="P49" s="62">
        <v>1</v>
      </c>
      <c r="Q49" s="62">
        <v>28</v>
      </c>
      <c r="R49" s="62">
        <v>29</v>
      </c>
      <c r="S49">
        <f t="shared" si="1"/>
        <v>0.17857142857142858</v>
      </c>
    </row>
    <row r="50" spans="1:19" x14ac:dyDescent="0.25">
      <c r="A50" s="16" t="str">
        <f t="shared" si="0"/>
        <v>G04.10.2023</v>
      </c>
      <c r="B50" s="16" t="s">
        <v>49</v>
      </c>
      <c r="C50" s="63">
        <v>0.66666666666666663</v>
      </c>
      <c r="D50" s="16" t="s">
        <v>34</v>
      </c>
      <c r="E50" s="16">
        <v>24</v>
      </c>
      <c r="F50" s="16">
        <v>52</v>
      </c>
      <c r="G50" s="16" t="s">
        <v>11</v>
      </c>
      <c r="H50" s="16">
        <v>7</v>
      </c>
      <c r="I50" s="16" t="s">
        <v>44</v>
      </c>
      <c r="J50" s="16" t="s">
        <v>22</v>
      </c>
      <c r="K50" s="16" t="s">
        <v>38</v>
      </c>
      <c r="L50" s="16" t="s">
        <v>69</v>
      </c>
      <c r="M50" s="61" t="s">
        <v>16</v>
      </c>
      <c r="N50" s="62">
        <v>25</v>
      </c>
      <c r="O50" s="62">
        <v>1</v>
      </c>
      <c r="P50" s="62">
        <v>5</v>
      </c>
      <c r="Q50" s="62">
        <v>43</v>
      </c>
      <c r="R50" s="62">
        <v>48</v>
      </c>
      <c r="S50">
        <f t="shared" si="1"/>
        <v>2.3255813953488372E-2</v>
      </c>
    </row>
    <row r="51" spans="1:19" x14ac:dyDescent="0.25">
      <c r="A51" s="16" t="str">
        <f t="shared" si="0"/>
        <v>G04.10.2023</v>
      </c>
      <c r="B51" s="16" t="s">
        <v>49</v>
      </c>
      <c r="C51" s="63">
        <v>0.66666666666666663</v>
      </c>
      <c r="D51" s="16" t="s">
        <v>34</v>
      </c>
      <c r="E51" s="16">
        <v>24</v>
      </c>
      <c r="F51" s="16">
        <v>52</v>
      </c>
      <c r="G51" s="16" t="s">
        <v>11</v>
      </c>
      <c r="H51" s="16">
        <v>7</v>
      </c>
      <c r="I51" s="16" t="s">
        <v>44</v>
      </c>
      <c r="J51" s="16" t="s">
        <v>15</v>
      </c>
      <c r="K51" s="16" t="s">
        <v>38</v>
      </c>
      <c r="L51" s="16" t="s">
        <v>69</v>
      </c>
      <c r="M51" s="16" t="s">
        <v>69</v>
      </c>
      <c r="N51" s="62">
        <v>25</v>
      </c>
      <c r="O51" s="62">
        <v>9</v>
      </c>
      <c r="P51" s="62">
        <v>5</v>
      </c>
      <c r="Q51" s="62">
        <v>43</v>
      </c>
      <c r="R51" s="62">
        <v>48</v>
      </c>
      <c r="S51">
        <f t="shared" si="1"/>
        <v>0.20930232558139536</v>
      </c>
    </row>
    <row r="52" spans="1:19" x14ac:dyDescent="0.25">
      <c r="A52" s="16" t="str">
        <f t="shared" si="0"/>
        <v>G04.10.2023</v>
      </c>
      <c r="B52" s="16" t="s">
        <v>49</v>
      </c>
      <c r="C52" s="63">
        <v>0.66666666666666663</v>
      </c>
      <c r="D52" s="16" t="s">
        <v>34</v>
      </c>
      <c r="E52" s="16">
        <v>24</v>
      </c>
      <c r="F52" s="16">
        <v>52</v>
      </c>
      <c r="G52" s="16" t="s">
        <v>11</v>
      </c>
      <c r="H52" s="16">
        <v>7</v>
      </c>
      <c r="I52" s="16" t="s">
        <v>44</v>
      </c>
      <c r="J52" s="16" t="s">
        <v>17</v>
      </c>
      <c r="K52" s="16" t="s">
        <v>38</v>
      </c>
      <c r="L52" s="16" t="s">
        <v>69</v>
      </c>
      <c r="M52" s="16" t="s">
        <v>69</v>
      </c>
      <c r="N52" s="62">
        <v>25</v>
      </c>
      <c r="O52" s="62">
        <v>25</v>
      </c>
      <c r="P52" s="62">
        <v>5</v>
      </c>
      <c r="Q52" s="62">
        <v>43</v>
      </c>
      <c r="R52" s="62">
        <v>48</v>
      </c>
      <c r="S52">
        <f t="shared" si="1"/>
        <v>0.58139534883720934</v>
      </c>
    </row>
    <row r="53" spans="1:19" x14ac:dyDescent="0.25">
      <c r="A53" s="16" t="str">
        <f t="shared" si="0"/>
        <v>G04.10.2023</v>
      </c>
      <c r="B53" s="16" t="s">
        <v>49</v>
      </c>
      <c r="C53" s="63">
        <v>0.66666666666666663</v>
      </c>
      <c r="D53" s="16" t="s">
        <v>34</v>
      </c>
      <c r="E53" s="16">
        <v>24</v>
      </c>
      <c r="F53" s="16">
        <v>52</v>
      </c>
      <c r="G53" s="16" t="s">
        <v>11</v>
      </c>
      <c r="H53" s="16">
        <v>7</v>
      </c>
      <c r="I53" s="16" t="s">
        <v>44</v>
      </c>
      <c r="J53" s="16" t="s">
        <v>13</v>
      </c>
      <c r="K53" s="16" t="s">
        <v>38</v>
      </c>
      <c r="L53" s="16" t="s">
        <v>69</v>
      </c>
      <c r="M53" s="61" t="s">
        <v>14</v>
      </c>
      <c r="N53" s="62">
        <v>25</v>
      </c>
      <c r="O53" s="62">
        <v>8</v>
      </c>
      <c r="P53" s="62">
        <v>5</v>
      </c>
      <c r="Q53" s="62">
        <v>43</v>
      </c>
      <c r="R53" s="62">
        <v>48</v>
      </c>
      <c r="S53">
        <f t="shared" si="1"/>
        <v>0.18604651162790697</v>
      </c>
    </row>
    <row r="54" spans="1:19" x14ac:dyDescent="0.25">
      <c r="A54" s="16" t="str">
        <f t="shared" si="0"/>
        <v>H04.10.2023</v>
      </c>
      <c r="B54" s="16" t="s">
        <v>49</v>
      </c>
      <c r="C54" s="63">
        <v>0.66666666666666663</v>
      </c>
      <c r="D54" s="16" t="s">
        <v>34</v>
      </c>
      <c r="E54" s="16">
        <v>24</v>
      </c>
      <c r="F54" s="16">
        <v>52</v>
      </c>
      <c r="G54" s="16" t="s">
        <v>11</v>
      </c>
      <c r="H54" s="16">
        <v>7</v>
      </c>
      <c r="I54" s="16" t="s">
        <v>44</v>
      </c>
      <c r="J54" s="16" t="s">
        <v>13</v>
      </c>
      <c r="K54" s="16" t="s">
        <v>39</v>
      </c>
      <c r="L54" s="16" t="s">
        <v>69</v>
      </c>
      <c r="M54" s="61" t="s">
        <v>16</v>
      </c>
      <c r="N54" s="62">
        <v>8</v>
      </c>
      <c r="O54" s="62">
        <v>4</v>
      </c>
      <c r="P54" s="62">
        <v>4</v>
      </c>
      <c r="Q54" s="62">
        <v>42</v>
      </c>
      <c r="R54" s="62">
        <v>46</v>
      </c>
      <c r="S54">
        <f t="shared" si="1"/>
        <v>9.5238095238095233E-2</v>
      </c>
    </row>
    <row r="55" spans="1:19" x14ac:dyDescent="0.25">
      <c r="A55" s="16" t="str">
        <f t="shared" si="0"/>
        <v>H04.10.2023</v>
      </c>
      <c r="B55" s="16" t="s">
        <v>49</v>
      </c>
      <c r="C55" s="63">
        <v>0.66666666666666663</v>
      </c>
      <c r="D55" s="16" t="s">
        <v>34</v>
      </c>
      <c r="E55" s="16">
        <v>24</v>
      </c>
      <c r="F55" s="16">
        <v>52</v>
      </c>
      <c r="G55" s="16" t="s">
        <v>11</v>
      </c>
      <c r="H55" s="16">
        <v>7</v>
      </c>
      <c r="I55" s="16" t="s">
        <v>44</v>
      </c>
      <c r="J55" s="16" t="s">
        <v>15</v>
      </c>
      <c r="K55" s="16" t="s">
        <v>39</v>
      </c>
      <c r="L55" s="16" t="s">
        <v>69</v>
      </c>
      <c r="M55" s="16" t="s">
        <v>69</v>
      </c>
      <c r="N55" s="62">
        <v>8</v>
      </c>
      <c r="O55" s="62">
        <v>27</v>
      </c>
      <c r="P55" s="62">
        <v>4</v>
      </c>
      <c r="Q55" s="62">
        <v>42</v>
      </c>
      <c r="R55" s="62">
        <v>46</v>
      </c>
      <c r="S55">
        <f t="shared" si="1"/>
        <v>0.6428571428571429</v>
      </c>
    </row>
    <row r="56" spans="1:19" x14ac:dyDescent="0.25">
      <c r="A56" s="16" t="str">
        <f t="shared" si="0"/>
        <v>H04.10.2023</v>
      </c>
      <c r="B56" s="16" t="s">
        <v>49</v>
      </c>
      <c r="C56" s="63">
        <v>0.66666666666666663</v>
      </c>
      <c r="D56" s="16" t="s">
        <v>34</v>
      </c>
      <c r="E56" s="16">
        <v>24</v>
      </c>
      <c r="F56" s="16">
        <v>52</v>
      </c>
      <c r="G56" s="16" t="s">
        <v>11</v>
      </c>
      <c r="H56" s="16">
        <v>7</v>
      </c>
      <c r="I56" s="16" t="s">
        <v>44</v>
      </c>
      <c r="J56" s="16" t="s">
        <v>17</v>
      </c>
      <c r="K56" s="16" t="s">
        <v>39</v>
      </c>
      <c r="L56" s="16" t="s">
        <v>69</v>
      </c>
      <c r="M56" s="16" t="s">
        <v>69</v>
      </c>
      <c r="N56" s="62">
        <v>8</v>
      </c>
      <c r="O56" s="62">
        <v>8</v>
      </c>
      <c r="P56" s="62">
        <v>4</v>
      </c>
      <c r="Q56" s="62">
        <v>42</v>
      </c>
      <c r="R56" s="62">
        <v>46</v>
      </c>
      <c r="S56">
        <f t="shared" si="1"/>
        <v>0.19047619047619047</v>
      </c>
    </row>
    <row r="57" spans="1:19" x14ac:dyDescent="0.25">
      <c r="A57" s="16" t="str">
        <f t="shared" si="0"/>
        <v>H04.10.2023</v>
      </c>
      <c r="B57" s="16" t="s">
        <v>49</v>
      </c>
      <c r="C57" s="63">
        <v>0.66666666666666663</v>
      </c>
      <c r="D57" s="16" t="s">
        <v>34</v>
      </c>
      <c r="E57" s="16">
        <v>24</v>
      </c>
      <c r="F57" s="16">
        <v>52</v>
      </c>
      <c r="G57" s="16" t="s">
        <v>11</v>
      </c>
      <c r="H57" s="16">
        <v>7</v>
      </c>
      <c r="I57" s="16" t="s">
        <v>44</v>
      </c>
      <c r="J57" s="16" t="s">
        <v>22</v>
      </c>
      <c r="K57" s="16" t="s">
        <v>39</v>
      </c>
      <c r="L57" s="16" t="s">
        <v>69</v>
      </c>
      <c r="M57" s="61" t="s">
        <v>14</v>
      </c>
      <c r="N57" s="62">
        <v>8</v>
      </c>
      <c r="O57" s="62">
        <v>3</v>
      </c>
      <c r="P57" s="62">
        <v>4</v>
      </c>
      <c r="Q57" s="62">
        <v>42</v>
      </c>
      <c r="R57" s="62">
        <v>46</v>
      </c>
      <c r="S57">
        <f t="shared" si="1"/>
        <v>7.1428571428571425E-2</v>
      </c>
    </row>
    <row r="58" spans="1:19" x14ac:dyDescent="0.25">
      <c r="A58" s="16" t="str">
        <f t="shared" si="0"/>
        <v>E04.10.2023</v>
      </c>
      <c r="B58" s="16" t="s">
        <v>49</v>
      </c>
      <c r="C58" s="63">
        <v>0.66666666666666663</v>
      </c>
      <c r="D58" s="16" t="s">
        <v>34</v>
      </c>
      <c r="E58" s="16">
        <v>24</v>
      </c>
      <c r="F58" s="16">
        <v>52</v>
      </c>
      <c r="G58" s="16" t="s">
        <v>11</v>
      </c>
      <c r="H58" s="16">
        <v>7</v>
      </c>
      <c r="I58" s="16" t="s">
        <v>50</v>
      </c>
      <c r="J58" s="16" t="s">
        <v>17</v>
      </c>
      <c r="K58" s="16" t="s">
        <v>36</v>
      </c>
      <c r="L58" s="61" t="s">
        <v>70</v>
      </c>
      <c r="M58" s="61" t="s">
        <v>70</v>
      </c>
      <c r="N58" s="62">
        <v>4</v>
      </c>
      <c r="O58" s="62">
        <v>7</v>
      </c>
      <c r="P58" s="62">
        <v>4</v>
      </c>
      <c r="Q58" s="62">
        <v>15</v>
      </c>
      <c r="R58" s="62">
        <v>19</v>
      </c>
      <c r="S58">
        <f t="shared" si="1"/>
        <v>0.46666666666666667</v>
      </c>
    </row>
    <row r="59" spans="1:19" x14ac:dyDescent="0.25">
      <c r="A59" s="16" t="str">
        <f t="shared" si="0"/>
        <v>E04.10.2023</v>
      </c>
      <c r="B59" s="16" t="s">
        <v>49</v>
      </c>
      <c r="C59" s="63">
        <v>0.66666666666666663</v>
      </c>
      <c r="D59" s="16" t="s">
        <v>34</v>
      </c>
      <c r="E59" s="16">
        <v>24</v>
      </c>
      <c r="F59" s="16">
        <v>52</v>
      </c>
      <c r="G59" s="16" t="s">
        <v>11</v>
      </c>
      <c r="H59" s="16">
        <v>7</v>
      </c>
      <c r="I59" s="16" t="s">
        <v>50</v>
      </c>
      <c r="J59" s="16" t="s">
        <v>22</v>
      </c>
      <c r="K59" s="16" t="s">
        <v>36</v>
      </c>
      <c r="L59" s="61" t="s">
        <v>70</v>
      </c>
      <c r="M59" s="61" t="s">
        <v>70</v>
      </c>
      <c r="N59" s="62">
        <v>4</v>
      </c>
      <c r="O59" s="62">
        <v>4</v>
      </c>
      <c r="P59" s="62">
        <v>4</v>
      </c>
      <c r="Q59" s="62">
        <v>15</v>
      </c>
      <c r="R59" s="62">
        <v>19</v>
      </c>
      <c r="S59">
        <f t="shared" si="1"/>
        <v>0.26666666666666666</v>
      </c>
    </row>
    <row r="60" spans="1:19" x14ac:dyDescent="0.25">
      <c r="A60" s="16" t="str">
        <f t="shared" si="0"/>
        <v>E04.10.2023</v>
      </c>
      <c r="B60" s="16" t="s">
        <v>49</v>
      </c>
      <c r="C60" s="63">
        <v>0.66666666666666663</v>
      </c>
      <c r="D60" s="16" t="s">
        <v>34</v>
      </c>
      <c r="E60" s="16">
        <v>24</v>
      </c>
      <c r="F60" s="16">
        <v>52</v>
      </c>
      <c r="G60" s="16" t="s">
        <v>11</v>
      </c>
      <c r="H60" s="16">
        <v>7</v>
      </c>
      <c r="I60" s="16" t="s">
        <v>50</v>
      </c>
      <c r="J60" s="16" t="s">
        <v>15</v>
      </c>
      <c r="K60" s="16" t="s">
        <v>36</v>
      </c>
      <c r="L60" s="61" t="s">
        <v>70</v>
      </c>
      <c r="M60" s="61" t="s">
        <v>16</v>
      </c>
      <c r="N60" s="62">
        <v>4</v>
      </c>
      <c r="O60" s="62">
        <v>2</v>
      </c>
      <c r="P60" s="62">
        <v>4</v>
      </c>
      <c r="Q60" s="62">
        <v>15</v>
      </c>
      <c r="R60" s="62">
        <v>19</v>
      </c>
      <c r="S60">
        <f t="shared" si="1"/>
        <v>0.13333333333333333</v>
      </c>
    </row>
    <row r="61" spans="1:19" x14ac:dyDescent="0.25">
      <c r="A61" s="16" t="str">
        <f t="shared" si="0"/>
        <v>E04.10.2023</v>
      </c>
      <c r="B61" s="16" t="s">
        <v>49</v>
      </c>
      <c r="C61" s="63">
        <v>0.66666666666666663</v>
      </c>
      <c r="D61" s="16" t="s">
        <v>34</v>
      </c>
      <c r="E61" s="16">
        <v>24</v>
      </c>
      <c r="F61" s="16">
        <v>52</v>
      </c>
      <c r="G61" s="16" t="s">
        <v>11</v>
      </c>
      <c r="H61" s="16">
        <v>7</v>
      </c>
      <c r="I61" s="16" t="s">
        <v>50</v>
      </c>
      <c r="J61" s="16" t="s">
        <v>13</v>
      </c>
      <c r="K61" s="16" t="s">
        <v>36</v>
      </c>
      <c r="L61" s="61" t="s">
        <v>70</v>
      </c>
      <c r="M61" s="61" t="s">
        <v>14</v>
      </c>
      <c r="N61" s="62">
        <v>4</v>
      </c>
      <c r="O61" s="62">
        <v>2</v>
      </c>
      <c r="P61" s="62">
        <v>4</v>
      </c>
      <c r="Q61" s="62">
        <v>15</v>
      </c>
      <c r="R61" s="62">
        <v>19</v>
      </c>
      <c r="S61">
        <f t="shared" si="1"/>
        <v>0.13333333333333333</v>
      </c>
    </row>
    <row r="62" spans="1:19" x14ac:dyDescent="0.25">
      <c r="A62" s="16" t="str">
        <f t="shared" si="0"/>
        <v>F04.10.2023</v>
      </c>
      <c r="B62" s="16" t="s">
        <v>49</v>
      </c>
      <c r="C62" s="63">
        <v>0.66666666666666663</v>
      </c>
      <c r="D62" s="16" t="s">
        <v>34</v>
      </c>
      <c r="E62" s="16">
        <v>24</v>
      </c>
      <c r="F62" s="16">
        <v>52</v>
      </c>
      <c r="G62" s="16" t="s">
        <v>11</v>
      </c>
      <c r="H62" s="16">
        <v>7</v>
      </c>
      <c r="I62" s="16" t="s">
        <v>50</v>
      </c>
      <c r="J62" s="16" t="s">
        <v>13</v>
      </c>
      <c r="K62" s="16" t="s">
        <v>37</v>
      </c>
      <c r="L62" s="61" t="s">
        <v>70</v>
      </c>
      <c r="M62" s="61" t="s">
        <v>70</v>
      </c>
      <c r="N62" s="62">
        <v>5</v>
      </c>
      <c r="O62" s="62">
        <v>7</v>
      </c>
      <c r="P62" s="62">
        <v>3</v>
      </c>
      <c r="Q62" s="62">
        <v>17</v>
      </c>
      <c r="R62" s="62">
        <v>20</v>
      </c>
      <c r="S62">
        <f t="shared" si="1"/>
        <v>0.41176470588235292</v>
      </c>
    </row>
    <row r="63" spans="1:19" x14ac:dyDescent="0.25">
      <c r="A63" s="16" t="str">
        <f t="shared" si="0"/>
        <v>F04.10.2023</v>
      </c>
      <c r="B63" s="16" t="s">
        <v>49</v>
      </c>
      <c r="C63" s="63">
        <v>0.66666666666666663</v>
      </c>
      <c r="D63" s="16" t="s">
        <v>34</v>
      </c>
      <c r="E63" s="16">
        <v>24</v>
      </c>
      <c r="F63" s="16">
        <v>52</v>
      </c>
      <c r="G63" s="16" t="s">
        <v>11</v>
      </c>
      <c r="H63" s="16">
        <v>7</v>
      </c>
      <c r="I63" s="16" t="s">
        <v>50</v>
      </c>
      <c r="J63" s="16" t="s">
        <v>17</v>
      </c>
      <c r="K63" s="16" t="s">
        <v>37</v>
      </c>
      <c r="L63" s="61" t="s">
        <v>70</v>
      </c>
      <c r="M63" s="61" t="s">
        <v>70</v>
      </c>
      <c r="N63" s="62">
        <v>5</v>
      </c>
      <c r="O63" s="62">
        <v>5</v>
      </c>
      <c r="P63" s="62">
        <v>3</v>
      </c>
      <c r="Q63" s="62">
        <v>17</v>
      </c>
      <c r="R63" s="62">
        <v>20</v>
      </c>
      <c r="S63">
        <f t="shared" si="1"/>
        <v>0.29411764705882354</v>
      </c>
    </row>
    <row r="64" spans="1:19" x14ac:dyDescent="0.25">
      <c r="A64" s="16" t="str">
        <f t="shared" si="0"/>
        <v>F04.10.2023</v>
      </c>
      <c r="B64" s="16" t="s">
        <v>49</v>
      </c>
      <c r="C64" s="63">
        <v>0.66666666666666663</v>
      </c>
      <c r="D64" s="16" t="s">
        <v>34</v>
      </c>
      <c r="E64" s="16">
        <v>24</v>
      </c>
      <c r="F64" s="16">
        <v>52</v>
      </c>
      <c r="G64" s="16" t="s">
        <v>11</v>
      </c>
      <c r="H64" s="16">
        <v>7</v>
      </c>
      <c r="I64" s="16" t="s">
        <v>50</v>
      </c>
      <c r="J64" s="16" t="s">
        <v>22</v>
      </c>
      <c r="K64" s="16" t="s">
        <v>37</v>
      </c>
      <c r="L64" s="61" t="s">
        <v>70</v>
      </c>
      <c r="M64" s="61" t="s">
        <v>16</v>
      </c>
      <c r="N64" s="62">
        <v>5</v>
      </c>
      <c r="O64" s="62">
        <v>0</v>
      </c>
      <c r="P64" s="62">
        <v>3</v>
      </c>
      <c r="Q64" s="62">
        <v>17</v>
      </c>
      <c r="R64" s="62">
        <v>20</v>
      </c>
      <c r="S64">
        <f t="shared" si="1"/>
        <v>0</v>
      </c>
    </row>
    <row r="65" spans="1:19" x14ac:dyDescent="0.25">
      <c r="A65" s="16" t="str">
        <f t="shared" si="0"/>
        <v>F04.10.2023</v>
      </c>
      <c r="B65" s="16" t="s">
        <v>49</v>
      </c>
      <c r="C65" s="63">
        <v>0.66666666666666663</v>
      </c>
      <c r="D65" s="16" t="s">
        <v>34</v>
      </c>
      <c r="E65" s="16">
        <v>24</v>
      </c>
      <c r="F65" s="16">
        <v>52</v>
      </c>
      <c r="G65" s="16" t="s">
        <v>11</v>
      </c>
      <c r="H65" s="16">
        <v>7</v>
      </c>
      <c r="I65" s="16" t="s">
        <v>50</v>
      </c>
      <c r="J65" s="16" t="s">
        <v>15</v>
      </c>
      <c r="K65" s="16" t="s">
        <v>37</v>
      </c>
      <c r="L65" s="61" t="s">
        <v>70</v>
      </c>
      <c r="M65" s="61" t="s">
        <v>14</v>
      </c>
      <c r="N65" s="62">
        <v>5</v>
      </c>
      <c r="O65" s="62">
        <v>5</v>
      </c>
      <c r="P65" s="62">
        <v>3</v>
      </c>
      <c r="Q65" s="62">
        <v>17</v>
      </c>
      <c r="R65" s="62">
        <v>20</v>
      </c>
      <c r="S65">
        <f t="shared" si="1"/>
        <v>0.29411764705882354</v>
      </c>
    </row>
    <row r="66" spans="1:19" x14ac:dyDescent="0.25">
      <c r="A66" s="16" t="str">
        <f t="shared" ref="A66:A129" si="2">CONCATENATE(K66,B66)</f>
        <v>A05.10.2023</v>
      </c>
      <c r="B66" s="16" t="s">
        <v>51</v>
      </c>
      <c r="C66" s="63">
        <v>0.58333333333333337</v>
      </c>
      <c r="D66" s="16" t="s">
        <v>52</v>
      </c>
      <c r="E66" s="16">
        <v>23</v>
      </c>
      <c r="F66" s="16">
        <v>54</v>
      </c>
      <c r="G66" s="16" t="s">
        <v>11</v>
      </c>
      <c r="H66" s="16">
        <v>7</v>
      </c>
      <c r="I66" s="16" t="s">
        <v>50</v>
      </c>
      <c r="J66" s="16" t="s">
        <v>13</v>
      </c>
      <c r="K66" s="16" t="s">
        <v>12</v>
      </c>
      <c r="L66" s="61" t="s">
        <v>70</v>
      </c>
      <c r="M66" s="61" t="s">
        <v>70</v>
      </c>
      <c r="N66" s="62">
        <v>25</v>
      </c>
      <c r="O66" s="62">
        <v>7</v>
      </c>
      <c r="P66" s="62">
        <v>4</v>
      </c>
      <c r="Q66" s="62">
        <v>41</v>
      </c>
      <c r="R66" s="62">
        <v>45</v>
      </c>
      <c r="S66">
        <f t="shared" si="1"/>
        <v>0.17073170731707318</v>
      </c>
    </row>
    <row r="67" spans="1:19" x14ac:dyDescent="0.25">
      <c r="A67" s="16" t="str">
        <f t="shared" si="2"/>
        <v>A05.10.2023</v>
      </c>
      <c r="B67" s="16" t="s">
        <v>51</v>
      </c>
      <c r="C67" s="63">
        <v>0.58333333333333337</v>
      </c>
      <c r="D67" s="16" t="s">
        <v>52</v>
      </c>
      <c r="E67" s="16">
        <v>23</v>
      </c>
      <c r="F67" s="16">
        <v>54</v>
      </c>
      <c r="G67" s="16" t="s">
        <v>11</v>
      </c>
      <c r="H67" s="16">
        <v>7</v>
      </c>
      <c r="I67" s="16" t="s">
        <v>50</v>
      </c>
      <c r="J67" s="16" t="s">
        <v>22</v>
      </c>
      <c r="K67" s="16" t="s">
        <v>12</v>
      </c>
      <c r="L67" s="61" t="s">
        <v>70</v>
      </c>
      <c r="M67" s="61" t="s">
        <v>70</v>
      </c>
      <c r="N67" s="62">
        <v>25</v>
      </c>
      <c r="O67" s="62">
        <v>25</v>
      </c>
      <c r="P67" s="62">
        <v>4</v>
      </c>
      <c r="Q67" s="62">
        <v>41</v>
      </c>
      <c r="R67" s="62">
        <v>45</v>
      </c>
      <c r="S67">
        <f t="shared" ref="S67:S130" si="3">O67/Q67</f>
        <v>0.6097560975609756</v>
      </c>
    </row>
    <row r="68" spans="1:19" x14ac:dyDescent="0.25">
      <c r="A68" s="16" t="str">
        <f t="shared" si="2"/>
        <v>A05.10.2023</v>
      </c>
      <c r="B68" s="16" t="s">
        <v>51</v>
      </c>
      <c r="C68" s="63">
        <v>0.58333333333333337</v>
      </c>
      <c r="D68" s="16" t="s">
        <v>52</v>
      </c>
      <c r="E68" s="16">
        <v>23</v>
      </c>
      <c r="F68" s="16">
        <v>54</v>
      </c>
      <c r="G68" s="16" t="s">
        <v>11</v>
      </c>
      <c r="H68" s="16">
        <v>7</v>
      </c>
      <c r="I68" s="16" t="s">
        <v>50</v>
      </c>
      <c r="J68" s="16" t="s">
        <v>15</v>
      </c>
      <c r="K68" s="16" t="s">
        <v>12</v>
      </c>
      <c r="L68" s="61" t="s">
        <v>70</v>
      </c>
      <c r="M68" s="16" t="s">
        <v>16</v>
      </c>
      <c r="N68" s="62">
        <v>25</v>
      </c>
      <c r="O68" s="62">
        <v>1</v>
      </c>
      <c r="P68" s="62">
        <v>4</v>
      </c>
      <c r="Q68" s="62">
        <v>41</v>
      </c>
      <c r="R68" s="62">
        <v>45</v>
      </c>
      <c r="S68">
        <f t="shared" si="3"/>
        <v>2.4390243902439025E-2</v>
      </c>
    </row>
    <row r="69" spans="1:19" x14ac:dyDescent="0.25">
      <c r="A69" s="16" t="str">
        <f t="shared" si="2"/>
        <v>A05.10.2023</v>
      </c>
      <c r="B69" s="16" t="s">
        <v>51</v>
      </c>
      <c r="C69" s="63">
        <v>0.58333333333333337</v>
      </c>
      <c r="D69" s="16" t="s">
        <v>52</v>
      </c>
      <c r="E69" s="16">
        <v>23</v>
      </c>
      <c r="F69" s="16">
        <v>54</v>
      </c>
      <c r="G69" s="16" t="s">
        <v>11</v>
      </c>
      <c r="H69" s="16">
        <v>7</v>
      </c>
      <c r="I69" s="16" t="s">
        <v>50</v>
      </c>
      <c r="J69" s="16" t="s">
        <v>17</v>
      </c>
      <c r="K69" s="16" t="s">
        <v>12</v>
      </c>
      <c r="L69" s="61" t="s">
        <v>70</v>
      </c>
      <c r="M69" s="16" t="s">
        <v>14</v>
      </c>
      <c r="N69" s="62">
        <v>25</v>
      </c>
      <c r="O69" s="62">
        <v>8</v>
      </c>
      <c r="P69" s="62">
        <v>4</v>
      </c>
      <c r="Q69" s="62">
        <v>41</v>
      </c>
      <c r="R69" s="62">
        <v>45</v>
      </c>
      <c r="S69">
        <f t="shared" si="3"/>
        <v>0.1951219512195122</v>
      </c>
    </row>
    <row r="70" spans="1:19" x14ac:dyDescent="0.25">
      <c r="A70" s="16" t="str">
        <f t="shared" si="2"/>
        <v>B05.10.2023</v>
      </c>
      <c r="B70" s="16" t="s">
        <v>51</v>
      </c>
      <c r="C70" s="63">
        <v>0.58333333333333337</v>
      </c>
      <c r="D70" s="16" t="s">
        <v>52</v>
      </c>
      <c r="E70" s="16">
        <v>23</v>
      </c>
      <c r="F70" s="16">
        <v>54</v>
      </c>
      <c r="G70" s="16" t="s">
        <v>11</v>
      </c>
      <c r="H70" s="16">
        <v>7</v>
      </c>
      <c r="I70" s="16" t="s">
        <v>50</v>
      </c>
      <c r="J70" s="16" t="s">
        <v>17</v>
      </c>
      <c r="K70" s="16" t="s">
        <v>23</v>
      </c>
      <c r="L70" s="61" t="s">
        <v>70</v>
      </c>
      <c r="M70" s="61" t="s">
        <v>70</v>
      </c>
      <c r="N70" s="62">
        <v>19</v>
      </c>
      <c r="O70" s="62">
        <v>9</v>
      </c>
      <c r="P70" s="62">
        <v>7</v>
      </c>
      <c r="Q70" s="62">
        <v>47</v>
      </c>
      <c r="R70" s="62">
        <v>54</v>
      </c>
      <c r="S70">
        <f t="shared" si="3"/>
        <v>0.19148936170212766</v>
      </c>
    </row>
    <row r="71" spans="1:19" x14ac:dyDescent="0.25">
      <c r="A71" s="16" t="str">
        <f t="shared" si="2"/>
        <v>B05.10.2023</v>
      </c>
      <c r="B71" s="16" t="s">
        <v>51</v>
      </c>
      <c r="C71" s="63">
        <v>0.58333333333333337</v>
      </c>
      <c r="D71" s="16" t="s">
        <v>52</v>
      </c>
      <c r="E71" s="16">
        <v>23</v>
      </c>
      <c r="F71" s="16">
        <v>54</v>
      </c>
      <c r="G71" s="16" t="s">
        <v>11</v>
      </c>
      <c r="H71" s="16">
        <v>7</v>
      </c>
      <c r="I71" s="16" t="s">
        <v>50</v>
      </c>
      <c r="J71" s="16" t="s">
        <v>15</v>
      </c>
      <c r="K71" s="16" t="s">
        <v>23</v>
      </c>
      <c r="L71" s="61" t="s">
        <v>70</v>
      </c>
      <c r="M71" s="61" t="s">
        <v>70</v>
      </c>
      <c r="N71" s="62">
        <v>19</v>
      </c>
      <c r="O71" s="62">
        <v>19</v>
      </c>
      <c r="P71" s="62">
        <v>7</v>
      </c>
      <c r="Q71" s="62">
        <v>47</v>
      </c>
      <c r="R71" s="62">
        <v>54</v>
      </c>
      <c r="S71">
        <f t="shared" si="3"/>
        <v>0.40425531914893614</v>
      </c>
    </row>
    <row r="72" spans="1:19" x14ac:dyDescent="0.25">
      <c r="A72" s="16" t="str">
        <f t="shared" si="2"/>
        <v>B05.10.2023</v>
      </c>
      <c r="B72" s="16" t="s">
        <v>51</v>
      </c>
      <c r="C72" s="63">
        <v>0.58333333333333337</v>
      </c>
      <c r="D72" s="16" t="s">
        <v>52</v>
      </c>
      <c r="E72" s="16">
        <v>23</v>
      </c>
      <c r="F72" s="16">
        <v>54</v>
      </c>
      <c r="G72" s="16" t="s">
        <v>11</v>
      </c>
      <c r="H72" s="16">
        <v>7</v>
      </c>
      <c r="I72" s="16" t="s">
        <v>50</v>
      </c>
      <c r="J72" s="16" t="s">
        <v>13</v>
      </c>
      <c r="K72" s="16" t="s">
        <v>23</v>
      </c>
      <c r="L72" s="61" t="s">
        <v>70</v>
      </c>
      <c r="M72" s="16" t="s">
        <v>16</v>
      </c>
      <c r="N72" s="62">
        <v>19</v>
      </c>
      <c r="O72" s="62">
        <v>6</v>
      </c>
      <c r="P72" s="62">
        <v>7</v>
      </c>
      <c r="Q72" s="62">
        <v>47</v>
      </c>
      <c r="R72" s="62">
        <v>54</v>
      </c>
      <c r="S72">
        <f t="shared" si="3"/>
        <v>0.1276595744680851</v>
      </c>
    </row>
    <row r="73" spans="1:19" x14ac:dyDescent="0.25">
      <c r="A73" s="16" t="str">
        <f t="shared" si="2"/>
        <v>B05.10.2023</v>
      </c>
      <c r="B73" s="16" t="s">
        <v>51</v>
      </c>
      <c r="C73" s="63">
        <v>0.58333333333333337</v>
      </c>
      <c r="D73" s="16" t="s">
        <v>52</v>
      </c>
      <c r="E73" s="16">
        <v>23</v>
      </c>
      <c r="F73" s="16">
        <v>54</v>
      </c>
      <c r="G73" s="16" t="s">
        <v>11</v>
      </c>
      <c r="H73" s="16">
        <v>7</v>
      </c>
      <c r="I73" s="16" t="s">
        <v>50</v>
      </c>
      <c r="J73" s="16" t="s">
        <v>22</v>
      </c>
      <c r="K73" s="16" t="s">
        <v>23</v>
      </c>
      <c r="L73" s="61" t="s">
        <v>70</v>
      </c>
      <c r="M73" s="16" t="s">
        <v>14</v>
      </c>
      <c r="N73" s="62">
        <v>19</v>
      </c>
      <c r="O73" s="62">
        <v>13</v>
      </c>
      <c r="P73" s="62">
        <v>7</v>
      </c>
      <c r="Q73" s="62">
        <v>47</v>
      </c>
      <c r="R73" s="62">
        <v>54</v>
      </c>
      <c r="S73">
        <f t="shared" si="3"/>
        <v>0.27659574468085107</v>
      </c>
    </row>
    <row r="74" spans="1:19" x14ac:dyDescent="0.25">
      <c r="A74" s="16" t="str">
        <f t="shared" si="2"/>
        <v>C05.10.2023</v>
      </c>
      <c r="B74" s="16" t="s">
        <v>51</v>
      </c>
      <c r="C74" s="63">
        <v>0.58333333333333304</v>
      </c>
      <c r="D74" s="16" t="s">
        <v>52</v>
      </c>
      <c r="E74" s="16">
        <v>23</v>
      </c>
      <c r="F74" s="16">
        <v>54</v>
      </c>
      <c r="G74" s="16" t="s">
        <v>11</v>
      </c>
      <c r="H74" s="16">
        <v>7</v>
      </c>
      <c r="I74" s="16" t="s">
        <v>50</v>
      </c>
      <c r="J74" s="16" t="s">
        <v>17</v>
      </c>
      <c r="K74" s="16" t="s">
        <v>26</v>
      </c>
      <c r="L74" s="61" t="s">
        <v>70</v>
      </c>
      <c r="M74" s="61" t="s">
        <v>70</v>
      </c>
      <c r="N74" s="62">
        <v>17</v>
      </c>
      <c r="O74" s="62">
        <v>16</v>
      </c>
      <c r="P74" s="62">
        <v>2</v>
      </c>
      <c r="Q74" s="62">
        <v>42</v>
      </c>
      <c r="R74" s="62">
        <v>44</v>
      </c>
      <c r="S74">
        <f t="shared" si="3"/>
        <v>0.38095238095238093</v>
      </c>
    </row>
    <row r="75" spans="1:19" x14ac:dyDescent="0.25">
      <c r="A75" s="16" t="str">
        <f t="shared" si="2"/>
        <v>C05.10.2023</v>
      </c>
      <c r="B75" s="16" t="s">
        <v>51</v>
      </c>
      <c r="C75" s="63">
        <v>0.58333333333333304</v>
      </c>
      <c r="D75" s="16" t="s">
        <v>52</v>
      </c>
      <c r="E75" s="16">
        <v>23</v>
      </c>
      <c r="F75" s="16">
        <v>54</v>
      </c>
      <c r="G75" s="16" t="s">
        <v>11</v>
      </c>
      <c r="H75" s="16">
        <v>7</v>
      </c>
      <c r="I75" s="16" t="s">
        <v>50</v>
      </c>
      <c r="J75" s="16" t="s">
        <v>15</v>
      </c>
      <c r="K75" s="16" t="s">
        <v>26</v>
      </c>
      <c r="L75" s="61" t="s">
        <v>70</v>
      </c>
      <c r="M75" s="61" t="s">
        <v>70</v>
      </c>
      <c r="N75" s="62">
        <v>17</v>
      </c>
      <c r="O75" s="62">
        <v>17</v>
      </c>
      <c r="P75" s="62">
        <v>2</v>
      </c>
      <c r="Q75" s="62">
        <v>42</v>
      </c>
      <c r="R75" s="62">
        <v>44</v>
      </c>
      <c r="S75">
        <f t="shared" si="3"/>
        <v>0.40476190476190477</v>
      </c>
    </row>
    <row r="76" spans="1:19" x14ac:dyDescent="0.25">
      <c r="A76" s="16" t="str">
        <f t="shared" si="2"/>
        <v>C05.10.2023</v>
      </c>
      <c r="B76" s="16" t="s">
        <v>51</v>
      </c>
      <c r="C76" s="63">
        <v>0.58333333333333304</v>
      </c>
      <c r="D76" s="16" t="s">
        <v>52</v>
      </c>
      <c r="E76" s="16">
        <v>23</v>
      </c>
      <c r="F76" s="16">
        <v>54</v>
      </c>
      <c r="G76" s="16" t="s">
        <v>11</v>
      </c>
      <c r="H76" s="16">
        <v>7</v>
      </c>
      <c r="I76" s="16" t="s">
        <v>50</v>
      </c>
      <c r="J76" s="16" t="s">
        <v>22</v>
      </c>
      <c r="K76" s="16" t="s">
        <v>26</v>
      </c>
      <c r="L76" s="61" t="s">
        <v>70</v>
      </c>
      <c r="M76" s="61" t="s">
        <v>16</v>
      </c>
      <c r="N76" s="62">
        <v>17</v>
      </c>
      <c r="O76" s="62">
        <v>2</v>
      </c>
      <c r="P76" s="62">
        <v>2</v>
      </c>
      <c r="Q76" s="62">
        <v>42</v>
      </c>
      <c r="R76" s="62">
        <v>44</v>
      </c>
      <c r="S76">
        <f t="shared" si="3"/>
        <v>4.7619047619047616E-2</v>
      </c>
    </row>
    <row r="77" spans="1:19" x14ac:dyDescent="0.25">
      <c r="A77" s="16" t="str">
        <f t="shared" si="2"/>
        <v>C05.10.2023</v>
      </c>
      <c r="B77" s="16" t="s">
        <v>51</v>
      </c>
      <c r="C77" s="63">
        <v>0.58333333333333304</v>
      </c>
      <c r="D77" s="16" t="s">
        <v>52</v>
      </c>
      <c r="E77" s="16">
        <v>23</v>
      </c>
      <c r="F77" s="16">
        <v>54</v>
      </c>
      <c r="G77" s="16" t="s">
        <v>11</v>
      </c>
      <c r="H77" s="16">
        <v>7</v>
      </c>
      <c r="I77" s="16" t="s">
        <v>50</v>
      </c>
      <c r="J77" s="16" t="s">
        <v>13</v>
      </c>
      <c r="K77" s="16" t="s">
        <v>26</v>
      </c>
      <c r="L77" s="61" t="s">
        <v>70</v>
      </c>
      <c r="M77" s="61" t="s">
        <v>14</v>
      </c>
      <c r="N77" s="62">
        <v>17</v>
      </c>
      <c r="O77" s="62">
        <v>7</v>
      </c>
      <c r="P77" s="62">
        <v>2</v>
      </c>
      <c r="Q77" s="62">
        <v>42</v>
      </c>
      <c r="R77" s="62">
        <v>44</v>
      </c>
      <c r="S77">
        <f t="shared" si="3"/>
        <v>0.16666666666666666</v>
      </c>
    </row>
    <row r="78" spans="1:19" x14ac:dyDescent="0.25">
      <c r="A78" s="16" t="str">
        <f t="shared" si="2"/>
        <v>D05.10.2023</v>
      </c>
      <c r="B78" s="16" t="s">
        <v>51</v>
      </c>
      <c r="C78" s="63">
        <v>0.58333333333333304</v>
      </c>
      <c r="D78" s="16" t="s">
        <v>52</v>
      </c>
      <c r="E78" s="16">
        <v>23</v>
      </c>
      <c r="F78" s="16">
        <v>54</v>
      </c>
      <c r="G78" s="16" t="s">
        <v>11</v>
      </c>
      <c r="H78" s="16">
        <v>7</v>
      </c>
      <c r="I78" s="16" t="s">
        <v>50</v>
      </c>
      <c r="J78" s="16" t="s">
        <v>15</v>
      </c>
      <c r="K78" s="16" t="s">
        <v>31</v>
      </c>
      <c r="L78" s="61" t="s">
        <v>70</v>
      </c>
      <c r="M78" s="61" t="s">
        <v>70</v>
      </c>
      <c r="N78" s="62">
        <v>8</v>
      </c>
      <c r="O78" s="62">
        <v>13</v>
      </c>
      <c r="P78" s="62">
        <v>4</v>
      </c>
      <c r="Q78" s="62">
        <v>25</v>
      </c>
      <c r="R78" s="62">
        <v>29</v>
      </c>
      <c r="S78">
        <f t="shared" si="3"/>
        <v>0.52</v>
      </c>
    </row>
    <row r="79" spans="1:19" x14ac:dyDescent="0.25">
      <c r="A79" s="16" t="str">
        <f t="shared" si="2"/>
        <v>D05.10.2023</v>
      </c>
      <c r="B79" s="16" t="s">
        <v>51</v>
      </c>
      <c r="C79" s="63">
        <v>0.58333333333333304</v>
      </c>
      <c r="D79" s="16" t="s">
        <v>52</v>
      </c>
      <c r="E79" s="16">
        <v>23</v>
      </c>
      <c r="F79" s="16">
        <v>54</v>
      </c>
      <c r="G79" s="16" t="s">
        <v>11</v>
      </c>
      <c r="H79" s="16">
        <v>7</v>
      </c>
      <c r="I79" s="16" t="s">
        <v>50</v>
      </c>
      <c r="J79" s="16" t="s">
        <v>17</v>
      </c>
      <c r="K79" s="16" t="s">
        <v>31</v>
      </c>
      <c r="L79" s="61" t="s">
        <v>70</v>
      </c>
      <c r="M79" s="61" t="s">
        <v>70</v>
      </c>
      <c r="N79" s="62">
        <v>8</v>
      </c>
      <c r="O79" s="62">
        <v>8</v>
      </c>
      <c r="P79" s="62">
        <v>4</v>
      </c>
      <c r="Q79" s="62">
        <v>25</v>
      </c>
      <c r="R79" s="62">
        <v>29</v>
      </c>
      <c r="S79">
        <f t="shared" si="3"/>
        <v>0.32</v>
      </c>
    </row>
    <row r="80" spans="1:19" x14ac:dyDescent="0.25">
      <c r="A80" s="16" t="str">
        <f t="shared" si="2"/>
        <v>D05.10.2023</v>
      </c>
      <c r="B80" s="16" t="s">
        <v>51</v>
      </c>
      <c r="C80" s="63">
        <v>0.58333333333333304</v>
      </c>
      <c r="D80" s="16" t="s">
        <v>52</v>
      </c>
      <c r="E80" s="16">
        <v>23</v>
      </c>
      <c r="F80" s="16">
        <v>54</v>
      </c>
      <c r="G80" s="16" t="s">
        <v>11</v>
      </c>
      <c r="H80" s="16">
        <v>7</v>
      </c>
      <c r="I80" s="16" t="s">
        <v>50</v>
      </c>
      <c r="J80" s="16" t="s">
        <v>22</v>
      </c>
      <c r="K80" s="16" t="s">
        <v>31</v>
      </c>
      <c r="L80" s="61" t="s">
        <v>70</v>
      </c>
      <c r="M80" s="61" t="s">
        <v>16</v>
      </c>
      <c r="N80" s="62">
        <v>8</v>
      </c>
      <c r="O80" s="62">
        <v>1</v>
      </c>
      <c r="P80" s="62">
        <v>4</v>
      </c>
      <c r="Q80" s="62">
        <v>25</v>
      </c>
      <c r="R80" s="62">
        <v>29</v>
      </c>
      <c r="S80">
        <f t="shared" si="3"/>
        <v>0.04</v>
      </c>
    </row>
    <row r="81" spans="1:19" x14ac:dyDescent="0.25">
      <c r="A81" s="16" t="str">
        <f t="shared" si="2"/>
        <v>D05.10.2023</v>
      </c>
      <c r="B81" s="16" t="s">
        <v>51</v>
      </c>
      <c r="C81" s="63">
        <v>0.58333333333333304</v>
      </c>
      <c r="D81" s="16" t="s">
        <v>52</v>
      </c>
      <c r="E81" s="16">
        <v>23</v>
      </c>
      <c r="F81" s="16">
        <v>54</v>
      </c>
      <c r="G81" s="16" t="s">
        <v>11</v>
      </c>
      <c r="H81" s="16">
        <v>7</v>
      </c>
      <c r="I81" s="16" t="s">
        <v>50</v>
      </c>
      <c r="J81" s="16" t="s">
        <v>13</v>
      </c>
      <c r="K81" s="16" t="s">
        <v>31</v>
      </c>
      <c r="L81" s="61" t="s">
        <v>70</v>
      </c>
      <c r="M81" s="61" t="s">
        <v>14</v>
      </c>
      <c r="N81" s="62">
        <v>8</v>
      </c>
      <c r="O81" s="62">
        <v>3</v>
      </c>
      <c r="P81" s="62">
        <v>4</v>
      </c>
      <c r="Q81" s="62">
        <v>25</v>
      </c>
      <c r="R81" s="62">
        <v>29</v>
      </c>
      <c r="S81">
        <f t="shared" si="3"/>
        <v>0.12</v>
      </c>
    </row>
    <row r="82" spans="1:19" x14ac:dyDescent="0.25">
      <c r="A82" s="16" t="str">
        <f t="shared" si="2"/>
        <v>E05.10.2023</v>
      </c>
      <c r="B82" s="16" t="s">
        <v>51</v>
      </c>
      <c r="C82" s="63">
        <v>0.58333333333333304</v>
      </c>
      <c r="D82" s="16" t="s">
        <v>52</v>
      </c>
      <c r="E82" s="16">
        <v>23</v>
      </c>
      <c r="F82" s="16">
        <v>54</v>
      </c>
      <c r="G82" s="16" t="s">
        <v>32</v>
      </c>
      <c r="H82" s="16">
        <v>7</v>
      </c>
      <c r="I82" s="16" t="s">
        <v>50</v>
      </c>
      <c r="J82" s="16" t="s">
        <v>13</v>
      </c>
      <c r="K82" s="16" t="s">
        <v>36</v>
      </c>
      <c r="L82" s="61" t="s">
        <v>70</v>
      </c>
      <c r="M82" s="61" t="s">
        <v>70</v>
      </c>
      <c r="N82" s="62">
        <v>16</v>
      </c>
      <c r="O82" s="62">
        <v>15</v>
      </c>
      <c r="P82" s="62">
        <v>4</v>
      </c>
      <c r="Q82" s="62">
        <v>49</v>
      </c>
      <c r="R82" s="62">
        <v>53</v>
      </c>
      <c r="S82">
        <f t="shared" si="3"/>
        <v>0.30612244897959184</v>
      </c>
    </row>
    <row r="83" spans="1:19" x14ac:dyDescent="0.25">
      <c r="A83" s="16" t="str">
        <f t="shared" si="2"/>
        <v>E05.10.2023</v>
      </c>
      <c r="B83" s="16" t="s">
        <v>51</v>
      </c>
      <c r="C83" s="63">
        <v>0.58333333333333304</v>
      </c>
      <c r="D83" s="16" t="s">
        <v>52</v>
      </c>
      <c r="E83" s="16">
        <v>23</v>
      </c>
      <c r="F83" s="16">
        <v>54</v>
      </c>
      <c r="G83" s="16" t="s">
        <v>32</v>
      </c>
      <c r="H83" s="16">
        <v>7</v>
      </c>
      <c r="I83" s="16" t="s">
        <v>50</v>
      </c>
      <c r="J83" s="16" t="s">
        <v>22</v>
      </c>
      <c r="K83" s="16" t="s">
        <v>36</v>
      </c>
      <c r="L83" s="61" t="s">
        <v>70</v>
      </c>
      <c r="M83" s="61" t="s">
        <v>70</v>
      </c>
      <c r="N83" s="62">
        <v>16</v>
      </c>
      <c r="O83" s="62">
        <v>16</v>
      </c>
      <c r="P83" s="62">
        <v>4</v>
      </c>
      <c r="Q83" s="62">
        <v>49</v>
      </c>
      <c r="R83" s="62">
        <v>53</v>
      </c>
      <c r="S83">
        <f t="shared" si="3"/>
        <v>0.32653061224489793</v>
      </c>
    </row>
    <row r="84" spans="1:19" x14ac:dyDescent="0.25">
      <c r="A84" s="16" t="str">
        <f t="shared" si="2"/>
        <v>E05.10.2023</v>
      </c>
      <c r="B84" s="16" t="s">
        <v>51</v>
      </c>
      <c r="C84" s="63">
        <v>0.58333333333333304</v>
      </c>
      <c r="D84" s="16" t="s">
        <v>52</v>
      </c>
      <c r="E84" s="16">
        <v>23</v>
      </c>
      <c r="F84" s="16">
        <v>54</v>
      </c>
      <c r="G84" s="16" t="s">
        <v>32</v>
      </c>
      <c r="H84" s="16">
        <v>7</v>
      </c>
      <c r="I84" s="16" t="s">
        <v>50</v>
      </c>
      <c r="J84" s="16" t="s">
        <v>15</v>
      </c>
      <c r="K84" s="16" t="s">
        <v>36</v>
      </c>
      <c r="L84" s="61" t="s">
        <v>70</v>
      </c>
      <c r="M84" s="16" t="s">
        <v>16</v>
      </c>
      <c r="N84" s="62">
        <v>16</v>
      </c>
      <c r="O84" s="62">
        <v>3</v>
      </c>
      <c r="P84" s="62">
        <v>4</v>
      </c>
      <c r="Q84" s="62">
        <v>49</v>
      </c>
      <c r="R84" s="62">
        <v>53</v>
      </c>
      <c r="S84">
        <f t="shared" si="3"/>
        <v>6.1224489795918366E-2</v>
      </c>
    </row>
    <row r="85" spans="1:19" x14ac:dyDescent="0.25">
      <c r="A85" s="16" t="str">
        <f t="shared" si="2"/>
        <v>E05.10.2023</v>
      </c>
      <c r="B85" s="16" t="s">
        <v>51</v>
      </c>
      <c r="C85" s="63">
        <v>0.58333333333333304</v>
      </c>
      <c r="D85" s="16" t="s">
        <v>52</v>
      </c>
      <c r="E85" s="16">
        <v>23</v>
      </c>
      <c r="F85" s="16">
        <v>54</v>
      </c>
      <c r="G85" s="16" t="s">
        <v>32</v>
      </c>
      <c r="H85" s="16">
        <v>7</v>
      </c>
      <c r="I85" s="16" t="s">
        <v>50</v>
      </c>
      <c r="J85" s="16" t="s">
        <v>17</v>
      </c>
      <c r="K85" s="16" t="s">
        <v>36</v>
      </c>
      <c r="L85" s="61" t="s">
        <v>70</v>
      </c>
      <c r="M85" s="16" t="s">
        <v>14</v>
      </c>
      <c r="N85" s="62">
        <v>16</v>
      </c>
      <c r="O85" s="62">
        <v>15</v>
      </c>
      <c r="P85" s="62">
        <v>4</v>
      </c>
      <c r="Q85" s="62">
        <v>49</v>
      </c>
      <c r="R85" s="62">
        <v>53</v>
      </c>
      <c r="S85">
        <f t="shared" si="3"/>
        <v>0.30612244897959184</v>
      </c>
    </row>
    <row r="86" spans="1:19" x14ac:dyDescent="0.25">
      <c r="A86" s="16" t="str">
        <f t="shared" si="2"/>
        <v>F05.10.2023</v>
      </c>
      <c r="B86" s="16" t="s">
        <v>51</v>
      </c>
      <c r="C86" s="63">
        <v>0.58333333333333304</v>
      </c>
      <c r="D86" s="16" t="s">
        <v>52</v>
      </c>
      <c r="E86" s="16">
        <v>23</v>
      </c>
      <c r="F86" s="16">
        <v>54</v>
      </c>
      <c r="G86" s="16" t="s">
        <v>32</v>
      </c>
      <c r="H86" s="16">
        <v>7</v>
      </c>
      <c r="I86" s="16" t="s">
        <v>50</v>
      </c>
      <c r="J86" s="16" t="s">
        <v>13</v>
      </c>
      <c r="K86" s="16" t="s">
        <v>37</v>
      </c>
      <c r="L86" s="61" t="s">
        <v>70</v>
      </c>
      <c r="M86" s="61" t="s">
        <v>70</v>
      </c>
      <c r="N86" s="62">
        <v>7</v>
      </c>
      <c r="O86" s="62">
        <v>15</v>
      </c>
      <c r="P86" s="62">
        <v>5</v>
      </c>
      <c r="Q86" s="62">
        <v>38</v>
      </c>
      <c r="R86" s="62">
        <v>43</v>
      </c>
      <c r="S86">
        <f t="shared" si="3"/>
        <v>0.39473684210526316</v>
      </c>
    </row>
    <row r="87" spans="1:19" x14ac:dyDescent="0.25">
      <c r="A87" s="16" t="str">
        <f t="shared" si="2"/>
        <v>F05.10.2023</v>
      </c>
      <c r="B87" s="16" t="s">
        <v>51</v>
      </c>
      <c r="C87" s="63">
        <v>0.58333333333333304</v>
      </c>
      <c r="D87" s="16" t="s">
        <v>52</v>
      </c>
      <c r="E87" s="16">
        <v>23</v>
      </c>
      <c r="F87" s="16">
        <v>54</v>
      </c>
      <c r="G87" s="16" t="s">
        <v>32</v>
      </c>
      <c r="H87" s="16">
        <v>7</v>
      </c>
      <c r="I87" s="16" t="s">
        <v>50</v>
      </c>
      <c r="J87" s="16" t="s">
        <v>22</v>
      </c>
      <c r="K87" s="16" t="s">
        <v>37</v>
      </c>
      <c r="L87" s="61" t="s">
        <v>70</v>
      </c>
      <c r="M87" s="61" t="s">
        <v>70</v>
      </c>
      <c r="N87" s="62">
        <v>7</v>
      </c>
      <c r="O87" s="62">
        <v>7</v>
      </c>
      <c r="P87" s="62">
        <v>5</v>
      </c>
      <c r="Q87" s="62">
        <v>38</v>
      </c>
      <c r="R87" s="62">
        <v>43</v>
      </c>
      <c r="S87">
        <f t="shared" si="3"/>
        <v>0.18421052631578946</v>
      </c>
    </row>
    <row r="88" spans="1:19" x14ac:dyDescent="0.25">
      <c r="A88" s="16" t="str">
        <f t="shared" si="2"/>
        <v>F05.10.2023</v>
      </c>
      <c r="B88" s="16" t="s">
        <v>51</v>
      </c>
      <c r="C88" s="63">
        <v>0.58333333333333304</v>
      </c>
      <c r="D88" s="16" t="s">
        <v>52</v>
      </c>
      <c r="E88" s="16">
        <v>23</v>
      </c>
      <c r="F88" s="16">
        <v>54</v>
      </c>
      <c r="G88" s="16" t="s">
        <v>32</v>
      </c>
      <c r="H88" s="16">
        <v>7</v>
      </c>
      <c r="I88" s="16" t="s">
        <v>50</v>
      </c>
      <c r="J88" s="16" t="s">
        <v>17</v>
      </c>
      <c r="K88" s="16" t="s">
        <v>37</v>
      </c>
      <c r="L88" s="61" t="s">
        <v>70</v>
      </c>
      <c r="M88" s="16" t="s">
        <v>16</v>
      </c>
      <c r="N88" s="62">
        <v>7</v>
      </c>
      <c r="O88" s="62">
        <v>3</v>
      </c>
      <c r="P88" s="62">
        <v>5</v>
      </c>
      <c r="Q88" s="62">
        <v>38</v>
      </c>
      <c r="R88" s="62">
        <v>43</v>
      </c>
      <c r="S88">
        <f t="shared" si="3"/>
        <v>7.8947368421052627E-2</v>
      </c>
    </row>
    <row r="89" spans="1:19" x14ac:dyDescent="0.25">
      <c r="A89" s="16" t="str">
        <f t="shared" si="2"/>
        <v>F05.10.2023</v>
      </c>
      <c r="B89" s="16" t="s">
        <v>51</v>
      </c>
      <c r="C89" s="63">
        <v>0.58333333333333304</v>
      </c>
      <c r="D89" s="16" t="s">
        <v>52</v>
      </c>
      <c r="E89" s="16">
        <v>23</v>
      </c>
      <c r="F89" s="16">
        <v>54</v>
      </c>
      <c r="G89" s="16" t="s">
        <v>32</v>
      </c>
      <c r="H89" s="16">
        <v>7</v>
      </c>
      <c r="I89" s="16" t="s">
        <v>50</v>
      </c>
      <c r="J89" s="16" t="s">
        <v>15</v>
      </c>
      <c r="K89" s="16" t="s">
        <v>37</v>
      </c>
      <c r="L89" s="61" t="s">
        <v>70</v>
      </c>
      <c r="M89" s="16" t="s">
        <v>14</v>
      </c>
      <c r="N89" s="62">
        <v>7</v>
      </c>
      <c r="O89" s="62">
        <v>13</v>
      </c>
      <c r="P89" s="62">
        <v>5</v>
      </c>
      <c r="Q89" s="62">
        <v>38</v>
      </c>
      <c r="R89" s="62">
        <v>43</v>
      </c>
      <c r="S89">
        <f t="shared" si="3"/>
        <v>0.34210526315789475</v>
      </c>
    </row>
    <row r="90" spans="1:19" x14ac:dyDescent="0.25">
      <c r="A90" s="16" t="str">
        <f t="shared" si="2"/>
        <v>G05.10.2023</v>
      </c>
      <c r="B90" s="16" t="s">
        <v>51</v>
      </c>
      <c r="C90" s="63">
        <v>0.58333333333333304</v>
      </c>
      <c r="D90" s="16" t="s">
        <v>52</v>
      </c>
      <c r="E90" s="16">
        <v>23</v>
      </c>
      <c r="F90" s="16">
        <v>54</v>
      </c>
      <c r="G90" s="16" t="s">
        <v>32</v>
      </c>
      <c r="H90" s="16">
        <v>7</v>
      </c>
      <c r="I90" s="16" t="s">
        <v>50</v>
      </c>
      <c r="J90" s="16" t="s">
        <v>22</v>
      </c>
      <c r="K90" s="16" t="s">
        <v>38</v>
      </c>
      <c r="L90" s="61" t="s">
        <v>70</v>
      </c>
      <c r="M90" s="61" t="s">
        <v>70</v>
      </c>
      <c r="N90" s="62">
        <v>9</v>
      </c>
      <c r="O90" s="62">
        <v>18</v>
      </c>
      <c r="P90" s="62">
        <v>13</v>
      </c>
      <c r="Q90" s="62">
        <v>37</v>
      </c>
      <c r="R90" s="62">
        <v>50</v>
      </c>
      <c r="S90">
        <f t="shared" si="3"/>
        <v>0.48648648648648651</v>
      </c>
    </row>
    <row r="91" spans="1:19" x14ac:dyDescent="0.25">
      <c r="A91" s="16" t="str">
        <f t="shared" si="2"/>
        <v>G05.10.2023</v>
      </c>
      <c r="B91" s="16" t="s">
        <v>51</v>
      </c>
      <c r="C91" s="63">
        <v>0.58333333333333304</v>
      </c>
      <c r="D91" s="16" t="s">
        <v>52</v>
      </c>
      <c r="E91" s="16">
        <v>23</v>
      </c>
      <c r="F91" s="16">
        <v>54</v>
      </c>
      <c r="G91" s="16" t="s">
        <v>32</v>
      </c>
      <c r="H91" s="16">
        <v>7</v>
      </c>
      <c r="I91" s="16" t="s">
        <v>50</v>
      </c>
      <c r="J91" s="16" t="s">
        <v>13</v>
      </c>
      <c r="K91" s="16" t="s">
        <v>38</v>
      </c>
      <c r="L91" s="61" t="s">
        <v>70</v>
      </c>
      <c r="M91" s="61" t="s">
        <v>70</v>
      </c>
      <c r="N91" s="62">
        <v>9</v>
      </c>
      <c r="O91" s="62">
        <v>9</v>
      </c>
      <c r="P91" s="62">
        <v>13</v>
      </c>
      <c r="Q91" s="62">
        <v>37</v>
      </c>
      <c r="R91" s="62">
        <v>50</v>
      </c>
      <c r="S91">
        <f t="shared" si="3"/>
        <v>0.24324324324324326</v>
      </c>
    </row>
    <row r="92" spans="1:19" x14ac:dyDescent="0.25">
      <c r="A92" s="16" t="str">
        <f t="shared" si="2"/>
        <v>G05.10.2023</v>
      </c>
      <c r="B92" s="16" t="s">
        <v>51</v>
      </c>
      <c r="C92" s="63">
        <v>0.58333333333333304</v>
      </c>
      <c r="D92" s="16" t="s">
        <v>52</v>
      </c>
      <c r="E92" s="16">
        <v>23</v>
      </c>
      <c r="F92" s="16">
        <v>54</v>
      </c>
      <c r="G92" s="16" t="s">
        <v>32</v>
      </c>
      <c r="H92" s="16">
        <v>7</v>
      </c>
      <c r="I92" s="16" t="s">
        <v>50</v>
      </c>
      <c r="J92" s="16" t="s">
        <v>17</v>
      </c>
      <c r="K92" s="16" t="s">
        <v>38</v>
      </c>
      <c r="L92" s="61" t="s">
        <v>70</v>
      </c>
      <c r="M92" s="16" t="s">
        <v>16</v>
      </c>
      <c r="N92" s="62">
        <v>9</v>
      </c>
      <c r="O92" s="62">
        <v>2</v>
      </c>
      <c r="P92" s="62">
        <v>13</v>
      </c>
      <c r="Q92" s="62">
        <v>37</v>
      </c>
      <c r="R92" s="62">
        <v>50</v>
      </c>
      <c r="S92">
        <f t="shared" si="3"/>
        <v>5.4054054054054057E-2</v>
      </c>
    </row>
    <row r="93" spans="1:19" x14ac:dyDescent="0.25">
      <c r="A93" s="16" t="str">
        <f t="shared" si="2"/>
        <v>G05.10.2023</v>
      </c>
      <c r="B93" s="16" t="s">
        <v>51</v>
      </c>
      <c r="C93" s="63">
        <v>0.58333333333333304</v>
      </c>
      <c r="D93" s="16" t="s">
        <v>52</v>
      </c>
      <c r="E93" s="16">
        <v>23</v>
      </c>
      <c r="F93" s="16">
        <v>54</v>
      </c>
      <c r="G93" s="16" t="s">
        <v>32</v>
      </c>
      <c r="H93" s="16">
        <v>7</v>
      </c>
      <c r="I93" s="16" t="s">
        <v>50</v>
      </c>
      <c r="J93" s="16" t="s">
        <v>15</v>
      </c>
      <c r="K93" s="16" t="s">
        <v>38</v>
      </c>
      <c r="L93" s="61" t="s">
        <v>70</v>
      </c>
      <c r="M93" s="16" t="s">
        <v>14</v>
      </c>
      <c r="N93" s="62">
        <v>9</v>
      </c>
      <c r="O93" s="62">
        <v>8</v>
      </c>
      <c r="P93" s="62">
        <v>13</v>
      </c>
      <c r="Q93" s="62">
        <v>37</v>
      </c>
      <c r="R93" s="62">
        <v>50</v>
      </c>
      <c r="S93">
        <f t="shared" si="3"/>
        <v>0.21621621621621623</v>
      </c>
    </row>
    <row r="94" spans="1:19" x14ac:dyDescent="0.25">
      <c r="A94" s="16" t="str">
        <f t="shared" si="2"/>
        <v>H05.10.2023</v>
      </c>
      <c r="B94" s="16" t="s">
        <v>51</v>
      </c>
      <c r="C94" s="63">
        <v>0.58333333333333304</v>
      </c>
      <c r="D94" s="16" t="s">
        <v>52</v>
      </c>
      <c r="E94" s="16">
        <v>23</v>
      </c>
      <c r="F94" s="16">
        <v>54</v>
      </c>
      <c r="G94" s="16" t="s">
        <v>32</v>
      </c>
      <c r="H94" s="16">
        <v>7</v>
      </c>
      <c r="I94" s="16" t="s">
        <v>50</v>
      </c>
      <c r="J94" s="16" t="s">
        <v>22</v>
      </c>
      <c r="K94" s="16" t="s">
        <v>39</v>
      </c>
      <c r="L94" s="61" t="s">
        <v>70</v>
      </c>
      <c r="M94" s="61" t="s">
        <v>70</v>
      </c>
      <c r="N94" s="62">
        <v>25</v>
      </c>
      <c r="O94" s="62">
        <v>4</v>
      </c>
      <c r="P94" s="62">
        <v>10</v>
      </c>
      <c r="Q94" s="62">
        <v>40</v>
      </c>
      <c r="R94" s="62">
        <v>50</v>
      </c>
      <c r="S94">
        <f t="shared" si="3"/>
        <v>0.1</v>
      </c>
    </row>
    <row r="95" spans="1:19" x14ac:dyDescent="0.25">
      <c r="A95" s="16" t="str">
        <f t="shared" si="2"/>
        <v>H05.10.2023</v>
      </c>
      <c r="B95" s="16" t="s">
        <v>51</v>
      </c>
      <c r="C95" s="63">
        <v>0.58333333333333304</v>
      </c>
      <c r="D95" s="16" t="s">
        <v>52</v>
      </c>
      <c r="E95" s="16">
        <v>23</v>
      </c>
      <c r="F95" s="16">
        <v>54</v>
      </c>
      <c r="G95" s="16" t="s">
        <v>32</v>
      </c>
      <c r="H95" s="16">
        <v>7</v>
      </c>
      <c r="I95" s="16" t="s">
        <v>50</v>
      </c>
      <c r="J95" s="16" t="s">
        <v>13</v>
      </c>
      <c r="K95" s="16" t="s">
        <v>39</v>
      </c>
      <c r="L95" s="61" t="s">
        <v>70</v>
      </c>
      <c r="M95" s="61" t="s">
        <v>70</v>
      </c>
      <c r="N95" s="62">
        <v>25</v>
      </c>
      <c r="O95" s="62">
        <v>25</v>
      </c>
      <c r="P95" s="62">
        <v>10</v>
      </c>
      <c r="Q95" s="62">
        <v>40</v>
      </c>
      <c r="R95" s="62">
        <v>50</v>
      </c>
      <c r="S95">
        <f t="shared" si="3"/>
        <v>0.625</v>
      </c>
    </row>
    <row r="96" spans="1:19" x14ac:dyDescent="0.25">
      <c r="A96" s="16" t="str">
        <f t="shared" si="2"/>
        <v>H05.10.2023</v>
      </c>
      <c r="B96" s="16" t="s">
        <v>51</v>
      </c>
      <c r="C96" s="63">
        <v>0.58333333333333304</v>
      </c>
      <c r="D96" s="16" t="s">
        <v>52</v>
      </c>
      <c r="E96" s="16">
        <v>23</v>
      </c>
      <c r="F96" s="16">
        <v>54</v>
      </c>
      <c r="G96" s="16" t="s">
        <v>32</v>
      </c>
      <c r="H96" s="16">
        <v>7</v>
      </c>
      <c r="I96" s="16" t="s">
        <v>50</v>
      </c>
      <c r="J96" s="16" t="s">
        <v>17</v>
      </c>
      <c r="K96" s="16" t="s">
        <v>39</v>
      </c>
      <c r="L96" s="61" t="s">
        <v>70</v>
      </c>
      <c r="M96" s="16" t="s">
        <v>16</v>
      </c>
      <c r="N96" s="62">
        <v>25</v>
      </c>
      <c r="O96" s="62">
        <v>4</v>
      </c>
      <c r="P96" s="62">
        <v>10</v>
      </c>
      <c r="Q96" s="62">
        <v>40</v>
      </c>
      <c r="R96" s="62">
        <v>50</v>
      </c>
      <c r="S96">
        <f t="shared" si="3"/>
        <v>0.1</v>
      </c>
    </row>
    <row r="97" spans="1:19" x14ac:dyDescent="0.25">
      <c r="A97" s="16" t="str">
        <f t="shared" si="2"/>
        <v>H05.10.2023</v>
      </c>
      <c r="B97" s="16" t="s">
        <v>51</v>
      </c>
      <c r="C97" s="63">
        <v>0.58333333333333304</v>
      </c>
      <c r="D97" s="16" t="s">
        <v>52</v>
      </c>
      <c r="E97" s="16">
        <v>23</v>
      </c>
      <c r="F97" s="16">
        <v>54</v>
      </c>
      <c r="G97" s="16" t="s">
        <v>32</v>
      </c>
      <c r="H97" s="16">
        <v>7</v>
      </c>
      <c r="I97" s="16" t="s">
        <v>50</v>
      </c>
      <c r="J97" s="16" t="s">
        <v>15</v>
      </c>
      <c r="K97" s="16" t="s">
        <v>39</v>
      </c>
      <c r="L97" s="61" t="s">
        <v>70</v>
      </c>
      <c r="M97" s="16" t="s">
        <v>14</v>
      </c>
      <c r="N97" s="62">
        <v>25</v>
      </c>
      <c r="O97" s="62">
        <v>7</v>
      </c>
      <c r="P97" s="62">
        <v>10</v>
      </c>
      <c r="Q97" s="62">
        <v>40</v>
      </c>
      <c r="R97" s="62">
        <v>50</v>
      </c>
      <c r="S97">
        <f t="shared" si="3"/>
        <v>0.17499999999999999</v>
      </c>
    </row>
    <row r="98" spans="1:19" x14ac:dyDescent="0.25">
      <c r="A98" s="16" t="str">
        <f t="shared" si="2"/>
        <v>A07.11.2023</v>
      </c>
      <c r="B98" s="16" t="s">
        <v>60</v>
      </c>
      <c r="C98" s="60">
        <v>0.66666666666666663</v>
      </c>
      <c r="D98" s="16" t="s">
        <v>52</v>
      </c>
      <c r="E98" s="16">
        <v>22</v>
      </c>
      <c r="F98" s="16">
        <v>45</v>
      </c>
      <c r="G98" s="16" t="s">
        <v>32</v>
      </c>
      <c r="H98" s="16">
        <v>8</v>
      </c>
      <c r="I98" s="16" t="s">
        <v>35</v>
      </c>
      <c r="J98" s="61" t="s">
        <v>15</v>
      </c>
      <c r="K98" s="61" t="s">
        <v>12</v>
      </c>
      <c r="L98" s="16" t="s">
        <v>72</v>
      </c>
      <c r="M98" s="61" t="s">
        <v>16</v>
      </c>
      <c r="N98" s="62">
        <v>5</v>
      </c>
      <c r="O98" s="62">
        <v>7</v>
      </c>
      <c r="P98" s="62">
        <v>17</v>
      </c>
      <c r="Q98" s="62">
        <v>26</v>
      </c>
      <c r="R98" s="62">
        <v>43</v>
      </c>
      <c r="S98">
        <f t="shared" si="3"/>
        <v>0.26923076923076922</v>
      </c>
    </row>
    <row r="99" spans="1:19" x14ac:dyDescent="0.25">
      <c r="A99" s="16" t="str">
        <f t="shared" si="2"/>
        <v>A07.11.2023</v>
      </c>
      <c r="B99" s="16" t="s">
        <v>60</v>
      </c>
      <c r="C99" s="60">
        <v>0.66666666666666663</v>
      </c>
      <c r="D99" s="16" t="s">
        <v>52</v>
      </c>
      <c r="E99" s="16">
        <v>22</v>
      </c>
      <c r="F99" s="16">
        <v>45</v>
      </c>
      <c r="G99" s="16" t="s">
        <v>32</v>
      </c>
      <c r="H99" s="16">
        <v>8</v>
      </c>
      <c r="I99" s="16" t="s">
        <v>35</v>
      </c>
      <c r="J99" s="61" t="s">
        <v>13</v>
      </c>
      <c r="K99" s="61" t="s">
        <v>12</v>
      </c>
      <c r="L99" s="16" t="s">
        <v>72</v>
      </c>
      <c r="M99" s="16" t="s">
        <v>72</v>
      </c>
      <c r="N99" s="62">
        <v>5</v>
      </c>
      <c r="O99" s="62">
        <v>9</v>
      </c>
      <c r="P99" s="62">
        <v>17</v>
      </c>
      <c r="Q99" s="62">
        <v>26</v>
      </c>
      <c r="R99" s="62">
        <v>43</v>
      </c>
      <c r="S99">
        <f t="shared" si="3"/>
        <v>0.34615384615384615</v>
      </c>
    </row>
    <row r="100" spans="1:19" x14ac:dyDescent="0.25">
      <c r="A100" s="16" t="str">
        <f t="shared" si="2"/>
        <v>A07.11.2023</v>
      </c>
      <c r="B100" s="16" t="s">
        <v>60</v>
      </c>
      <c r="C100" s="60">
        <v>0.66666666666666663</v>
      </c>
      <c r="D100" s="16" t="s">
        <v>52</v>
      </c>
      <c r="E100" s="16">
        <v>22</v>
      </c>
      <c r="F100" s="16">
        <v>45</v>
      </c>
      <c r="G100" s="16" t="s">
        <v>32</v>
      </c>
      <c r="H100" s="16">
        <v>8</v>
      </c>
      <c r="I100" s="16" t="s">
        <v>35</v>
      </c>
      <c r="J100" s="61" t="s">
        <v>22</v>
      </c>
      <c r="K100" s="61" t="s">
        <v>12</v>
      </c>
      <c r="L100" s="16" t="s">
        <v>72</v>
      </c>
      <c r="M100" s="16" t="s">
        <v>72</v>
      </c>
      <c r="N100" s="62">
        <v>5</v>
      </c>
      <c r="O100" s="62">
        <v>5</v>
      </c>
      <c r="P100" s="62">
        <v>17</v>
      </c>
      <c r="Q100" s="62">
        <v>26</v>
      </c>
      <c r="R100" s="62">
        <v>43</v>
      </c>
      <c r="S100">
        <f t="shared" si="3"/>
        <v>0.19230769230769232</v>
      </c>
    </row>
    <row r="101" spans="1:19" x14ac:dyDescent="0.25">
      <c r="A101" s="16" t="str">
        <f t="shared" si="2"/>
        <v>A07.11.2023</v>
      </c>
      <c r="B101" s="16" t="s">
        <v>60</v>
      </c>
      <c r="C101" s="60">
        <v>0.66666666666666663</v>
      </c>
      <c r="D101" s="16" t="s">
        <v>52</v>
      </c>
      <c r="E101" s="16">
        <v>22</v>
      </c>
      <c r="F101" s="16">
        <v>45</v>
      </c>
      <c r="G101" s="16" t="s">
        <v>32</v>
      </c>
      <c r="H101" s="16">
        <v>8</v>
      </c>
      <c r="I101" s="16" t="s">
        <v>35</v>
      </c>
      <c r="J101" s="61" t="s">
        <v>17</v>
      </c>
      <c r="K101" s="61" t="s">
        <v>12</v>
      </c>
      <c r="L101" s="16" t="s">
        <v>72</v>
      </c>
      <c r="M101" s="61" t="s">
        <v>14</v>
      </c>
      <c r="N101" s="62">
        <v>5</v>
      </c>
      <c r="O101" s="62">
        <v>5</v>
      </c>
      <c r="P101" s="62">
        <v>17</v>
      </c>
      <c r="Q101" s="62">
        <v>26</v>
      </c>
      <c r="R101" s="62">
        <v>43</v>
      </c>
      <c r="S101">
        <f t="shared" si="3"/>
        <v>0.19230769230769232</v>
      </c>
    </row>
    <row r="102" spans="1:19" x14ac:dyDescent="0.25">
      <c r="A102" s="16" t="str">
        <f t="shared" si="2"/>
        <v>B07.11.2023</v>
      </c>
      <c r="B102" s="16" t="s">
        <v>60</v>
      </c>
      <c r="C102" s="60">
        <v>0.66666666666666663</v>
      </c>
      <c r="D102" s="16" t="s">
        <v>52</v>
      </c>
      <c r="E102" s="16">
        <v>22</v>
      </c>
      <c r="F102" s="16">
        <v>45</v>
      </c>
      <c r="G102" s="16" t="s">
        <v>32</v>
      </c>
      <c r="H102" s="16">
        <v>8</v>
      </c>
      <c r="I102" s="16" t="s">
        <v>35</v>
      </c>
      <c r="J102" s="61" t="s">
        <v>15</v>
      </c>
      <c r="K102" s="61" t="s">
        <v>23</v>
      </c>
      <c r="L102" s="16" t="s">
        <v>72</v>
      </c>
      <c r="M102" s="61" t="s">
        <v>16</v>
      </c>
      <c r="N102" s="62">
        <v>2</v>
      </c>
      <c r="O102" s="62">
        <v>5</v>
      </c>
      <c r="P102" s="62">
        <v>19</v>
      </c>
      <c r="Q102" s="62">
        <v>23</v>
      </c>
      <c r="R102" s="62">
        <v>42</v>
      </c>
      <c r="S102">
        <f t="shared" si="3"/>
        <v>0.21739130434782608</v>
      </c>
    </row>
    <row r="103" spans="1:19" x14ac:dyDescent="0.25">
      <c r="A103" s="16" t="str">
        <f t="shared" si="2"/>
        <v>B07.11.2023</v>
      </c>
      <c r="B103" s="16" t="s">
        <v>60</v>
      </c>
      <c r="C103" s="60">
        <v>0.66666666666666663</v>
      </c>
      <c r="D103" s="16" t="s">
        <v>52</v>
      </c>
      <c r="E103" s="16">
        <v>22</v>
      </c>
      <c r="F103" s="16">
        <v>45</v>
      </c>
      <c r="G103" s="16" t="s">
        <v>32</v>
      </c>
      <c r="H103" s="16">
        <v>8</v>
      </c>
      <c r="I103" s="16" t="s">
        <v>35</v>
      </c>
      <c r="J103" s="61" t="s">
        <v>22</v>
      </c>
      <c r="K103" s="61" t="s">
        <v>23</v>
      </c>
      <c r="L103" s="16" t="s">
        <v>72</v>
      </c>
      <c r="M103" s="16" t="s">
        <v>72</v>
      </c>
      <c r="N103" s="62">
        <v>2</v>
      </c>
      <c r="O103" s="62">
        <v>8</v>
      </c>
      <c r="P103" s="62">
        <v>19</v>
      </c>
      <c r="Q103" s="62">
        <v>23</v>
      </c>
      <c r="R103" s="62">
        <v>42</v>
      </c>
      <c r="S103">
        <f t="shared" si="3"/>
        <v>0.34782608695652173</v>
      </c>
    </row>
    <row r="104" spans="1:19" x14ac:dyDescent="0.25">
      <c r="A104" s="16" t="str">
        <f t="shared" si="2"/>
        <v>B07.11.2023</v>
      </c>
      <c r="B104" s="16" t="s">
        <v>60</v>
      </c>
      <c r="C104" s="60">
        <v>0.66666666666666663</v>
      </c>
      <c r="D104" s="16" t="s">
        <v>52</v>
      </c>
      <c r="E104" s="16">
        <v>22</v>
      </c>
      <c r="F104" s="16">
        <v>45</v>
      </c>
      <c r="G104" s="16" t="s">
        <v>32</v>
      </c>
      <c r="H104" s="16">
        <v>8</v>
      </c>
      <c r="I104" s="16" t="s">
        <v>35</v>
      </c>
      <c r="J104" s="61" t="s">
        <v>13</v>
      </c>
      <c r="K104" s="61" t="s">
        <v>23</v>
      </c>
      <c r="L104" s="16" t="s">
        <v>72</v>
      </c>
      <c r="M104" s="16" t="s">
        <v>72</v>
      </c>
      <c r="N104" s="62">
        <v>2</v>
      </c>
      <c r="O104" s="62">
        <v>2</v>
      </c>
      <c r="P104" s="62">
        <v>19</v>
      </c>
      <c r="Q104" s="62">
        <v>23</v>
      </c>
      <c r="R104" s="62">
        <v>42</v>
      </c>
      <c r="S104">
        <f t="shared" si="3"/>
        <v>8.6956521739130432E-2</v>
      </c>
    </row>
    <row r="105" spans="1:19" x14ac:dyDescent="0.25">
      <c r="A105" s="16" t="str">
        <f t="shared" si="2"/>
        <v>B07.11.2023</v>
      </c>
      <c r="B105" s="16" t="s">
        <v>60</v>
      </c>
      <c r="C105" s="60">
        <v>0.66666666666666663</v>
      </c>
      <c r="D105" s="16" t="s">
        <v>52</v>
      </c>
      <c r="E105" s="16">
        <v>22</v>
      </c>
      <c r="F105" s="16">
        <v>45</v>
      </c>
      <c r="G105" s="16" t="s">
        <v>32</v>
      </c>
      <c r="H105" s="16">
        <v>8</v>
      </c>
      <c r="I105" s="16" t="s">
        <v>35</v>
      </c>
      <c r="J105" s="61" t="s">
        <v>17</v>
      </c>
      <c r="K105" s="61" t="s">
        <v>23</v>
      </c>
      <c r="L105" s="16" t="s">
        <v>72</v>
      </c>
      <c r="M105" s="61" t="s">
        <v>14</v>
      </c>
      <c r="N105" s="62">
        <v>2</v>
      </c>
      <c r="O105" s="62">
        <v>8</v>
      </c>
      <c r="P105" s="62">
        <v>19</v>
      </c>
      <c r="Q105" s="62">
        <v>23</v>
      </c>
      <c r="R105" s="62">
        <v>42</v>
      </c>
      <c r="S105">
        <f t="shared" si="3"/>
        <v>0.34782608695652173</v>
      </c>
    </row>
    <row r="106" spans="1:19" x14ac:dyDescent="0.25">
      <c r="A106" s="16" t="str">
        <f t="shared" si="2"/>
        <v>C07.11.2023</v>
      </c>
      <c r="B106" s="16" t="s">
        <v>60</v>
      </c>
      <c r="C106" s="60">
        <v>0.66666666666666663</v>
      </c>
      <c r="D106" s="16" t="s">
        <v>52</v>
      </c>
      <c r="E106" s="16">
        <v>22</v>
      </c>
      <c r="F106" s="16">
        <v>45</v>
      </c>
      <c r="G106" s="16" t="s">
        <v>32</v>
      </c>
      <c r="H106" s="16">
        <v>8</v>
      </c>
      <c r="I106" s="16" t="s">
        <v>35</v>
      </c>
      <c r="J106" s="61" t="s">
        <v>17</v>
      </c>
      <c r="K106" s="61" t="s">
        <v>26</v>
      </c>
      <c r="L106" s="16" t="s">
        <v>72</v>
      </c>
      <c r="M106" s="61" t="s">
        <v>16</v>
      </c>
      <c r="N106" s="62">
        <v>6</v>
      </c>
      <c r="O106" s="62">
        <v>0</v>
      </c>
      <c r="P106" s="62">
        <v>26</v>
      </c>
      <c r="Q106" s="62">
        <v>22</v>
      </c>
      <c r="R106" s="62">
        <v>48</v>
      </c>
      <c r="S106">
        <f t="shared" si="3"/>
        <v>0</v>
      </c>
    </row>
    <row r="107" spans="1:19" x14ac:dyDescent="0.25">
      <c r="A107" s="16" t="str">
        <f t="shared" si="2"/>
        <v>C07.11.2023</v>
      </c>
      <c r="B107" s="16" t="s">
        <v>60</v>
      </c>
      <c r="C107" s="60">
        <v>0.66666666666666663</v>
      </c>
      <c r="D107" s="16" t="s">
        <v>52</v>
      </c>
      <c r="E107" s="16">
        <v>22</v>
      </c>
      <c r="F107" s="16">
        <v>45</v>
      </c>
      <c r="G107" s="16" t="s">
        <v>32</v>
      </c>
      <c r="H107" s="16">
        <v>8</v>
      </c>
      <c r="I107" s="16" t="s">
        <v>35</v>
      </c>
      <c r="J107" s="61" t="s">
        <v>22</v>
      </c>
      <c r="K107" s="61" t="s">
        <v>26</v>
      </c>
      <c r="L107" s="16" t="s">
        <v>72</v>
      </c>
      <c r="M107" s="16" t="s">
        <v>72</v>
      </c>
      <c r="N107" s="62">
        <v>6</v>
      </c>
      <c r="O107" s="62">
        <v>10</v>
      </c>
      <c r="P107" s="62">
        <v>26</v>
      </c>
      <c r="Q107" s="62">
        <v>22</v>
      </c>
      <c r="R107" s="62">
        <v>48</v>
      </c>
      <c r="S107">
        <f t="shared" si="3"/>
        <v>0.45454545454545453</v>
      </c>
    </row>
    <row r="108" spans="1:19" x14ac:dyDescent="0.25">
      <c r="A108" s="16" t="str">
        <f t="shared" si="2"/>
        <v>C07.11.2023</v>
      </c>
      <c r="B108" s="16" t="s">
        <v>60</v>
      </c>
      <c r="C108" s="60">
        <v>0.66666666666666663</v>
      </c>
      <c r="D108" s="16" t="s">
        <v>52</v>
      </c>
      <c r="E108" s="16">
        <v>22</v>
      </c>
      <c r="F108" s="16">
        <v>45</v>
      </c>
      <c r="G108" s="16" t="s">
        <v>32</v>
      </c>
      <c r="H108" s="16">
        <v>8</v>
      </c>
      <c r="I108" s="16" t="s">
        <v>35</v>
      </c>
      <c r="J108" s="61" t="s">
        <v>13</v>
      </c>
      <c r="K108" s="61" t="s">
        <v>26</v>
      </c>
      <c r="L108" s="16" t="s">
        <v>72</v>
      </c>
      <c r="M108" s="16" t="s">
        <v>72</v>
      </c>
      <c r="N108" s="62">
        <v>6</v>
      </c>
      <c r="O108" s="62">
        <v>6</v>
      </c>
      <c r="P108" s="62">
        <v>26</v>
      </c>
      <c r="Q108" s="62">
        <v>22</v>
      </c>
      <c r="R108" s="62">
        <v>48</v>
      </c>
      <c r="S108">
        <f t="shared" si="3"/>
        <v>0.27272727272727271</v>
      </c>
    </row>
    <row r="109" spans="1:19" x14ac:dyDescent="0.25">
      <c r="A109" s="16" t="str">
        <f t="shared" si="2"/>
        <v>C07.11.2023</v>
      </c>
      <c r="B109" s="16" t="s">
        <v>60</v>
      </c>
      <c r="C109" s="60">
        <v>0.66666666666666663</v>
      </c>
      <c r="D109" s="16" t="s">
        <v>52</v>
      </c>
      <c r="E109" s="16">
        <v>22</v>
      </c>
      <c r="F109" s="16">
        <v>45</v>
      </c>
      <c r="G109" s="16" t="s">
        <v>32</v>
      </c>
      <c r="H109" s="16">
        <v>8</v>
      </c>
      <c r="I109" s="16" t="s">
        <v>35</v>
      </c>
      <c r="J109" s="61" t="s">
        <v>15</v>
      </c>
      <c r="K109" s="61" t="s">
        <v>26</v>
      </c>
      <c r="L109" s="16" t="s">
        <v>72</v>
      </c>
      <c r="M109" s="61" t="s">
        <v>14</v>
      </c>
      <c r="N109" s="62">
        <v>6</v>
      </c>
      <c r="O109" s="62">
        <v>6</v>
      </c>
      <c r="P109" s="62">
        <v>26</v>
      </c>
      <c r="Q109" s="62">
        <v>22</v>
      </c>
      <c r="R109" s="62">
        <v>48</v>
      </c>
      <c r="S109">
        <f t="shared" si="3"/>
        <v>0.27272727272727271</v>
      </c>
    </row>
    <row r="110" spans="1:19" x14ac:dyDescent="0.25">
      <c r="A110" s="16" t="str">
        <f t="shared" si="2"/>
        <v>A09.11.2023</v>
      </c>
      <c r="B110" s="16" t="s">
        <v>61</v>
      </c>
      <c r="C110" s="60">
        <v>0.58333333333333337</v>
      </c>
      <c r="D110" s="16" t="s">
        <v>52</v>
      </c>
      <c r="E110" s="16">
        <v>25</v>
      </c>
      <c r="F110" s="16">
        <v>30</v>
      </c>
      <c r="G110" s="16" t="s">
        <v>32</v>
      </c>
      <c r="H110" s="16">
        <v>8</v>
      </c>
      <c r="I110" s="16" t="s">
        <v>30</v>
      </c>
      <c r="J110" s="61" t="s">
        <v>13</v>
      </c>
      <c r="K110" s="61" t="s">
        <v>12</v>
      </c>
      <c r="L110" s="16" t="s">
        <v>72</v>
      </c>
      <c r="M110" s="61" t="s">
        <v>16</v>
      </c>
      <c r="N110" s="62">
        <v>4</v>
      </c>
      <c r="O110" s="62">
        <v>3</v>
      </c>
      <c r="P110" s="62">
        <v>10</v>
      </c>
      <c r="Q110" s="62">
        <v>35</v>
      </c>
      <c r="R110" s="62">
        <v>45</v>
      </c>
      <c r="S110">
        <f t="shared" si="3"/>
        <v>8.5714285714285715E-2</v>
      </c>
    </row>
    <row r="111" spans="1:19" x14ac:dyDescent="0.25">
      <c r="A111" s="16" t="str">
        <f t="shared" si="2"/>
        <v>A09.11.2023</v>
      </c>
      <c r="B111" s="16" t="s">
        <v>61</v>
      </c>
      <c r="C111" s="60">
        <v>0.58333333333333337</v>
      </c>
      <c r="D111" s="16" t="s">
        <v>52</v>
      </c>
      <c r="E111" s="16">
        <v>25</v>
      </c>
      <c r="F111" s="16">
        <v>30</v>
      </c>
      <c r="G111" s="16" t="s">
        <v>32</v>
      </c>
      <c r="H111" s="16">
        <v>8</v>
      </c>
      <c r="I111" s="16" t="s">
        <v>30</v>
      </c>
      <c r="J111" s="61" t="s">
        <v>17</v>
      </c>
      <c r="K111" s="61" t="s">
        <v>12</v>
      </c>
      <c r="L111" s="16" t="s">
        <v>72</v>
      </c>
      <c r="M111" s="16" t="s">
        <v>72</v>
      </c>
      <c r="N111" s="62">
        <v>4</v>
      </c>
      <c r="O111" s="62">
        <v>4</v>
      </c>
      <c r="P111" s="62">
        <v>10</v>
      </c>
      <c r="Q111" s="62">
        <v>35</v>
      </c>
      <c r="R111" s="62">
        <v>45</v>
      </c>
      <c r="S111">
        <f t="shared" si="3"/>
        <v>0.11428571428571428</v>
      </c>
    </row>
    <row r="112" spans="1:19" x14ac:dyDescent="0.25">
      <c r="A112" s="16" t="str">
        <f t="shared" si="2"/>
        <v>A09.11.2023</v>
      </c>
      <c r="B112" s="16" t="s">
        <v>61</v>
      </c>
      <c r="C112" s="60">
        <v>0.58333333333333337</v>
      </c>
      <c r="D112" s="16" t="s">
        <v>52</v>
      </c>
      <c r="E112" s="16">
        <v>25</v>
      </c>
      <c r="F112" s="16">
        <v>30</v>
      </c>
      <c r="G112" s="16" t="s">
        <v>32</v>
      </c>
      <c r="H112" s="16">
        <v>8</v>
      </c>
      <c r="I112" s="16" t="s">
        <v>30</v>
      </c>
      <c r="J112" s="61" t="s">
        <v>15</v>
      </c>
      <c r="K112" s="61" t="s">
        <v>12</v>
      </c>
      <c r="L112" s="16" t="s">
        <v>72</v>
      </c>
      <c r="M112" s="16" t="s">
        <v>73</v>
      </c>
      <c r="N112" s="62">
        <v>4</v>
      </c>
      <c r="O112" s="62">
        <v>10</v>
      </c>
      <c r="P112" s="62">
        <v>10</v>
      </c>
      <c r="Q112" s="62">
        <v>35</v>
      </c>
      <c r="R112" s="62">
        <v>45</v>
      </c>
      <c r="S112">
        <f t="shared" si="3"/>
        <v>0.2857142857142857</v>
      </c>
    </row>
    <row r="113" spans="1:19" x14ac:dyDescent="0.25">
      <c r="A113" s="16" t="str">
        <f t="shared" si="2"/>
        <v>A09.11.2023</v>
      </c>
      <c r="B113" s="16" t="s">
        <v>61</v>
      </c>
      <c r="C113" s="60">
        <v>0.58333333333333337</v>
      </c>
      <c r="D113" s="16" t="s">
        <v>52</v>
      </c>
      <c r="E113" s="16">
        <v>25</v>
      </c>
      <c r="F113" s="16">
        <v>30</v>
      </c>
      <c r="G113" s="16" t="s">
        <v>32</v>
      </c>
      <c r="H113" s="16">
        <v>8</v>
      </c>
      <c r="I113" s="16" t="s">
        <v>30</v>
      </c>
      <c r="J113" s="61" t="s">
        <v>22</v>
      </c>
      <c r="K113" s="61" t="s">
        <v>12</v>
      </c>
      <c r="L113" s="16" t="s">
        <v>72</v>
      </c>
      <c r="M113" s="61" t="s">
        <v>14</v>
      </c>
      <c r="N113" s="62">
        <v>4</v>
      </c>
      <c r="O113" s="62">
        <v>18</v>
      </c>
      <c r="P113" s="62">
        <v>10</v>
      </c>
      <c r="Q113" s="62">
        <v>35</v>
      </c>
      <c r="R113" s="62">
        <v>45</v>
      </c>
      <c r="S113">
        <f t="shared" si="3"/>
        <v>0.51428571428571423</v>
      </c>
    </row>
    <row r="114" spans="1:19" x14ac:dyDescent="0.25">
      <c r="A114" s="16" t="str">
        <f t="shared" si="2"/>
        <v>B09.11.2023</v>
      </c>
      <c r="B114" s="16" t="s">
        <v>61</v>
      </c>
      <c r="C114" s="60">
        <v>0.58333333333333304</v>
      </c>
      <c r="D114" s="16" t="s">
        <v>52</v>
      </c>
      <c r="E114" s="16">
        <v>25</v>
      </c>
      <c r="F114" s="16">
        <v>30</v>
      </c>
      <c r="G114" s="16" t="s">
        <v>32</v>
      </c>
      <c r="H114" s="16">
        <v>8</v>
      </c>
      <c r="I114" s="16" t="s">
        <v>30</v>
      </c>
      <c r="J114" s="61" t="s">
        <v>15</v>
      </c>
      <c r="K114" s="61" t="s">
        <v>23</v>
      </c>
      <c r="L114" s="16" t="s">
        <v>72</v>
      </c>
      <c r="M114" s="61" t="s">
        <v>16</v>
      </c>
      <c r="N114" s="62">
        <v>11</v>
      </c>
      <c r="O114" s="62">
        <v>6</v>
      </c>
      <c r="P114" s="62">
        <v>6</v>
      </c>
      <c r="Q114" s="62">
        <v>44</v>
      </c>
      <c r="R114" s="62">
        <v>50</v>
      </c>
      <c r="S114">
        <f t="shared" si="3"/>
        <v>0.13636363636363635</v>
      </c>
    </row>
    <row r="115" spans="1:19" x14ac:dyDescent="0.25">
      <c r="A115" s="16" t="str">
        <f t="shared" si="2"/>
        <v>B09.11.2023</v>
      </c>
      <c r="B115" s="16" t="s">
        <v>61</v>
      </c>
      <c r="C115" s="60">
        <v>0.58333333333333304</v>
      </c>
      <c r="D115" s="16" t="s">
        <v>52</v>
      </c>
      <c r="E115" s="16">
        <v>25</v>
      </c>
      <c r="F115" s="16">
        <v>30</v>
      </c>
      <c r="G115" s="16" t="s">
        <v>32</v>
      </c>
      <c r="H115" s="16">
        <v>8</v>
      </c>
      <c r="I115" s="16" t="s">
        <v>30</v>
      </c>
      <c r="J115" s="61" t="s">
        <v>22</v>
      </c>
      <c r="K115" s="61" t="s">
        <v>23</v>
      </c>
      <c r="L115" s="16" t="s">
        <v>72</v>
      </c>
      <c r="M115" s="16" t="s">
        <v>72</v>
      </c>
      <c r="N115" s="62">
        <v>11</v>
      </c>
      <c r="O115" s="62">
        <v>11</v>
      </c>
      <c r="P115" s="62">
        <v>6</v>
      </c>
      <c r="Q115" s="62">
        <v>44</v>
      </c>
      <c r="R115" s="62">
        <v>50</v>
      </c>
      <c r="S115">
        <f t="shared" si="3"/>
        <v>0.25</v>
      </c>
    </row>
    <row r="116" spans="1:19" x14ac:dyDescent="0.25">
      <c r="A116" s="16" t="str">
        <f t="shared" si="2"/>
        <v>B09.11.2023</v>
      </c>
      <c r="B116" s="16" t="s">
        <v>61</v>
      </c>
      <c r="C116" s="60">
        <v>0.58333333333333304</v>
      </c>
      <c r="D116" s="16" t="s">
        <v>52</v>
      </c>
      <c r="E116" s="16">
        <v>25</v>
      </c>
      <c r="F116" s="16">
        <v>30</v>
      </c>
      <c r="G116" s="16" t="s">
        <v>32</v>
      </c>
      <c r="H116" s="16">
        <v>8</v>
      </c>
      <c r="I116" s="16" t="s">
        <v>30</v>
      </c>
      <c r="J116" s="61" t="s">
        <v>17</v>
      </c>
      <c r="K116" s="61" t="s">
        <v>23</v>
      </c>
      <c r="L116" s="16" t="s">
        <v>72</v>
      </c>
      <c r="M116" s="16" t="s">
        <v>73</v>
      </c>
      <c r="N116" s="62">
        <v>11</v>
      </c>
      <c r="O116" s="62">
        <v>8</v>
      </c>
      <c r="P116" s="62">
        <v>6</v>
      </c>
      <c r="Q116" s="62">
        <v>44</v>
      </c>
      <c r="R116" s="62">
        <v>50</v>
      </c>
      <c r="S116">
        <f t="shared" si="3"/>
        <v>0.18181818181818182</v>
      </c>
    </row>
    <row r="117" spans="1:19" x14ac:dyDescent="0.25">
      <c r="A117" s="16" t="str">
        <f t="shared" si="2"/>
        <v>B09.11.2023</v>
      </c>
      <c r="B117" s="16" t="s">
        <v>61</v>
      </c>
      <c r="C117" s="60">
        <v>0.58333333333333304</v>
      </c>
      <c r="D117" s="16" t="s">
        <v>52</v>
      </c>
      <c r="E117" s="16">
        <v>25</v>
      </c>
      <c r="F117" s="16">
        <v>30</v>
      </c>
      <c r="G117" s="16" t="s">
        <v>32</v>
      </c>
      <c r="H117" s="16">
        <v>8</v>
      </c>
      <c r="I117" s="16" t="s">
        <v>30</v>
      </c>
      <c r="J117" s="61" t="s">
        <v>13</v>
      </c>
      <c r="K117" s="61" t="s">
        <v>23</v>
      </c>
      <c r="L117" s="16" t="s">
        <v>72</v>
      </c>
      <c r="M117" s="61" t="s">
        <v>14</v>
      </c>
      <c r="N117" s="62">
        <v>11</v>
      </c>
      <c r="O117" s="62">
        <v>19</v>
      </c>
      <c r="P117" s="62">
        <v>6</v>
      </c>
      <c r="Q117" s="62">
        <v>44</v>
      </c>
      <c r="R117" s="62">
        <v>50</v>
      </c>
      <c r="S117">
        <f t="shared" si="3"/>
        <v>0.43181818181818182</v>
      </c>
    </row>
    <row r="118" spans="1:19" x14ac:dyDescent="0.25">
      <c r="A118" s="16" t="str">
        <f t="shared" si="2"/>
        <v>C09.11.2023</v>
      </c>
      <c r="B118" s="16" t="s">
        <v>61</v>
      </c>
      <c r="C118" s="60">
        <v>0.58333333333333304</v>
      </c>
      <c r="D118" s="16" t="s">
        <v>52</v>
      </c>
      <c r="E118" s="16">
        <v>25</v>
      </c>
      <c r="F118" s="16">
        <v>30</v>
      </c>
      <c r="G118" s="16" t="s">
        <v>32</v>
      </c>
      <c r="H118" s="16">
        <v>8</v>
      </c>
      <c r="I118" s="16" t="s">
        <v>30</v>
      </c>
      <c r="J118" s="61" t="s">
        <v>22</v>
      </c>
      <c r="K118" s="61" t="s">
        <v>26</v>
      </c>
      <c r="L118" s="16" t="s">
        <v>72</v>
      </c>
      <c r="M118" s="61" t="s">
        <v>16</v>
      </c>
      <c r="N118" s="62">
        <v>4</v>
      </c>
      <c r="O118" s="62">
        <v>11</v>
      </c>
      <c r="P118" s="62">
        <v>4</v>
      </c>
      <c r="Q118" s="62">
        <v>38</v>
      </c>
      <c r="R118" s="62">
        <v>42</v>
      </c>
      <c r="S118">
        <f t="shared" si="3"/>
        <v>0.28947368421052633</v>
      </c>
    </row>
    <row r="119" spans="1:19" x14ac:dyDescent="0.25">
      <c r="A119" s="16" t="str">
        <f t="shared" si="2"/>
        <v>C09.11.2023</v>
      </c>
      <c r="B119" s="16" t="s">
        <v>61</v>
      </c>
      <c r="C119" s="60">
        <v>0.58333333333333304</v>
      </c>
      <c r="D119" s="16" t="s">
        <v>52</v>
      </c>
      <c r="E119" s="16">
        <v>25</v>
      </c>
      <c r="F119" s="16">
        <v>30</v>
      </c>
      <c r="G119" s="16" t="s">
        <v>32</v>
      </c>
      <c r="H119" s="16">
        <v>8</v>
      </c>
      <c r="I119" s="16" t="s">
        <v>30</v>
      </c>
      <c r="J119" s="61" t="s">
        <v>17</v>
      </c>
      <c r="K119" s="61" t="s">
        <v>26</v>
      </c>
      <c r="L119" s="16" t="s">
        <v>72</v>
      </c>
      <c r="M119" s="16" t="s">
        <v>72</v>
      </c>
      <c r="N119" s="62">
        <v>4</v>
      </c>
      <c r="O119" s="62">
        <v>4</v>
      </c>
      <c r="P119" s="62">
        <v>4</v>
      </c>
      <c r="Q119" s="62">
        <v>38</v>
      </c>
      <c r="R119" s="62">
        <v>42</v>
      </c>
      <c r="S119">
        <f t="shared" si="3"/>
        <v>0.10526315789473684</v>
      </c>
    </row>
    <row r="120" spans="1:19" x14ac:dyDescent="0.25">
      <c r="A120" s="16" t="str">
        <f t="shared" si="2"/>
        <v>C09.11.2023</v>
      </c>
      <c r="B120" s="16" t="s">
        <v>61</v>
      </c>
      <c r="C120" s="60">
        <v>0.58333333333333304</v>
      </c>
      <c r="D120" s="16" t="s">
        <v>52</v>
      </c>
      <c r="E120" s="16">
        <v>25</v>
      </c>
      <c r="F120" s="16">
        <v>30</v>
      </c>
      <c r="G120" s="16" t="s">
        <v>32</v>
      </c>
      <c r="H120" s="16">
        <v>8</v>
      </c>
      <c r="I120" s="16" t="s">
        <v>30</v>
      </c>
      <c r="J120" s="61" t="s">
        <v>13</v>
      </c>
      <c r="K120" s="61" t="s">
        <v>26</v>
      </c>
      <c r="L120" s="16" t="s">
        <v>72</v>
      </c>
      <c r="M120" s="16" t="s">
        <v>73</v>
      </c>
      <c r="N120" s="62">
        <v>4</v>
      </c>
      <c r="O120" s="62">
        <v>10</v>
      </c>
      <c r="P120" s="62">
        <v>4</v>
      </c>
      <c r="Q120" s="62">
        <v>38</v>
      </c>
      <c r="R120" s="62">
        <v>42</v>
      </c>
      <c r="S120">
        <f t="shared" si="3"/>
        <v>0.26315789473684209</v>
      </c>
    </row>
    <row r="121" spans="1:19" x14ac:dyDescent="0.25">
      <c r="A121" s="16" t="str">
        <f t="shared" si="2"/>
        <v>C09.11.2023</v>
      </c>
      <c r="B121" s="16" t="s">
        <v>61</v>
      </c>
      <c r="C121" s="60">
        <v>0.58333333333333304</v>
      </c>
      <c r="D121" s="16" t="s">
        <v>52</v>
      </c>
      <c r="E121" s="16">
        <v>25</v>
      </c>
      <c r="F121" s="16">
        <v>30</v>
      </c>
      <c r="G121" s="16" t="s">
        <v>32</v>
      </c>
      <c r="H121" s="16">
        <v>8</v>
      </c>
      <c r="I121" s="16" t="s">
        <v>30</v>
      </c>
      <c r="J121" s="61" t="s">
        <v>15</v>
      </c>
      <c r="K121" s="61" t="s">
        <v>26</v>
      </c>
      <c r="L121" s="16" t="s">
        <v>72</v>
      </c>
      <c r="M121" s="61" t="s">
        <v>14</v>
      </c>
      <c r="N121" s="62">
        <v>4</v>
      </c>
      <c r="O121" s="62">
        <v>13</v>
      </c>
      <c r="P121" s="62">
        <v>4</v>
      </c>
      <c r="Q121" s="62">
        <v>38</v>
      </c>
      <c r="R121" s="62">
        <v>42</v>
      </c>
      <c r="S121">
        <f t="shared" si="3"/>
        <v>0.34210526315789475</v>
      </c>
    </row>
    <row r="122" spans="1:19" x14ac:dyDescent="0.25">
      <c r="A122" s="16" t="str">
        <f t="shared" si="2"/>
        <v>A10.10.2023</v>
      </c>
      <c r="B122" s="16" t="s">
        <v>53</v>
      </c>
      <c r="C122" s="63">
        <v>0.66666666666666663</v>
      </c>
      <c r="D122" s="16" t="s">
        <v>52</v>
      </c>
      <c r="E122" s="16">
        <v>25</v>
      </c>
      <c r="F122" s="16">
        <v>44</v>
      </c>
      <c r="G122" s="16" t="s">
        <v>32</v>
      </c>
      <c r="H122" s="16">
        <v>6</v>
      </c>
      <c r="I122" s="16" t="s">
        <v>44</v>
      </c>
      <c r="J122" s="16" t="s">
        <v>13</v>
      </c>
      <c r="K122" s="16" t="s">
        <v>12</v>
      </c>
      <c r="L122" s="16" t="s">
        <v>69</v>
      </c>
      <c r="M122" s="16" t="s">
        <v>16</v>
      </c>
      <c r="N122" s="62">
        <v>12</v>
      </c>
      <c r="O122" s="62">
        <v>0</v>
      </c>
      <c r="P122" s="62">
        <v>13</v>
      </c>
      <c r="Q122" s="62">
        <v>43</v>
      </c>
      <c r="R122" s="62">
        <v>56</v>
      </c>
      <c r="S122">
        <f t="shared" si="3"/>
        <v>0</v>
      </c>
    </row>
    <row r="123" spans="1:19" x14ac:dyDescent="0.25">
      <c r="A123" s="16" t="str">
        <f t="shared" si="2"/>
        <v>A10.10.2023</v>
      </c>
      <c r="B123" s="16" t="s">
        <v>53</v>
      </c>
      <c r="C123" s="63">
        <v>0.66666666666666663</v>
      </c>
      <c r="D123" s="16" t="s">
        <v>52</v>
      </c>
      <c r="E123" s="16">
        <v>25</v>
      </c>
      <c r="F123" s="16">
        <v>44</v>
      </c>
      <c r="G123" s="16" t="s">
        <v>32</v>
      </c>
      <c r="H123" s="16">
        <v>6</v>
      </c>
      <c r="I123" s="16" t="s">
        <v>44</v>
      </c>
      <c r="J123" s="16" t="s">
        <v>22</v>
      </c>
      <c r="K123" s="16" t="s">
        <v>12</v>
      </c>
      <c r="L123" s="16" t="s">
        <v>69</v>
      </c>
      <c r="M123" s="16" t="s">
        <v>69</v>
      </c>
      <c r="N123" s="62">
        <v>12</v>
      </c>
      <c r="O123" s="62">
        <v>15</v>
      </c>
      <c r="P123" s="62">
        <v>13</v>
      </c>
      <c r="Q123" s="62">
        <v>43</v>
      </c>
      <c r="R123" s="62">
        <v>56</v>
      </c>
      <c r="S123">
        <f t="shared" si="3"/>
        <v>0.34883720930232559</v>
      </c>
    </row>
    <row r="124" spans="1:19" x14ac:dyDescent="0.25">
      <c r="A124" s="16" t="str">
        <f t="shared" si="2"/>
        <v>A10.10.2023</v>
      </c>
      <c r="B124" s="16" t="s">
        <v>53</v>
      </c>
      <c r="C124" s="63">
        <v>0.66666666666666663</v>
      </c>
      <c r="D124" s="16" t="s">
        <v>52</v>
      </c>
      <c r="E124" s="16">
        <v>25</v>
      </c>
      <c r="F124" s="16">
        <v>44</v>
      </c>
      <c r="G124" s="16" t="s">
        <v>32</v>
      </c>
      <c r="H124" s="16">
        <v>6</v>
      </c>
      <c r="I124" s="16" t="s">
        <v>44</v>
      </c>
      <c r="J124" s="16" t="s">
        <v>15</v>
      </c>
      <c r="K124" s="16" t="s">
        <v>12</v>
      </c>
      <c r="L124" s="16" t="s">
        <v>69</v>
      </c>
      <c r="M124" s="16" t="s">
        <v>69</v>
      </c>
      <c r="N124" s="62">
        <v>12</v>
      </c>
      <c r="O124" s="62">
        <v>12</v>
      </c>
      <c r="P124" s="62">
        <v>13</v>
      </c>
      <c r="Q124" s="62">
        <v>43</v>
      </c>
      <c r="R124" s="62">
        <v>56</v>
      </c>
      <c r="S124">
        <f t="shared" si="3"/>
        <v>0.27906976744186046</v>
      </c>
    </row>
    <row r="125" spans="1:19" x14ac:dyDescent="0.25">
      <c r="A125" s="16" t="str">
        <f t="shared" si="2"/>
        <v>A10.10.2023</v>
      </c>
      <c r="B125" s="16" t="s">
        <v>53</v>
      </c>
      <c r="C125" s="63">
        <v>0.66666666666666663</v>
      </c>
      <c r="D125" s="16" t="s">
        <v>52</v>
      </c>
      <c r="E125" s="16">
        <v>25</v>
      </c>
      <c r="F125" s="16">
        <v>44</v>
      </c>
      <c r="G125" s="16" t="s">
        <v>32</v>
      </c>
      <c r="H125" s="16">
        <v>6</v>
      </c>
      <c r="I125" s="16" t="s">
        <v>44</v>
      </c>
      <c r="J125" s="16" t="s">
        <v>13</v>
      </c>
      <c r="K125" s="16" t="s">
        <v>12</v>
      </c>
      <c r="L125" s="16" t="s">
        <v>69</v>
      </c>
      <c r="M125" s="16" t="s">
        <v>14</v>
      </c>
      <c r="N125" s="62">
        <v>12</v>
      </c>
      <c r="O125" s="62">
        <v>16</v>
      </c>
      <c r="P125" s="62">
        <v>13</v>
      </c>
      <c r="Q125" s="62">
        <v>43</v>
      </c>
      <c r="R125" s="62">
        <v>56</v>
      </c>
      <c r="S125">
        <f t="shared" si="3"/>
        <v>0.37209302325581395</v>
      </c>
    </row>
    <row r="126" spans="1:19" x14ac:dyDescent="0.25">
      <c r="A126" s="16" t="str">
        <f t="shared" si="2"/>
        <v>B10.10.2023</v>
      </c>
      <c r="B126" s="16" t="s">
        <v>53</v>
      </c>
      <c r="C126" s="63">
        <v>0.66666666666666696</v>
      </c>
      <c r="D126" s="16" t="s">
        <v>52</v>
      </c>
      <c r="E126" s="16">
        <v>25</v>
      </c>
      <c r="F126" s="16">
        <v>44</v>
      </c>
      <c r="G126" s="16" t="s">
        <v>32</v>
      </c>
      <c r="H126" s="16">
        <v>6</v>
      </c>
      <c r="I126" s="16" t="s">
        <v>44</v>
      </c>
      <c r="J126" s="16" t="s">
        <v>17</v>
      </c>
      <c r="K126" s="16" t="s">
        <v>23</v>
      </c>
      <c r="L126" s="16" t="s">
        <v>69</v>
      </c>
      <c r="M126" s="16" t="s">
        <v>16</v>
      </c>
      <c r="N126" s="62">
        <v>13</v>
      </c>
      <c r="O126" s="62">
        <v>2</v>
      </c>
      <c r="P126" s="62">
        <v>12</v>
      </c>
      <c r="Q126" s="62">
        <v>36</v>
      </c>
      <c r="R126" s="62">
        <v>48</v>
      </c>
      <c r="S126">
        <f t="shared" si="3"/>
        <v>5.5555555555555552E-2</v>
      </c>
    </row>
    <row r="127" spans="1:19" x14ac:dyDescent="0.25">
      <c r="A127" s="16" t="str">
        <f t="shared" si="2"/>
        <v>B10.10.2023</v>
      </c>
      <c r="B127" s="16" t="s">
        <v>53</v>
      </c>
      <c r="C127" s="63">
        <v>0.66666666666666696</v>
      </c>
      <c r="D127" s="16" t="s">
        <v>52</v>
      </c>
      <c r="E127" s="16">
        <v>25</v>
      </c>
      <c r="F127" s="16">
        <v>44</v>
      </c>
      <c r="G127" s="16" t="s">
        <v>32</v>
      </c>
      <c r="H127" s="16">
        <v>6</v>
      </c>
      <c r="I127" s="16" t="s">
        <v>44</v>
      </c>
      <c r="J127" s="16" t="s">
        <v>15</v>
      </c>
      <c r="K127" s="16" t="s">
        <v>23</v>
      </c>
      <c r="L127" s="16" t="s">
        <v>69</v>
      </c>
      <c r="M127" s="16" t="s">
        <v>69</v>
      </c>
      <c r="N127" s="62">
        <v>13</v>
      </c>
      <c r="O127" s="62">
        <v>8</v>
      </c>
      <c r="P127" s="62">
        <v>12</v>
      </c>
      <c r="Q127" s="62">
        <v>36</v>
      </c>
      <c r="R127" s="62">
        <v>48</v>
      </c>
      <c r="S127">
        <f t="shared" si="3"/>
        <v>0.22222222222222221</v>
      </c>
    </row>
    <row r="128" spans="1:19" x14ac:dyDescent="0.25">
      <c r="A128" s="16" t="str">
        <f t="shared" si="2"/>
        <v>B10.10.2023</v>
      </c>
      <c r="B128" s="16" t="s">
        <v>53</v>
      </c>
      <c r="C128" s="63">
        <v>0.66666666666666663</v>
      </c>
      <c r="D128" s="16" t="s">
        <v>52</v>
      </c>
      <c r="E128" s="16">
        <v>25</v>
      </c>
      <c r="F128" s="16">
        <v>44</v>
      </c>
      <c r="G128" s="16" t="s">
        <v>32</v>
      </c>
      <c r="H128" s="16">
        <v>6</v>
      </c>
      <c r="I128" s="16" t="s">
        <v>44</v>
      </c>
      <c r="J128" s="16" t="s">
        <v>22</v>
      </c>
      <c r="K128" s="16" t="s">
        <v>23</v>
      </c>
      <c r="L128" s="16" t="s">
        <v>69</v>
      </c>
      <c r="M128" s="16" t="s">
        <v>69</v>
      </c>
      <c r="N128" s="62">
        <v>13</v>
      </c>
      <c r="O128" s="62">
        <v>13</v>
      </c>
      <c r="P128" s="62">
        <v>12</v>
      </c>
      <c r="Q128" s="62">
        <v>36</v>
      </c>
      <c r="R128" s="62">
        <v>48</v>
      </c>
      <c r="S128">
        <f t="shared" si="3"/>
        <v>0.3611111111111111</v>
      </c>
    </row>
    <row r="129" spans="1:19" x14ac:dyDescent="0.25">
      <c r="A129" s="16" t="str">
        <f t="shared" si="2"/>
        <v>B10.10.2023</v>
      </c>
      <c r="B129" s="16" t="s">
        <v>53</v>
      </c>
      <c r="C129" s="63">
        <v>0.66666666666666696</v>
      </c>
      <c r="D129" s="16" t="s">
        <v>52</v>
      </c>
      <c r="E129" s="16">
        <v>25</v>
      </c>
      <c r="F129" s="16">
        <v>44</v>
      </c>
      <c r="G129" s="16" t="s">
        <v>32</v>
      </c>
      <c r="H129" s="16">
        <v>6</v>
      </c>
      <c r="I129" s="16" t="s">
        <v>44</v>
      </c>
      <c r="J129" s="16" t="s">
        <v>13</v>
      </c>
      <c r="K129" s="16" t="s">
        <v>23</v>
      </c>
      <c r="L129" s="16" t="s">
        <v>69</v>
      </c>
      <c r="M129" s="16" t="s">
        <v>14</v>
      </c>
      <c r="N129" s="62">
        <v>13</v>
      </c>
      <c r="O129" s="62">
        <v>13</v>
      </c>
      <c r="P129" s="62">
        <v>12</v>
      </c>
      <c r="Q129" s="62">
        <v>36</v>
      </c>
      <c r="R129" s="62">
        <v>48</v>
      </c>
      <c r="S129">
        <f t="shared" si="3"/>
        <v>0.3611111111111111</v>
      </c>
    </row>
    <row r="130" spans="1:19" x14ac:dyDescent="0.25">
      <c r="A130" s="16" t="str">
        <f t="shared" ref="A130:A193" si="4">CONCATENATE(K130,B130)</f>
        <v>C10.10.2023</v>
      </c>
      <c r="B130" s="16" t="s">
        <v>53</v>
      </c>
      <c r="C130" s="63">
        <v>0.66666666666666696</v>
      </c>
      <c r="D130" s="16" t="s">
        <v>52</v>
      </c>
      <c r="E130" s="16">
        <v>25</v>
      </c>
      <c r="F130" s="16">
        <v>44</v>
      </c>
      <c r="G130" s="16" t="s">
        <v>11</v>
      </c>
      <c r="H130" s="16">
        <v>6</v>
      </c>
      <c r="I130" s="16" t="s">
        <v>47</v>
      </c>
      <c r="J130" s="16" t="s">
        <v>13</v>
      </c>
      <c r="K130" s="16" t="s">
        <v>26</v>
      </c>
      <c r="L130" s="16" t="s">
        <v>69</v>
      </c>
      <c r="M130" s="64" t="s">
        <v>70</v>
      </c>
      <c r="N130" s="62">
        <v>18</v>
      </c>
      <c r="O130" s="62">
        <v>18</v>
      </c>
      <c r="P130" s="62">
        <v>2</v>
      </c>
      <c r="Q130" s="62">
        <v>42</v>
      </c>
      <c r="R130" s="62">
        <v>44</v>
      </c>
      <c r="S130">
        <f t="shared" si="3"/>
        <v>0.42857142857142855</v>
      </c>
    </row>
    <row r="131" spans="1:19" x14ac:dyDescent="0.25">
      <c r="A131" s="16" t="str">
        <f t="shared" si="4"/>
        <v>C10.10.2023</v>
      </c>
      <c r="B131" s="16" t="s">
        <v>53</v>
      </c>
      <c r="C131" s="63">
        <v>0.66666666666666696</v>
      </c>
      <c r="D131" s="16" t="s">
        <v>52</v>
      </c>
      <c r="E131" s="16">
        <v>25</v>
      </c>
      <c r="F131" s="16">
        <v>44</v>
      </c>
      <c r="G131" s="16" t="s">
        <v>11</v>
      </c>
      <c r="H131" s="16">
        <v>6</v>
      </c>
      <c r="I131" s="16" t="s">
        <v>47</v>
      </c>
      <c r="J131" s="16" t="s">
        <v>15</v>
      </c>
      <c r="K131" s="16" t="s">
        <v>26</v>
      </c>
      <c r="L131" s="16" t="s">
        <v>69</v>
      </c>
      <c r="M131" s="16" t="s">
        <v>16</v>
      </c>
      <c r="N131" s="62">
        <v>18</v>
      </c>
      <c r="O131" s="62">
        <v>0</v>
      </c>
      <c r="P131" s="62">
        <v>2</v>
      </c>
      <c r="Q131" s="62">
        <v>42</v>
      </c>
      <c r="R131" s="62">
        <v>44</v>
      </c>
      <c r="S131">
        <f t="shared" ref="S131:S194" si="5">O131/Q131</f>
        <v>0</v>
      </c>
    </row>
    <row r="132" spans="1:19" x14ac:dyDescent="0.25">
      <c r="A132" s="16" t="str">
        <f t="shared" si="4"/>
        <v>C10.10.2023</v>
      </c>
      <c r="B132" s="16" t="s">
        <v>53</v>
      </c>
      <c r="C132" s="63">
        <v>0.66666666666666696</v>
      </c>
      <c r="D132" s="16" t="s">
        <v>52</v>
      </c>
      <c r="E132" s="16">
        <v>25</v>
      </c>
      <c r="F132" s="16">
        <v>44</v>
      </c>
      <c r="G132" s="16" t="s">
        <v>11</v>
      </c>
      <c r="H132" s="16">
        <v>6</v>
      </c>
      <c r="I132" s="16" t="s">
        <v>47</v>
      </c>
      <c r="J132" s="16" t="s">
        <v>22</v>
      </c>
      <c r="K132" s="16" t="s">
        <v>26</v>
      </c>
      <c r="L132" s="16" t="s">
        <v>69</v>
      </c>
      <c r="M132" s="16" t="s">
        <v>69</v>
      </c>
      <c r="N132" s="62">
        <v>18</v>
      </c>
      <c r="O132" s="62">
        <v>18</v>
      </c>
      <c r="P132" s="62">
        <v>2</v>
      </c>
      <c r="Q132" s="62">
        <v>42</v>
      </c>
      <c r="R132" s="62">
        <v>44</v>
      </c>
      <c r="S132">
        <f t="shared" si="5"/>
        <v>0.42857142857142855</v>
      </c>
    </row>
    <row r="133" spans="1:19" x14ac:dyDescent="0.25">
      <c r="A133" s="16" t="str">
        <f t="shared" si="4"/>
        <v>C10.10.2023</v>
      </c>
      <c r="B133" s="16" t="s">
        <v>53</v>
      </c>
      <c r="C133" s="63">
        <v>0.66666666666666696</v>
      </c>
      <c r="D133" s="16" t="s">
        <v>52</v>
      </c>
      <c r="E133" s="16">
        <v>25</v>
      </c>
      <c r="F133" s="16">
        <v>44</v>
      </c>
      <c r="G133" s="16" t="s">
        <v>11</v>
      </c>
      <c r="H133" s="16">
        <v>6</v>
      </c>
      <c r="I133" s="16" t="s">
        <v>47</v>
      </c>
      <c r="J133" s="16" t="s">
        <v>17</v>
      </c>
      <c r="K133" s="16" t="s">
        <v>26</v>
      </c>
      <c r="L133" s="16" t="s">
        <v>69</v>
      </c>
      <c r="M133" s="16" t="s">
        <v>14</v>
      </c>
      <c r="N133" s="62">
        <v>18</v>
      </c>
      <c r="O133" s="62">
        <v>6</v>
      </c>
      <c r="P133" s="62">
        <v>2</v>
      </c>
      <c r="Q133" s="62">
        <v>42</v>
      </c>
      <c r="R133" s="62">
        <v>44</v>
      </c>
      <c r="S133">
        <f t="shared" si="5"/>
        <v>0.14285714285714285</v>
      </c>
    </row>
    <row r="134" spans="1:19" x14ac:dyDescent="0.25">
      <c r="A134" s="16" t="str">
        <f t="shared" si="4"/>
        <v>D10.10.2023</v>
      </c>
      <c r="B134" s="16" t="s">
        <v>53</v>
      </c>
      <c r="C134" s="63">
        <v>0.66666666666666696</v>
      </c>
      <c r="D134" s="16" t="s">
        <v>52</v>
      </c>
      <c r="E134" s="16">
        <v>25</v>
      </c>
      <c r="F134" s="16">
        <v>44</v>
      </c>
      <c r="G134" s="16" t="s">
        <v>11</v>
      </c>
      <c r="H134" s="16">
        <v>6</v>
      </c>
      <c r="I134" s="16" t="s">
        <v>47</v>
      </c>
      <c r="J134" s="16" t="s">
        <v>22</v>
      </c>
      <c r="K134" s="16" t="s">
        <v>31</v>
      </c>
      <c r="L134" s="16" t="s">
        <v>69</v>
      </c>
      <c r="M134" s="64" t="s">
        <v>70</v>
      </c>
      <c r="N134" s="62">
        <v>8</v>
      </c>
      <c r="O134" s="62">
        <v>10</v>
      </c>
      <c r="P134" s="62">
        <v>2</v>
      </c>
      <c r="Q134" s="62">
        <v>24</v>
      </c>
      <c r="R134" s="62">
        <v>26</v>
      </c>
      <c r="S134">
        <f t="shared" si="5"/>
        <v>0.41666666666666669</v>
      </c>
    </row>
    <row r="135" spans="1:19" x14ac:dyDescent="0.25">
      <c r="A135" s="16" t="str">
        <f t="shared" si="4"/>
        <v>D10.10.2023</v>
      </c>
      <c r="B135" s="16" t="s">
        <v>53</v>
      </c>
      <c r="C135" s="63">
        <v>0.66666666666666696</v>
      </c>
      <c r="D135" s="16" t="s">
        <v>52</v>
      </c>
      <c r="E135" s="16">
        <v>25</v>
      </c>
      <c r="F135" s="16">
        <v>44</v>
      </c>
      <c r="G135" s="16" t="s">
        <v>11</v>
      </c>
      <c r="H135" s="16">
        <v>6</v>
      </c>
      <c r="I135" s="16" t="s">
        <v>47</v>
      </c>
      <c r="J135" s="16" t="s">
        <v>15</v>
      </c>
      <c r="K135" s="16" t="s">
        <v>31</v>
      </c>
      <c r="L135" s="16" t="s">
        <v>69</v>
      </c>
      <c r="M135" s="16" t="s">
        <v>16</v>
      </c>
      <c r="N135" s="62">
        <v>8</v>
      </c>
      <c r="O135" s="62">
        <v>2</v>
      </c>
      <c r="P135" s="62">
        <v>2</v>
      </c>
      <c r="Q135" s="62">
        <v>24</v>
      </c>
      <c r="R135" s="62">
        <v>26</v>
      </c>
      <c r="S135">
        <f t="shared" si="5"/>
        <v>8.3333333333333329E-2</v>
      </c>
    </row>
    <row r="136" spans="1:19" x14ac:dyDescent="0.25">
      <c r="A136" s="16" t="str">
        <f t="shared" si="4"/>
        <v>D10.10.2023</v>
      </c>
      <c r="B136" s="16" t="s">
        <v>53</v>
      </c>
      <c r="C136" s="63">
        <v>0.66666666666666696</v>
      </c>
      <c r="D136" s="16" t="s">
        <v>52</v>
      </c>
      <c r="E136" s="16">
        <v>25</v>
      </c>
      <c r="F136" s="16">
        <v>44</v>
      </c>
      <c r="G136" s="16" t="s">
        <v>11</v>
      </c>
      <c r="H136" s="16">
        <v>6</v>
      </c>
      <c r="I136" s="16" t="s">
        <v>47</v>
      </c>
      <c r="J136" s="16" t="s">
        <v>13</v>
      </c>
      <c r="K136" s="16" t="s">
        <v>31</v>
      </c>
      <c r="L136" s="16" t="s">
        <v>69</v>
      </c>
      <c r="M136" s="16" t="s">
        <v>69</v>
      </c>
      <c r="N136" s="62">
        <v>8</v>
      </c>
      <c r="O136" s="62">
        <v>8</v>
      </c>
      <c r="P136" s="62">
        <v>2</v>
      </c>
      <c r="Q136" s="62">
        <v>24</v>
      </c>
      <c r="R136" s="62">
        <v>26</v>
      </c>
      <c r="S136">
        <f t="shared" si="5"/>
        <v>0.33333333333333331</v>
      </c>
    </row>
    <row r="137" spans="1:19" x14ac:dyDescent="0.25">
      <c r="A137" s="16" t="str">
        <f t="shared" si="4"/>
        <v>D10.10.2023</v>
      </c>
      <c r="B137" s="16" t="s">
        <v>53</v>
      </c>
      <c r="C137" s="63">
        <v>0.66666666666666696</v>
      </c>
      <c r="D137" s="16" t="s">
        <v>52</v>
      </c>
      <c r="E137" s="16">
        <v>25</v>
      </c>
      <c r="F137" s="16">
        <v>44</v>
      </c>
      <c r="G137" s="16" t="s">
        <v>11</v>
      </c>
      <c r="H137" s="16">
        <v>6</v>
      </c>
      <c r="I137" s="16" t="s">
        <v>47</v>
      </c>
      <c r="J137" s="16" t="s">
        <v>17</v>
      </c>
      <c r="K137" s="16" t="s">
        <v>31</v>
      </c>
      <c r="L137" s="16" t="s">
        <v>69</v>
      </c>
      <c r="M137" s="16" t="s">
        <v>14</v>
      </c>
      <c r="N137" s="62">
        <v>8</v>
      </c>
      <c r="O137" s="62">
        <v>4</v>
      </c>
      <c r="P137" s="62">
        <v>2</v>
      </c>
      <c r="Q137" s="62">
        <v>24</v>
      </c>
      <c r="R137" s="62">
        <v>26</v>
      </c>
      <c r="S137">
        <f t="shared" si="5"/>
        <v>0.16666666666666666</v>
      </c>
    </row>
    <row r="138" spans="1:19" x14ac:dyDescent="0.25">
      <c r="A138" s="16" t="str">
        <f t="shared" si="4"/>
        <v>F12.10.2023</v>
      </c>
      <c r="B138" s="16" t="s">
        <v>54</v>
      </c>
      <c r="C138" s="63">
        <v>0.66666666666666663</v>
      </c>
      <c r="D138" s="16" t="s">
        <v>52</v>
      </c>
      <c r="E138" s="16">
        <v>25</v>
      </c>
      <c r="F138" s="16">
        <v>50</v>
      </c>
      <c r="G138" s="16" t="s">
        <v>32</v>
      </c>
      <c r="H138" s="16">
        <v>7</v>
      </c>
      <c r="I138" s="16" t="s">
        <v>44</v>
      </c>
      <c r="J138" s="16" t="s">
        <v>22</v>
      </c>
      <c r="K138" s="16" t="s">
        <v>37</v>
      </c>
      <c r="L138" s="16" t="s">
        <v>69</v>
      </c>
      <c r="M138" s="16" t="s">
        <v>16</v>
      </c>
      <c r="N138" s="62">
        <v>15</v>
      </c>
      <c r="O138" s="62">
        <v>0</v>
      </c>
      <c r="P138" s="62">
        <v>13</v>
      </c>
      <c r="Q138" s="62">
        <v>38</v>
      </c>
      <c r="R138" s="62">
        <v>51</v>
      </c>
      <c r="S138">
        <f t="shared" si="5"/>
        <v>0</v>
      </c>
    </row>
    <row r="139" spans="1:19" x14ac:dyDescent="0.25">
      <c r="A139" s="16" t="str">
        <f t="shared" si="4"/>
        <v>F12.10.2023</v>
      </c>
      <c r="B139" s="16" t="s">
        <v>54</v>
      </c>
      <c r="C139" s="63">
        <v>0.66666666666666663</v>
      </c>
      <c r="D139" s="16" t="s">
        <v>52</v>
      </c>
      <c r="E139" s="16">
        <v>25</v>
      </c>
      <c r="F139" s="16">
        <v>50</v>
      </c>
      <c r="G139" s="16" t="s">
        <v>32</v>
      </c>
      <c r="H139" s="16">
        <v>7</v>
      </c>
      <c r="I139" s="16" t="s">
        <v>44</v>
      </c>
      <c r="J139" s="16" t="s">
        <v>15</v>
      </c>
      <c r="K139" s="16" t="s">
        <v>37</v>
      </c>
      <c r="L139" s="16" t="s">
        <v>69</v>
      </c>
      <c r="M139" s="16" t="s">
        <v>69</v>
      </c>
      <c r="N139" s="62">
        <v>15</v>
      </c>
      <c r="O139" s="62">
        <v>11</v>
      </c>
      <c r="P139" s="62">
        <v>13</v>
      </c>
      <c r="Q139" s="62">
        <v>38</v>
      </c>
      <c r="R139" s="62">
        <v>51</v>
      </c>
      <c r="S139">
        <f t="shared" si="5"/>
        <v>0.28947368421052633</v>
      </c>
    </row>
    <row r="140" spans="1:19" x14ac:dyDescent="0.25">
      <c r="A140" s="16" t="str">
        <f t="shared" si="4"/>
        <v>F12.10.2023</v>
      </c>
      <c r="B140" s="16" t="s">
        <v>54</v>
      </c>
      <c r="C140" s="63">
        <v>0.66666666666666663</v>
      </c>
      <c r="D140" s="16" t="s">
        <v>52</v>
      </c>
      <c r="E140" s="16">
        <v>25</v>
      </c>
      <c r="F140" s="16">
        <v>50</v>
      </c>
      <c r="G140" s="16" t="s">
        <v>32</v>
      </c>
      <c r="H140" s="16">
        <v>7</v>
      </c>
      <c r="I140" s="16" t="s">
        <v>44</v>
      </c>
      <c r="J140" s="16" t="s">
        <v>17</v>
      </c>
      <c r="K140" s="16" t="s">
        <v>37</v>
      </c>
      <c r="L140" s="16" t="s">
        <v>69</v>
      </c>
      <c r="M140" s="16" t="s">
        <v>69</v>
      </c>
      <c r="N140" s="62">
        <v>15</v>
      </c>
      <c r="O140" s="62">
        <v>15</v>
      </c>
      <c r="P140" s="62">
        <v>13</v>
      </c>
      <c r="Q140" s="62">
        <v>38</v>
      </c>
      <c r="R140" s="62">
        <v>51</v>
      </c>
      <c r="S140">
        <f t="shared" si="5"/>
        <v>0.39473684210526316</v>
      </c>
    </row>
    <row r="141" spans="1:19" x14ac:dyDescent="0.25">
      <c r="A141" s="16" t="str">
        <f t="shared" si="4"/>
        <v>F12.10.2023</v>
      </c>
      <c r="B141" s="16" t="s">
        <v>54</v>
      </c>
      <c r="C141" s="63">
        <v>0.66666666666666663</v>
      </c>
      <c r="D141" s="16" t="s">
        <v>52</v>
      </c>
      <c r="E141" s="16">
        <v>25</v>
      </c>
      <c r="F141" s="16">
        <v>50</v>
      </c>
      <c r="G141" s="16" t="s">
        <v>32</v>
      </c>
      <c r="H141" s="16">
        <v>7</v>
      </c>
      <c r="I141" s="16" t="s">
        <v>44</v>
      </c>
      <c r="J141" s="16" t="s">
        <v>13</v>
      </c>
      <c r="K141" s="16" t="s">
        <v>37</v>
      </c>
      <c r="L141" s="16" t="s">
        <v>69</v>
      </c>
      <c r="M141" s="16" t="s">
        <v>14</v>
      </c>
      <c r="N141" s="62">
        <v>15</v>
      </c>
      <c r="O141" s="62">
        <v>12</v>
      </c>
      <c r="P141" s="62">
        <v>13</v>
      </c>
      <c r="Q141" s="62">
        <v>38</v>
      </c>
      <c r="R141" s="62">
        <v>51</v>
      </c>
      <c r="S141">
        <f t="shared" si="5"/>
        <v>0.31578947368421051</v>
      </c>
    </row>
    <row r="142" spans="1:19" x14ac:dyDescent="0.25">
      <c r="A142" s="16" t="str">
        <f t="shared" si="4"/>
        <v>G12.10.2023</v>
      </c>
      <c r="B142" s="16" t="s">
        <v>54</v>
      </c>
      <c r="C142" s="63">
        <v>0.66666666666666663</v>
      </c>
      <c r="D142" s="16" t="s">
        <v>52</v>
      </c>
      <c r="E142" s="16">
        <v>25</v>
      </c>
      <c r="F142" s="16">
        <v>50</v>
      </c>
      <c r="G142" s="16" t="s">
        <v>32</v>
      </c>
      <c r="H142" s="16">
        <v>7</v>
      </c>
      <c r="I142" s="16" t="s">
        <v>44</v>
      </c>
      <c r="J142" s="16" t="s">
        <v>13</v>
      </c>
      <c r="K142" s="16" t="s">
        <v>38</v>
      </c>
      <c r="L142" s="16" t="s">
        <v>69</v>
      </c>
      <c r="M142" s="16" t="s">
        <v>16</v>
      </c>
      <c r="N142" s="62">
        <v>21</v>
      </c>
      <c r="O142" s="62">
        <v>0</v>
      </c>
      <c r="P142" s="62">
        <v>10</v>
      </c>
      <c r="Q142" s="62">
        <v>52</v>
      </c>
      <c r="R142" s="62">
        <v>62</v>
      </c>
      <c r="S142">
        <f t="shared" si="5"/>
        <v>0</v>
      </c>
    </row>
    <row r="143" spans="1:19" x14ac:dyDescent="0.25">
      <c r="A143" s="16" t="str">
        <f t="shared" si="4"/>
        <v>G12.10.2023</v>
      </c>
      <c r="B143" s="16" t="s">
        <v>54</v>
      </c>
      <c r="C143" s="63">
        <v>0.66666666666666663</v>
      </c>
      <c r="D143" s="16" t="s">
        <v>52</v>
      </c>
      <c r="E143" s="16">
        <v>25</v>
      </c>
      <c r="F143" s="16">
        <v>50</v>
      </c>
      <c r="G143" s="16" t="s">
        <v>32</v>
      </c>
      <c r="H143" s="16">
        <v>7</v>
      </c>
      <c r="I143" s="16" t="s">
        <v>44</v>
      </c>
      <c r="J143" s="16" t="s">
        <v>17</v>
      </c>
      <c r="K143" s="16" t="s">
        <v>38</v>
      </c>
      <c r="L143" s="16" t="s">
        <v>69</v>
      </c>
      <c r="M143" s="16" t="s">
        <v>69</v>
      </c>
      <c r="N143" s="62">
        <v>21</v>
      </c>
      <c r="O143" s="62">
        <v>26</v>
      </c>
      <c r="P143" s="62">
        <v>10</v>
      </c>
      <c r="Q143" s="62">
        <v>52</v>
      </c>
      <c r="R143" s="62">
        <v>62</v>
      </c>
      <c r="S143">
        <f t="shared" si="5"/>
        <v>0.5</v>
      </c>
    </row>
    <row r="144" spans="1:19" x14ac:dyDescent="0.25">
      <c r="A144" s="16" t="str">
        <f t="shared" si="4"/>
        <v>G12.10.2023</v>
      </c>
      <c r="B144" s="16" t="s">
        <v>54</v>
      </c>
      <c r="C144" s="63">
        <v>0.66666666666666663</v>
      </c>
      <c r="D144" s="16" t="s">
        <v>52</v>
      </c>
      <c r="E144" s="16">
        <v>25</v>
      </c>
      <c r="F144" s="16">
        <v>50</v>
      </c>
      <c r="G144" s="16" t="s">
        <v>32</v>
      </c>
      <c r="H144" s="16">
        <v>7</v>
      </c>
      <c r="I144" s="16" t="s">
        <v>44</v>
      </c>
      <c r="J144" s="16" t="s">
        <v>15</v>
      </c>
      <c r="K144" s="16" t="s">
        <v>38</v>
      </c>
      <c r="L144" s="16" t="s">
        <v>69</v>
      </c>
      <c r="M144" s="16" t="s">
        <v>69</v>
      </c>
      <c r="N144" s="62">
        <v>21</v>
      </c>
      <c r="O144" s="62">
        <v>21</v>
      </c>
      <c r="P144" s="62">
        <v>10</v>
      </c>
      <c r="Q144" s="62">
        <v>52</v>
      </c>
      <c r="R144" s="62">
        <v>62</v>
      </c>
      <c r="S144">
        <f t="shared" si="5"/>
        <v>0.40384615384615385</v>
      </c>
    </row>
    <row r="145" spans="1:19" x14ac:dyDescent="0.25">
      <c r="A145" s="16" t="str">
        <f t="shared" si="4"/>
        <v>G12.10.2023</v>
      </c>
      <c r="B145" s="16" t="s">
        <v>54</v>
      </c>
      <c r="C145" s="63">
        <v>0.66666666666666663</v>
      </c>
      <c r="D145" s="16" t="s">
        <v>52</v>
      </c>
      <c r="E145" s="16">
        <v>25</v>
      </c>
      <c r="F145" s="16">
        <v>50</v>
      </c>
      <c r="G145" s="16" t="s">
        <v>32</v>
      </c>
      <c r="H145" s="16">
        <v>7</v>
      </c>
      <c r="I145" s="16" t="s">
        <v>44</v>
      </c>
      <c r="J145" s="16" t="s">
        <v>22</v>
      </c>
      <c r="K145" s="16" t="s">
        <v>38</v>
      </c>
      <c r="L145" s="16" t="s">
        <v>69</v>
      </c>
      <c r="M145" s="16" t="s">
        <v>14</v>
      </c>
      <c r="N145" s="62">
        <v>21</v>
      </c>
      <c r="O145" s="62">
        <v>5</v>
      </c>
      <c r="P145" s="62">
        <v>10</v>
      </c>
      <c r="Q145" s="62">
        <v>52</v>
      </c>
      <c r="R145" s="62">
        <v>62</v>
      </c>
      <c r="S145">
        <f t="shared" si="5"/>
        <v>9.6153846153846159E-2</v>
      </c>
    </row>
    <row r="146" spans="1:19" x14ac:dyDescent="0.25">
      <c r="A146" s="16" t="str">
        <f t="shared" si="4"/>
        <v>E12.10.2023</v>
      </c>
      <c r="B146" s="16" t="s">
        <v>54</v>
      </c>
      <c r="C146" s="63">
        <v>0.66666666666666663</v>
      </c>
      <c r="D146" s="16" t="s">
        <v>52</v>
      </c>
      <c r="E146" s="16">
        <v>25</v>
      </c>
      <c r="F146" s="16">
        <v>50</v>
      </c>
      <c r="G146" s="16" t="s">
        <v>32</v>
      </c>
      <c r="H146" s="16">
        <v>7</v>
      </c>
      <c r="I146" s="16" t="s">
        <v>50</v>
      </c>
      <c r="J146" s="16" t="s">
        <v>17</v>
      </c>
      <c r="K146" s="16" t="s">
        <v>36</v>
      </c>
      <c r="L146" s="61" t="s">
        <v>70</v>
      </c>
      <c r="M146" s="61" t="s">
        <v>70</v>
      </c>
      <c r="N146" s="62">
        <v>10</v>
      </c>
      <c r="O146" s="62">
        <v>10</v>
      </c>
      <c r="P146" s="62">
        <v>4</v>
      </c>
      <c r="Q146" s="62">
        <v>25</v>
      </c>
      <c r="R146" s="62">
        <v>29</v>
      </c>
      <c r="S146">
        <f t="shared" si="5"/>
        <v>0.4</v>
      </c>
    </row>
    <row r="147" spans="1:19" x14ac:dyDescent="0.25">
      <c r="A147" s="16" t="str">
        <f t="shared" si="4"/>
        <v>E12.10.2023</v>
      </c>
      <c r="B147" s="16" t="s">
        <v>54</v>
      </c>
      <c r="C147" s="63">
        <v>0.66666666666666663</v>
      </c>
      <c r="D147" s="16" t="s">
        <v>52</v>
      </c>
      <c r="E147" s="16">
        <v>25</v>
      </c>
      <c r="F147" s="16">
        <v>50</v>
      </c>
      <c r="G147" s="16" t="s">
        <v>32</v>
      </c>
      <c r="H147" s="16">
        <v>7</v>
      </c>
      <c r="I147" s="16" t="s">
        <v>50</v>
      </c>
      <c r="J147" s="16" t="s">
        <v>15</v>
      </c>
      <c r="K147" s="16" t="s">
        <v>36</v>
      </c>
      <c r="L147" s="61" t="s">
        <v>70</v>
      </c>
      <c r="M147" s="61" t="s">
        <v>70</v>
      </c>
      <c r="N147" s="62">
        <v>10</v>
      </c>
      <c r="O147" s="62">
        <v>10</v>
      </c>
      <c r="P147" s="62">
        <v>4</v>
      </c>
      <c r="Q147" s="62">
        <v>25</v>
      </c>
      <c r="R147" s="62">
        <v>29</v>
      </c>
      <c r="S147">
        <f t="shared" si="5"/>
        <v>0.4</v>
      </c>
    </row>
    <row r="148" spans="1:19" x14ac:dyDescent="0.25">
      <c r="A148" s="16" t="str">
        <f t="shared" si="4"/>
        <v>E12.10.2023</v>
      </c>
      <c r="B148" s="16" t="s">
        <v>54</v>
      </c>
      <c r="C148" s="63">
        <v>0.66666666666666663</v>
      </c>
      <c r="D148" s="16" t="s">
        <v>52</v>
      </c>
      <c r="E148" s="16">
        <v>25</v>
      </c>
      <c r="F148" s="16">
        <v>50</v>
      </c>
      <c r="G148" s="16" t="s">
        <v>32</v>
      </c>
      <c r="H148" s="16">
        <v>7</v>
      </c>
      <c r="I148" s="16" t="s">
        <v>50</v>
      </c>
      <c r="J148" s="16" t="s">
        <v>13</v>
      </c>
      <c r="K148" s="16" t="s">
        <v>36</v>
      </c>
      <c r="L148" s="61" t="s">
        <v>70</v>
      </c>
      <c r="M148" s="16" t="s">
        <v>16</v>
      </c>
      <c r="N148" s="62">
        <v>10</v>
      </c>
      <c r="O148" s="62">
        <v>2</v>
      </c>
      <c r="P148" s="62">
        <v>4</v>
      </c>
      <c r="Q148" s="62">
        <v>25</v>
      </c>
      <c r="R148" s="62">
        <v>29</v>
      </c>
      <c r="S148">
        <f t="shared" si="5"/>
        <v>0.08</v>
      </c>
    </row>
    <row r="149" spans="1:19" x14ac:dyDescent="0.25">
      <c r="A149" s="16" t="str">
        <f t="shared" si="4"/>
        <v>E12.10.2023</v>
      </c>
      <c r="B149" s="16" t="s">
        <v>54</v>
      </c>
      <c r="C149" s="63">
        <v>0.66666666666666663</v>
      </c>
      <c r="D149" s="16" t="s">
        <v>52</v>
      </c>
      <c r="E149" s="16">
        <v>25</v>
      </c>
      <c r="F149" s="16">
        <v>50</v>
      </c>
      <c r="G149" s="16" t="s">
        <v>32</v>
      </c>
      <c r="H149" s="16">
        <v>7</v>
      </c>
      <c r="I149" s="16" t="s">
        <v>50</v>
      </c>
      <c r="J149" s="16" t="s">
        <v>22</v>
      </c>
      <c r="K149" s="16" t="s">
        <v>36</v>
      </c>
      <c r="L149" s="61" t="s">
        <v>70</v>
      </c>
      <c r="M149" s="16" t="s">
        <v>14</v>
      </c>
      <c r="N149" s="62">
        <v>10</v>
      </c>
      <c r="O149" s="62">
        <v>3</v>
      </c>
      <c r="P149" s="62">
        <v>4</v>
      </c>
      <c r="Q149" s="62">
        <v>25</v>
      </c>
      <c r="R149" s="62">
        <v>29</v>
      </c>
      <c r="S149">
        <f t="shared" si="5"/>
        <v>0.12</v>
      </c>
    </row>
    <row r="150" spans="1:19" x14ac:dyDescent="0.25">
      <c r="A150" s="16" t="str">
        <f t="shared" si="4"/>
        <v>A13.11.2023</v>
      </c>
      <c r="B150" s="16" t="s">
        <v>62</v>
      </c>
      <c r="C150" s="60">
        <v>0.79166666666666696</v>
      </c>
      <c r="D150" s="16" t="s">
        <v>52</v>
      </c>
      <c r="E150" s="16">
        <v>21</v>
      </c>
      <c r="F150" s="16">
        <v>37</v>
      </c>
      <c r="G150" s="16" t="s">
        <v>32</v>
      </c>
      <c r="H150" s="16">
        <v>6</v>
      </c>
      <c r="I150" s="16" t="s">
        <v>35</v>
      </c>
      <c r="J150" s="61" t="s">
        <v>13</v>
      </c>
      <c r="K150" s="16" t="s">
        <v>12</v>
      </c>
      <c r="L150" s="16" t="s">
        <v>72</v>
      </c>
      <c r="M150" s="61" t="s">
        <v>16</v>
      </c>
      <c r="N150" s="62">
        <v>6</v>
      </c>
      <c r="O150" s="62">
        <v>4</v>
      </c>
      <c r="P150" s="62">
        <v>8</v>
      </c>
      <c r="Q150" s="62">
        <v>47</v>
      </c>
      <c r="R150" s="62">
        <v>55</v>
      </c>
      <c r="S150">
        <f t="shared" si="5"/>
        <v>8.5106382978723402E-2</v>
      </c>
    </row>
    <row r="151" spans="1:19" x14ac:dyDescent="0.25">
      <c r="A151" s="16" t="str">
        <f t="shared" si="4"/>
        <v>A13.11.2023</v>
      </c>
      <c r="B151" s="16" t="s">
        <v>62</v>
      </c>
      <c r="C151" s="60">
        <v>0.79166666666666663</v>
      </c>
      <c r="D151" s="16" t="s">
        <v>52</v>
      </c>
      <c r="E151" s="16">
        <v>21</v>
      </c>
      <c r="F151" s="16">
        <v>37</v>
      </c>
      <c r="G151" s="16" t="s">
        <v>32</v>
      </c>
      <c r="H151" s="16">
        <v>6</v>
      </c>
      <c r="I151" s="16" t="s">
        <v>35</v>
      </c>
      <c r="J151" s="61" t="s">
        <v>15</v>
      </c>
      <c r="K151" s="16" t="s">
        <v>12</v>
      </c>
      <c r="L151" s="16" t="s">
        <v>72</v>
      </c>
      <c r="M151" s="16" t="s">
        <v>72</v>
      </c>
      <c r="N151" s="62">
        <v>6</v>
      </c>
      <c r="O151" s="62">
        <v>12</v>
      </c>
      <c r="P151" s="62">
        <v>8</v>
      </c>
      <c r="Q151" s="62">
        <v>47</v>
      </c>
      <c r="R151" s="62">
        <v>55</v>
      </c>
      <c r="S151">
        <f t="shared" si="5"/>
        <v>0.25531914893617019</v>
      </c>
    </row>
    <row r="152" spans="1:19" x14ac:dyDescent="0.25">
      <c r="A152" s="16" t="str">
        <f t="shared" si="4"/>
        <v>A13.11.2023</v>
      </c>
      <c r="B152" s="16" t="s">
        <v>62</v>
      </c>
      <c r="C152" s="60">
        <v>0.79166666666666663</v>
      </c>
      <c r="D152" s="16" t="s">
        <v>52</v>
      </c>
      <c r="E152" s="16">
        <v>21</v>
      </c>
      <c r="F152" s="16">
        <v>37</v>
      </c>
      <c r="G152" s="16" t="s">
        <v>32</v>
      </c>
      <c r="H152" s="16">
        <v>6</v>
      </c>
      <c r="I152" s="16" t="s">
        <v>35</v>
      </c>
      <c r="J152" s="61" t="s">
        <v>17</v>
      </c>
      <c r="K152" s="16" t="s">
        <v>12</v>
      </c>
      <c r="L152" s="16" t="s">
        <v>72</v>
      </c>
      <c r="M152" s="16" t="s">
        <v>72</v>
      </c>
      <c r="N152" s="62">
        <v>6</v>
      </c>
      <c r="O152" s="62">
        <v>6</v>
      </c>
      <c r="P152" s="62">
        <v>8</v>
      </c>
      <c r="Q152" s="62">
        <v>47</v>
      </c>
      <c r="R152" s="62">
        <v>55</v>
      </c>
      <c r="S152">
        <f t="shared" si="5"/>
        <v>0.1276595744680851</v>
      </c>
    </row>
    <row r="153" spans="1:19" x14ac:dyDescent="0.25">
      <c r="A153" s="16" t="str">
        <f t="shared" si="4"/>
        <v>A13.11.2023</v>
      </c>
      <c r="B153" s="16" t="s">
        <v>62</v>
      </c>
      <c r="C153" s="60">
        <v>0.79166666666666696</v>
      </c>
      <c r="D153" s="16" t="s">
        <v>52</v>
      </c>
      <c r="E153" s="16">
        <v>21</v>
      </c>
      <c r="F153" s="16">
        <v>37</v>
      </c>
      <c r="G153" s="16" t="s">
        <v>32</v>
      </c>
      <c r="H153" s="16">
        <v>6</v>
      </c>
      <c r="I153" s="16" t="s">
        <v>35</v>
      </c>
      <c r="J153" s="61" t="s">
        <v>22</v>
      </c>
      <c r="K153" s="16" t="s">
        <v>12</v>
      </c>
      <c r="L153" s="16" t="s">
        <v>72</v>
      </c>
      <c r="M153" s="61" t="s">
        <v>14</v>
      </c>
      <c r="N153" s="62">
        <v>6</v>
      </c>
      <c r="O153" s="62">
        <v>25</v>
      </c>
      <c r="P153" s="62">
        <v>8</v>
      </c>
      <c r="Q153" s="62">
        <v>47</v>
      </c>
      <c r="R153" s="62">
        <v>55</v>
      </c>
      <c r="S153">
        <f t="shared" si="5"/>
        <v>0.53191489361702127</v>
      </c>
    </row>
    <row r="154" spans="1:19" x14ac:dyDescent="0.25">
      <c r="A154" s="16" t="str">
        <f t="shared" si="4"/>
        <v>B13.11.2023</v>
      </c>
      <c r="B154" s="16" t="s">
        <v>62</v>
      </c>
      <c r="C154" s="60">
        <v>0.79166666666666696</v>
      </c>
      <c r="D154" s="16" t="s">
        <v>52</v>
      </c>
      <c r="E154" s="16">
        <v>21</v>
      </c>
      <c r="F154" s="16">
        <v>37</v>
      </c>
      <c r="G154" s="16" t="s">
        <v>32</v>
      </c>
      <c r="H154" s="16">
        <v>6</v>
      </c>
      <c r="I154" s="16" t="s">
        <v>35</v>
      </c>
      <c r="J154" s="61" t="s">
        <v>13</v>
      </c>
      <c r="K154" s="16" t="s">
        <v>23</v>
      </c>
      <c r="L154" s="16" t="s">
        <v>72</v>
      </c>
      <c r="M154" s="61" t="s">
        <v>16</v>
      </c>
      <c r="N154" s="62">
        <v>8</v>
      </c>
      <c r="O154" s="62">
        <v>3</v>
      </c>
      <c r="P154" s="62">
        <v>4</v>
      </c>
      <c r="Q154" s="62">
        <v>50</v>
      </c>
      <c r="R154" s="62">
        <v>54</v>
      </c>
      <c r="S154">
        <f t="shared" si="5"/>
        <v>0.06</v>
      </c>
    </row>
    <row r="155" spans="1:19" x14ac:dyDescent="0.25">
      <c r="A155" s="16" t="str">
        <f t="shared" si="4"/>
        <v>B13.11.2023</v>
      </c>
      <c r="B155" s="16" t="s">
        <v>62</v>
      </c>
      <c r="C155" s="60">
        <v>0.79166666666666696</v>
      </c>
      <c r="D155" s="16" t="s">
        <v>52</v>
      </c>
      <c r="E155" s="16">
        <v>21</v>
      </c>
      <c r="F155" s="16">
        <v>37</v>
      </c>
      <c r="G155" s="16" t="s">
        <v>32</v>
      </c>
      <c r="H155" s="16">
        <v>6</v>
      </c>
      <c r="I155" s="16" t="s">
        <v>35</v>
      </c>
      <c r="J155" s="61" t="s">
        <v>15</v>
      </c>
      <c r="K155" s="16" t="s">
        <v>23</v>
      </c>
      <c r="L155" s="16" t="s">
        <v>72</v>
      </c>
      <c r="M155" s="16" t="s">
        <v>72</v>
      </c>
      <c r="N155" s="62">
        <v>8</v>
      </c>
      <c r="O155" s="62">
        <v>14</v>
      </c>
      <c r="P155" s="62">
        <v>4</v>
      </c>
      <c r="Q155" s="62">
        <v>50</v>
      </c>
      <c r="R155" s="62">
        <v>54</v>
      </c>
      <c r="S155">
        <f t="shared" si="5"/>
        <v>0.28000000000000003</v>
      </c>
    </row>
    <row r="156" spans="1:19" x14ac:dyDescent="0.25">
      <c r="A156" s="16" t="str">
        <f t="shared" si="4"/>
        <v>B13.11.2023</v>
      </c>
      <c r="B156" s="16" t="s">
        <v>62</v>
      </c>
      <c r="C156" s="60">
        <v>0.79166666666666696</v>
      </c>
      <c r="D156" s="16" t="s">
        <v>52</v>
      </c>
      <c r="E156" s="16">
        <v>21</v>
      </c>
      <c r="F156" s="16">
        <v>37</v>
      </c>
      <c r="G156" s="16" t="s">
        <v>32</v>
      </c>
      <c r="H156" s="16">
        <v>6</v>
      </c>
      <c r="I156" s="16" t="s">
        <v>35</v>
      </c>
      <c r="J156" s="61" t="s">
        <v>17</v>
      </c>
      <c r="K156" s="16" t="s">
        <v>23</v>
      </c>
      <c r="L156" s="16" t="s">
        <v>72</v>
      </c>
      <c r="M156" s="16" t="s">
        <v>72</v>
      </c>
      <c r="N156" s="62">
        <v>8</v>
      </c>
      <c r="O156" s="62">
        <v>8</v>
      </c>
      <c r="P156" s="62">
        <v>4</v>
      </c>
      <c r="Q156" s="62">
        <v>50</v>
      </c>
      <c r="R156" s="62">
        <v>54</v>
      </c>
      <c r="S156">
        <f t="shared" si="5"/>
        <v>0.16</v>
      </c>
    </row>
    <row r="157" spans="1:19" x14ac:dyDescent="0.25">
      <c r="A157" s="16" t="str">
        <f t="shared" si="4"/>
        <v>B13.11.2023</v>
      </c>
      <c r="B157" s="16" t="s">
        <v>62</v>
      </c>
      <c r="C157" s="60">
        <v>0.79166666666666696</v>
      </c>
      <c r="D157" s="16" t="s">
        <v>52</v>
      </c>
      <c r="E157" s="16">
        <v>21</v>
      </c>
      <c r="F157" s="16">
        <v>37</v>
      </c>
      <c r="G157" s="16" t="s">
        <v>32</v>
      </c>
      <c r="H157" s="16">
        <v>6</v>
      </c>
      <c r="I157" s="16" t="s">
        <v>35</v>
      </c>
      <c r="J157" s="61" t="s">
        <v>22</v>
      </c>
      <c r="K157" s="16" t="s">
        <v>23</v>
      </c>
      <c r="L157" s="16" t="s">
        <v>72</v>
      </c>
      <c r="M157" s="61" t="s">
        <v>14</v>
      </c>
      <c r="N157" s="62">
        <v>8</v>
      </c>
      <c r="O157" s="62">
        <v>25</v>
      </c>
      <c r="P157" s="62">
        <v>4</v>
      </c>
      <c r="Q157" s="62">
        <v>50</v>
      </c>
      <c r="R157" s="62">
        <v>54</v>
      </c>
      <c r="S157">
        <f t="shared" si="5"/>
        <v>0.5</v>
      </c>
    </row>
    <row r="158" spans="1:19" x14ac:dyDescent="0.25">
      <c r="A158" s="16" t="str">
        <f t="shared" si="4"/>
        <v>C13.11.2023</v>
      </c>
      <c r="B158" s="16" t="s">
        <v>62</v>
      </c>
      <c r="C158" s="60">
        <v>0.79166666666666696</v>
      </c>
      <c r="D158" s="16" t="s">
        <v>52</v>
      </c>
      <c r="E158" s="16">
        <v>21</v>
      </c>
      <c r="F158" s="16">
        <v>37</v>
      </c>
      <c r="G158" s="16" t="s">
        <v>32</v>
      </c>
      <c r="H158" s="16">
        <v>6</v>
      </c>
      <c r="I158" s="16" t="s">
        <v>42</v>
      </c>
      <c r="J158" s="61" t="s">
        <v>22</v>
      </c>
      <c r="K158" s="16" t="s">
        <v>26</v>
      </c>
      <c r="L158" s="16" t="s">
        <v>72</v>
      </c>
      <c r="M158" s="61" t="s">
        <v>70</v>
      </c>
      <c r="N158" s="62">
        <v>26</v>
      </c>
      <c r="O158" s="62">
        <v>26</v>
      </c>
      <c r="P158" s="62">
        <v>4</v>
      </c>
      <c r="Q158" s="62">
        <v>43</v>
      </c>
      <c r="R158" s="62">
        <v>47</v>
      </c>
      <c r="S158">
        <f t="shared" si="5"/>
        <v>0.60465116279069764</v>
      </c>
    </row>
    <row r="159" spans="1:19" x14ac:dyDescent="0.25">
      <c r="A159" s="16" t="str">
        <f t="shared" si="4"/>
        <v>C13.11.2023</v>
      </c>
      <c r="B159" s="16" t="s">
        <v>62</v>
      </c>
      <c r="C159" s="60">
        <v>0.79166666666666696</v>
      </c>
      <c r="D159" s="16" t="s">
        <v>52</v>
      </c>
      <c r="E159" s="16">
        <v>21</v>
      </c>
      <c r="F159" s="16">
        <v>37</v>
      </c>
      <c r="G159" s="16" t="s">
        <v>32</v>
      </c>
      <c r="H159" s="16">
        <v>6</v>
      </c>
      <c r="I159" s="16" t="s">
        <v>42</v>
      </c>
      <c r="J159" s="61" t="s">
        <v>17</v>
      </c>
      <c r="K159" s="16" t="s">
        <v>26</v>
      </c>
      <c r="L159" s="16" t="s">
        <v>72</v>
      </c>
      <c r="M159" s="16" t="s">
        <v>16</v>
      </c>
      <c r="N159" s="62">
        <v>26</v>
      </c>
      <c r="O159" s="62">
        <v>1</v>
      </c>
      <c r="P159" s="62">
        <v>4</v>
      </c>
      <c r="Q159" s="62">
        <v>43</v>
      </c>
      <c r="R159" s="62">
        <v>47</v>
      </c>
      <c r="S159">
        <f t="shared" si="5"/>
        <v>2.3255813953488372E-2</v>
      </c>
    </row>
    <row r="160" spans="1:19" x14ac:dyDescent="0.25">
      <c r="A160" s="16" t="str">
        <f t="shared" si="4"/>
        <v>C13.11.2023</v>
      </c>
      <c r="B160" s="16" t="s">
        <v>62</v>
      </c>
      <c r="C160" s="60">
        <v>0.79166666666666696</v>
      </c>
      <c r="D160" s="16" t="s">
        <v>52</v>
      </c>
      <c r="E160" s="16">
        <v>21</v>
      </c>
      <c r="F160" s="16">
        <v>37</v>
      </c>
      <c r="G160" s="16" t="s">
        <v>32</v>
      </c>
      <c r="H160" s="16">
        <v>6</v>
      </c>
      <c r="I160" s="16" t="s">
        <v>42</v>
      </c>
      <c r="J160" s="61" t="s">
        <v>13</v>
      </c>
      <c r="K160" s="16" t="s">
        <v>26</v>
      </c>
      <c r="L160" s="16" t="s">
        <v>72</v>
      </c>
      <c r="M160" s="16" t="s">
        <v>72</v>
      </c>
      <c r="N160" s="62">
        <v>26</v>
      </c>
      <c r="O160" s="62">
        <v>4</v>
      </c>
      <c r="P160" s="62">
        <v>4</v>
      </c>
      <c r="Q160" s="62">
        <v>43</v>
      </c>
      <c r="R160" s="62">
        <v>47</v>
      </c>
      <c r="S160">
        <f t="shared" si="5"/>
        <v>9.3023255813953487E-2</v>
      </c>
    </row>
    <row r="161" spans="1:19" x14ac:dyDescent="0.25">
      <c r="A161" s="16" t="str">
        <f t="shared" si="4"/>
        <v>C13.11.2023</v>
      </c>
      <c r="B161" s="16" t="s">
        <v>62</v>
      </c>
      <c r="C161" s="60">
        <v>0.79166666666666696</v>
      </c>
      <c r="D161" s="16" t="s">
        <v>52</v>
      </c>
      <c r="E161" s="16">
        <v>21</v>
      </c>
      <c r="F161" s="16">
        <v>37</v>
      </c>
      <c r="G161" s="16" t="s">
        <v>32</v>
      </c>
      <c r="H161" s="16">
        <v>6</v>
      </c>
      <c r="I161" s="16" t="s">
        <v>42</v>
      </c>
      <c r="J161" s="61" t="s">
        <v>15</v>
      </c>
      <c r="K161" s="16" t="s">
        <v>26</v>
      </c>
      <c r="L161" s="16" t="s">
        <v>72</v>
      </c>
      <c r="M161" s="16" t="s">
        <v>14</v>
      </c>
      <c r="N161" s="62">
        <v>26</v>
      </c>
      <c r="O161" s="62">
        <v>12</v>
      </c>
      <c r="P161" s="62">
        <v>4</v>
      </c>
      <c r="Q161" s="62">
        <v>43</v>
      </c>
      <c r="R161" s="62">
        <v>47</v>
      </c>
      <c r="S161">
        <f t="shared" si="5"/>
        <v>0.27906976744186046</v>
      </c>
    </row>
    <row r="162" spans="1:19" x14ac:dyDescent="0.25">
      <c r="A162" s="16" t="str">
        <f t="shared" si="4"/>
        <v>D13.11.2023</v>
      </c>
      <c r="B162" s="16" t="s">
        <v>62</v>
      </c>
      <c r="C162" s="60">
        <v>0.79166666666666696</v>
      </c>
      <c r="D162" s="16" t="s">
        <v>52</v>
      </c>
      <c r="E162" s="16">
        <v>21</v>
      </c>
      <c r="F162" s="16">
        <v>37</v>
      </c>
      <c r="G162" s="16" t="s">
        <v>32</v>
      </c>
      <c r="H162" s="16">
        <v>6</v>
      </c>
      <c r="I162" s="16" t="s">
        <v>42</v>
      </c>
      <c r="J162" s="61" t="s">
        <v>22</v>
      </c>
      <c r="K162" s="16" t="s">
        <v>31</v>
      </c>
      <c r="L162" s="16" t="s">
        <v>72</v>
      </c>
      <c r="M162" s="61" t="s">
        <v>70</v>
      </c>
      <c r="N162" s="62">
        <v>21</v>
      </c>
      <c r="O162" s="62">
        <v>21</v>
      </c>
      <c r="P162" s="62">
        <v>7</v>
      </c>
      <c r="Q162" s="62">
        <v>39</v>
      </c>
      <c r="R162" s="62">
        <v>46</v>
      </c>
      <c r="S162">
        <f t="shared" si="5"/>
        <v>0.53846153846153844</v>
      </c>
    </row>
    <row r="163" spans="1:19" x14ac:dyDescent="0.25">
      <c r="A163" s="16" t="str">
        <f t="shared" si="4"/>
        <v>D13.11.2023</v>
      </c>
      <c r="B163" s="16" t="s">
        <v>62</v>
      </c>
      <c r="C163" s="60">
        <v>0.79166666666666696</v>
      </c>
      <c r="D163" s="16" t="s">
        <v>52</v>
      </c>
      <c r="E163" s="16">
        <v>21</v>
      </c>
      <c r="F163" s="16">
        <v>37</v>
      </c>
      <c r="G163" s="16" t="s">
        <v>32</v>
      </c>
      <c r="H163" s="16">
        <v>6</v>
      </c>
      <c r="I163" s="16" t="s">
        <v>42</v>
      </c>
      <c r="J163" s="61" t="s">
        <v>17</v>
      </c>
      <c r="K163" s="16" t="s">
        <v>31</v>
      </c>
      <c r="L163" s="16" t="s">
        <v>72</v>
      </c>
      <c r="M163" s="16" t="s">
        <v>16</v>
      </c>
      <c r="N163" s="62">
        <v>21</v>
      </c>
      <c r="O163" s="62">
        <v>3</v>
      </c>
      <c r="P163" s="62">
        <v>7</v>
      </c>
      <c r="Q163" s="62">
        <v>39</v>
      </c>
      <c r="R163" s="62">
        <v>46</v>
      </c>
      <c r="S163">
        <f t="shared" si="5"/>
        <v>7.6923076923076927E-2</v>
      </c>
    </row>
    <row r="164" spans="1:19" x14ac:dyDescent="0.25">
      <c r="A164" s="16" t="str">
        <f t="shared" si="4"/>
        <v>D13.11.2023</v>
      </c>
      <c r="B164" s="16" t="s">
        <v>62</v>
      </c>
      <c r="C164" s="60">
        <v>0.79166666666666696</v>
      </c>
      <c r="D164" s="16" t="s">
        <v>52</v>
      </c>
      <c r="E164" s="16">
        <v>21</v>
      </c>
      <c r="F164" s="16">
        <v>37</v>
      </c>
      <c r="G164" s="16" t="s">
        <v>32</v>
      </c>
      <c r="H164" s="16">
        <v>6</v>
      </c>
      <c r="I164" s="16" t="s">
        <v>42</v>
      </c>
      <c r="J164" s="61" t="s">
        <v>13</v>
      </c>
      <c r="K164" s="16" t="s">
        <v>31</v>
      </c>
      <c r="L164" s="16" t="s">
        <v>72</v>
      </c>
      <c r="M164" s="16" t="s">
        <v>72</v>
      </c>
      <c r="N164" s="62">
        <v>21</v>
      </c>
      <c r="O164" s="62">
        <v>6</v>
      </c>
      <c r="P164" s="62">
        <v>7</v>
      </c>
      <c r="Q164" s="62">
        <v>39</v>
      </c>
      <c r="R164" s="62">
        <v>46</v>
      </c>
      <c r="S164">
        <f t="shared" si="5"/>
        <v>0.15384615384615385</v>
      </c>
    </row>
    <row r="165" spans="1:19" x14ac:dyDescent="0.25">
      <c r="A165" s="16" t="str">
        <f t="shared" si="4"/>
        <v>D13.11.2023</v>
      </c>
      <c r="B165" s="16" t="s">
        <v>62</v>
      </c>
      <c r="C165" s="60">
        <v>0.79166666666666696</v>
      </c>
      <c r="D165" s="16" t="s">
        <v>52</v>
      </c>
      <c r="E165" s="16">
        <v>21</v>
      </c>
      <c r="F165" s="16">
        <v>37</v>
      </c>
      <c r="G165" s="16" t="s">
        <v>32</v>
      </c>
      <c r="H165" s="16">
        <v>6</v>
      </c>
      <c r="I165" s="16" t="s">
        <v>42</v>
      </c>
      <c r="J165" s="61" t="s">
        <v>15</v>
      </c>
      <c r="K165" s="16" t="s">
        <v>31</v>
      </c>
      <c r="L165" s="16" t="s">
        <v>72</v>
      </c>
      <c r="M165" s="16" t="s">
        <v>14</v>
      </c>
      <c r="N165" s="62">
        <v>21</v>
      </c>
      <c r="O165" s="62">
        <v>9</v>
      </c>
      <c r="P165" s="62">
        <v>7</v>
      </c>
      <c r="Q165" s="62">
        <v>39</v>
      </c>
      <c r="R165" s="62">
        <v>46</v>
      </c>
      <c r="S165">
        <f t="shared" si="5"/>
        <v>0.23076923076923078</v>
      </c>
    </row>
    <row r="166" spans="1:19" x14ac:dyDescent="0.25">
      <c r="A166" s="16" t="str">
        <f t="shared" si="4"/>
        <v>A14.09.2023</v>
      </c>
      <c r="B166" s="16" t="s">
        <v>19</v>
      </c>
      <c r="C166" s="63">
        <v>0.47916666666666669</v>
      </c>
      <c r="D166" s="16" t="s">
        <v>20</v>
      </c>
      <c r="E166" s="16">
        <v>27</v>
      </c>
      <c r="F166" s="16">
        <v>50</v>
      </c>
      <c r="G166" s="16" t="s">
        <v>11</v>
      </c>
      <c r="H166" s="16">
        <v>7</v>
      </c>
      <c r="I166" s="16" t="s">
        <v>21</v>
      </c>
      <c r="J166" s="16" t="s">
        <v>17</v>
      </c>
      <c r="K166" s="16" t="s">
        <v>12</v>
      </c>
      <c r="L166" s="16" t="s">
        <v>69</v>
      </c>
      <c r="M166" s="16" t="s">
        <v>16</v>
      </c>
      <c r="N166" s="62">
        <v>8</v>
      </c>
      <c r="O166" s="62">
        <v>1</v>
      </c>
      <c r="P166" s="62">
        <v>9</v>
      </c>
      <c r="Q166" s="62">
        <v>18</v>
      </c>
      <c r="R166" s="62">
        <v>27</v>
      </c>
      <c r="S166">
        <f t="shared" si="5"/>
        <v>5.5555555555555552E-2</v>
      </c>
    </row>
    <row r="167" spans="1:19" x14ac:dyDescent="0.25">
      <c r="A167" s="16" t="str">
        <f t="shared" si="4"/>
        <v>A14.09.2023</v>
      </c>
      <c r="B167" s="16" t="s">
        <v>19</v>
      </c>
      <c r="C167" s="60">
        <v>0.47916666666666669</v>
      </c>
      <c r="D167" s="16" t="s">
        <v>20</v>
      </c>
      <c r="E167" s="16">
        <v>27</v>
      </c>
      <c r="F167" s="16">
        <v>50</v>
      </c>
      <c r="G167" s="16" t="s">
        <v>11</v>
      </c>
      <c r="H167" s="16">
        <v>7</v>
      </c>
      <c r="I167" s="16" t="s">
        <v>21</v>
      </c>
      <c r="J167" s="16" t="s">
        <v>13</v>
      </c>
      <c r="K167" s="16" t="s">
        <v>12</v>
      </c>
      <c r="L167" s="16" t="s">
        <v>69</v>
      </c>
      <c r="M167" s="16" t="s">
        <v>69</v>
      </c>
      <c r="N167" s="62">
        <v>8</v>
      </c>
      <c r="O167" s="62">
        <v>8</v>
      </c>
      <c r="P167" s="62">
        <v>9</v>
      </c>
      <c r="Q167" s="62">
        <v>18</v>
      </c>
      <c r="R167" s="62">
        <v>27</v>
      </c>
      <c r="S167">
        <f t="shared" si="5"/>
        <v>0.44444444444444442</v>
      </c>
    </row>
    <row r="168" spans="1:19" x14ac:dyDescent="0.25">
      <c r="A168" s="16" t="str">
        <f t="shared" si="4"/>
        <v>A14.09.2023</v>
      </c>
      <c r="B168" s="16" t="s">
        <v>19</v>
      </c>
      <c r="C168" s="63">
        <v>0.47916666666666669</v>
      </c>
      <c r="D168" s="16" t="s">
        <v>20</v>
      </c>
      <c r="E168" s="16">
        <v>27</v>
      </c>
      <c r="F168" s="16">
        <v>50</v>
      </c>
      <c r="G168" s="16" t="s">
        <v>11</v>
      </c>
      <c r="H168" s="16">
        <v>7</v>
      </c>
      <c r="I168" s="16" t="s">
        <v>21</v>
      </c>
      <c r="J168" s="16" t="s">
        <v>22</v>
      </c>
      <c r="K168" s="16" t="s">
        <v>12</v>
      </c>
      <c r="L168" s="16" t="s">
        <v>69</v>
      </c>
      <c r="M168" s="16" t="s">
        <v>71</v>
      </c>
      <c r="N168" s="62">
        <v>8</v>
      </c>
      <c r="O168" s="62">
        <v>6</v>
      </c>
      <c r="P168" s="62">
        <v>9</v>
      </c>
      <c r="Q168" s="62">
        <v>18</v>
      </c>
      <c r="R168" s="62">
        <v>27</v>
      </c>
      <c r="S168">
        <f t="shared" si="5"/>
        <v>0.33333333333333331</v>
      </c>
    </row>
    <row r="169" spans="1:19" x14ac:dyDescent="0.25">
      <c r="A169" s="16" t="str">
        <f t="shared" si="4"/>
        <v>A14.09.2023</v>
      </c>
      <c r="B169" s="16" t="s">
        <v>19</v>
      </c>
      <c r="C169" s="63">
        <v>0.47916666666666669</v>
      </c>
      <c r="D169" s="16" t="s">
        <v>20</v>
      </c>
      <c r="E169" s="16">
        <v>27</v>
      </c>
      <c r="F169" s="16">
        <v>50</v>
      </c>
      <c r="G169" s="16" t="s">
        <v>11</v>
      </c>
      <c r="H169" s="16">
        <v>7</v>
      </c>
      <c r="I169" s="16" t="s">
        <v>21</v>
      </c>
      <c r="J169" s="16" t="s">
        <v>15</v>
      </c>
      <c r="K169" s="16" t="s">
        <v>12</v>
      </c>
      <c r="L169" s="16" t="s">
        <v>69</v>
      </c>
      <c r="M169" s="16" t="s">
        <v>14</v>
      </c>
      <c r="N169" s="62">
        <v>8</v>
      </c>
      <c r="O169" s="62">
        <v>3</v>
      </c>
      <c r="P169" s="62">
        <v>9</v>
      </c>
      <c r="Q169" s="62">
        <v>18</v>
      </c>
      <c r="R169" s="62">
        <v>27</v>
      </c>
      <c r="S169">
        <f t="shared" si="5"/>
        <v>0.16666666666666666</v>
      </c>
    </row>
    <row r="170" spans="1:19" x14ac:dyDescent="0.25">
      <c r="A170" s="16" t="str">
        <f t="shared" si="4"/>
        <v>B14.09.2023</v>
      </c>
      <c r="B170" s="16" t="s">
        <v>19</v>
      </c>
      <c r="C170" s="63">
        <v>0.47916666666666669</v>
      </c>
      <c r="D170" s="16" t="s">
        <v>20</v>
      </c>
      <c r="E170" s="16">
        <v>27</v>
      </c>
      <c r="F170" s="16">
        <v>50</v>
      </c>
      <c r="G170" s="16" t="s">
        <v>11</v>
      </c>
      <c r="H170" s="16">
        <v>7</v>
      </c>
      <c r="I170" s="16" t="s">
        <v>21</v>
      </c>
      <c r="J170" s="16" t="s">
        <v>13</v>
      </c>
      <c r="K170" s="16" t="s">
        <v>23</v>
      </c>
      <c r="L170" s="16" t="s">
        <v>69</v>
      </c>
      <c r="M170" s="16" t="s">
        <v>16</v>
      </c>
      <c r="N170" s="62">
        <v>22</v>
      </c>
      <c r="O170" s="62">
        <v>2</v>
      </c>
      <c r="P170" s="62">
        <v>13</v>
      </c>
      <c r="Q170" s="62">
        <v>38</v>
      </c>
      <c r="R170" s="62">
        <v>51</v>
      </c>
      <c r="S170">
        <f t="shared" si="5"/>
        <v>5.2631578947368418E-2</v>
      </c>
    </row>
    <row r="171" spans="1:19" x14ac:dyDescent="0.25">
      <c r="A171" s="16" t="str">
        <f t="shared" si="4"/>
        <v>B14.09.2023</v>
      </c>
      <c r="B171" s="16" t="s">
        <v>19</v>
      </c>
      <c r="C171" s="63">
        <v>0.47916666666666669</v>
      </c>
      <c r="D171" s="16" t="s">
        <v>20</v>
      </c>
      <c r="E171" s="16">
        <v>27</v>
      </c>
      <c r="F171" s="16">
        <v>50</v>
      </c>
      <c r="G171" s="16" t="s">
        <v>11</v>
      </c>
      <c r="H171" s="16">
        <v>7</v>
      </c>
      <c r="I171" s="16" t="s">
        <v>21</v>
      </c>
      <c r="J171" s="16" t="s">
        <v>17</v>
      </c>
      <c r="K171" s="16" t="s">
        <v>23</v>
      </c>
      <c r="L171" s="16" t="s">
        <v>69</v>
      </c>
      <c r="M171" s="16" t="s">
        <v>69</v>
      </c>
      <c r="N171" s="62">
        <v>22</v>
      </c>
      <c r="O171" s="62">
        <v>22</v>
      </c>
      <c r="P171" s="62">
        <v>13</v>
      </c>
      <c r="Q171" s="62">
        <v>38</v>
      </c>
      <c r="R171" s="62">
        <v>51</v>
      </c>
      <c r="S171">
        <f t="shared" si="5"/>
        <v>0.57894736842105265</v>
      </c>
    </row>
    <row r="172" spans="1:19" x14ac:dyDescent="0.25">
      <c r="A172" s="16" t="str">
        <f t="shared" si="4"/>
        <v>B14.09.2023</v>
      </c>
      <c r="B172" s="16" t="s">
        <v>19</v>
      </c>
      <c r="C172" s="63">
        <v>0.47916666666666669</v>
      </c>
      <c r="D172" s="16" t="s">
        <v>20</v>
      </c>
      <c r="E172" s="16">
        <v>27</v>
      </c>
      <c r="F172" s="16">
        <v>50</v>
      </c>
      <c r="G172" s="16" t="s">
        <v>11</v>
      </c>
      <c r="H172" s="16">
        <v>7</v>
      </c>
      <c r="I172" s="16" t="s">
        <v>21</v>
      </c>
      <c r="J172" s="16" t="s">
        <v>15</v>
      </c>
      <c r="K172" s="16" t="s">
        <v>23</v>
      </c>
      <c r="L172" s="16" t="s">
        <v>69</v>
      </c>
      <c r="M172" s="16" t="s">
        <v>71</v>
      </c>
      <c r="N172" s="62">
        <v>22</v>
      </c>
      <c r="O172" s="62">
        <v>10</v>
      </c>
      <c r="P172" s="62">
        <v>13</v>
      </c>
      <c r="Q172" s="62">
        <v>38</v>
      </c>
      <c r="R172" s="62">
        <v>51</v>
      </c>
      <c r="S172">
        <f t="shared" si="5"/>
        <v>0.26315789473684209</v>
      </c>
    </row>
    <row r="173" spans="1:19" x14ac:dyDescent="0.25">
      <c r="A173" s="16" t="str">
        <f t="shared" si="4"/>
        <v>B14.09.2023</v>
      </c>
      <c r="B173" s="16" t="s">
        <v>19</v>
      </c>
      <c r="C173" s="63">
        <v>0.47916666666666669</v>
      </c>
      <c r="D173" s="16" t="s">
        <v>20</v>
      </c>
      <c r="E173" s="16">
        <v>27</v>
      </c>
      <c r="F173" s="16">
        <v>50</v>
      </c>
      <c r="G173" s="16" t="s">
        <v>11</v>
      </c>
      <c r="H173" s="16">
        <v>7</v>
      </c>
      <c r="I173" s="16" t="s">
        <v>21</v>
      </c>
      <c r="J173" s="16" t="s">
        <v>22</v>
      </c>
      <c r="K173" s="16" t="s">
        <v>23</v>
      </c>
      <c r="L173" s="16" t="s">
        <v>69</v>
      </c>
      <c r="M173" s="16" t="s">
        <v>14</v>
      </c>
      <c r="N173" s="62">
        <v>22</v>
      </c>
      <c r="O173" s="62">
        <v>4</v>
      </c>
      <c r="P173" s="62">
        <v>13</v>
      </c>
      <c r="Q173" s="62">
        <v>38</v>
      </c>
      <c r="R173" s="62">
        <v>51</v>
      </c>
      <c r="S173">
        <f t="shared" si="5"/>
        <v>0.10526315789473684</v>
      </c>
    </row>
    <row r="174" spans="1:19" x14ac:dyDescent="0.25">
      <c r="A174" s="16" t="str">
        <f t="shared" si="4"/>
        <v>A17.10.2023</v>
      </c>
      <c r="B174" s="16" t="s">
        <v>55</v>
      </c>
      <c r="C174" s="63">
        <v>0.70833333333333337</v>
      </c>
      <c r="D174" s="16" t="s">
        <v>52</v>
      </c>
      <c r="E174" s="16">
        <v>25</v>
      </c>
      <c r="F174" s="16">
        <v>30</v>
      </c>
      <c r="G174" s="16" t="s">
        <v>32</v>
      </c>
      <c r="H174" s="16">
        <v>7</v>
      </c>
      <c r="I174" s="16" t="s">
        <v>50</v>
      </c>
      <c r="J174" s="16" t="s">
        <v>17</v>
      </c>
      <c r="K174" s="16" t="s">
        <v>12</v>
      </c>
      <c r="L174" s="61" t="s">
        <v>70</v>
      </c>
      <c r="M174" s="61" t="s">
        <v>70</v>
      </c>
      <c r="N174" s="62">
        <v>8</v>
      </c>
      <c r="O174" s="62">
        <v>10</v>
      </c>
      <c r="P174" s="62">
        <v>13</v>
      </c>
      <c r="Q174" s="62">
        <v>28</v>
      </c>
      <c r="R174" s="62">
        <v>41</v>
      </c>
      <c r="S174">
        <f t="shared" si="5"/>
        <v>0.35714285714285715</v>
      </c>
    </row>
    <row r="175" spans="1:19" x14ac:dyDescent="0.25">
      <c r="A175" s="16" t="str">
        <f t="shared" si="4"/>
        <v>A17.10.2023</v>
      </c>
      <c r="B175" s="16" t="s">
        <v>55</v>
      </c>
      <c r="C175" s="63">
        <v>0.70833333333333337</v>
      </c>
      <c r="D175" s="16" t="s">
        <v>52</v>
      </c>
      <c r="E175" s="16">
        <v>25</v>
      </c>
      <c r="F175" s="16">
        <v>30</v>
      </c>
      <c r="G175" s="16" t="s">
        <v>32</v>
      </c>
      <c r="H175" s="16">
        <v>7</v>
      </c>
      <c r="I175" s="16" t="s">
        <v>50</v>
      </c>
      <c r="J175" s="16" t="s">
        <v>15</v>
      </c>
      <c r="K175" s="16" t="s">
        <v>12</v>
      </c>
      <c r="L175" s="61" t="s">
        <v>70</v>
      </c>
      <c r="M175" s="61" t="s">
        <v>70</v>
      </c>
      <c r="N175" s="62">
        <v>8</v>
      </c>
      <c r="O175" s="62">
        <v>8</v>
      </c>
      <c r="P175" s="62">
        <v>13</v>
      </c>
      <c r="Q175" s="62">
        <v>28</v>
      </c>
      <c r="R175" s="62">
        <v>41</v>
      </c>
      <c r="S175">
        <f t="shared" si="5"/>
        <v>0.2857142857142857</v>
      </c>
    </row>
    <row r="176" spans="1:19" x14ac:dyDescent="0.25">
      <c r="A176" s="16" t="str">
        <f t="shared" si="4"/>
        <v>A17.10.2023</v>
      </c>
      <c r="B176" s="16" t="s">
        <v>55</v>
      </c>
      <c r="C176" s="63">
        <v>0.70833333333333337</v>
      </c>
      <c r="D176" s="16" t="s">
        <v>52</v>
      </c>
      <c r="E176" s="16">
        <v>25</v>
      </c>
      <c r="F176" s="16">
        <v>30</v>
      </c>
      <c r="G176" s="16" t="s">
        <v>32</v>
      </c>
      <c r="H176" s="16">
        <v>7</v>
      </c>
      <c r="I176" s="16" t="s">
        <v>50</v>
      </c>
      <c r="J176" s="16" t="s">
        <v>13</v>
      </c>
      <c r="K176" s="16" t="s">
        <v>12</v>
      </c>
      <c r="L176" s="61" t="s">
        <v>70</v>
      </c>
      <c r="M176" s="16" t="s">
        <v>16</v>
      </c>
      <c r="N176" s="62">
        <v>8</v>
      </c>
      <c r="O176" s="62">
        <v>0</v>
      </c>
      <c r="P176" s="62">
        <v>13</v>
      </c>
      <c r="Q176" s="62">
        <v>28</v>
      </c>
      <c r="R176" s="62">
        <v>41</v>
      </c>
      <c r="S176">
        <f t="shared" si="5"/>
        <v>0</v>
      </c>
    </row>
    <row r="177" spans="1:19" x14ac:dyDescent="0.25">
      <c r="A177" s="16" t="str">
        <f t="shared" si="4"/>
        <v>A17.10.2023</v>
      </c>
      <c r="B177" s="16" t="s">
        <v>55</v>
      </c>
      <c r="C177" s="63">
        <v>0.70833333333333337</v>
      </c>
      <c r="D177" s="16" t="s">
        <v>52</v>
      </c>
      <c r="E177" s="16">
        <v>25</v>
      </c>
      <c r="F177" s="16">
        <v>30</v>
      </c>
      <c r="G177" s="16" t="s">
        <v>32</v>
      </c>
      <c r="H177" s="16">
        <v>7</v>
      </c>
      <c r="I177" s="16" t="s">
        <v>50</v>
      </c>
      <c r="J177" s="16" t="s">
        <v>22</v>
      </c>
      <c r="K177" s="16" t="s">
        <v>12</v>
      </c>
      <c r="L177" s="61" t="s">
        <v>70</v>
      </c>
      <c r="M177" s="16" t="s">
        <v>14</v>
      </c>
      <c r="N177" s="62">
        <v>8</v>
      </c>
      <c r="O177" s="62">
        <v>10</v>
      </c>
      <c r="P177" s="62">
        <v>13</v>
      </c>
      <c r="Q177" s="62">
        <v>28</v>
      </c>
      <c r="R177" s="62">
        <v>41</v>
      </c>
      <c r="S177">
        <f t="shared" si="5"/>
        <v>0.35714285714285715</v>
      </c>
    </row>
    <row r="178" spans="1:19" x14ac:dyDescent="0.25">
      <c r="A178" s="16" t="str">
        <f t="shared" si="4"/>
        <v>B17.10.2023</v>
      </c>
      <c r="B178" s="16" t="s">
        <v>55</v>
      </c>
      <c r="C178" s="63">
        <v>0.70833333333333337</v>
      </c>
      <c r="D178" s="16" t="s">
        <v>52</v>
      </c>
      <c r="E178" s="16">
        <v>25</v>
      </c>
      <c r="F178" s="16">
        <v>30</v>
      </c>
      <c r="G178" s="16" t="s">
        <v>11</v>
      </c>
      <c r="H178" s="16">
        <v>7</v>
      </c>
      <c r="I178" s="16" t="s">
        <v>50</v>
      </c>
      <c r="J178" s="16" t="s">
        <v>15</v>
      </c>
      <c r="K178" s="16" t="s">
        <v>23</v>
      </c>
      <c r="L178" s="61" t="s">
        <v>70</v>
      </c>
      <c r="M178" s="61" t="s">
        <v>70</v>
      </c>
      <c r="N178" s="62">
        <v>23</v>
      </c>
      <c r="O178" s="62">
        <v>12</v>
      </c>
      <c r="P178" s="62">
        <v>0</v>
      </c>
      <c r="Q178" s="62">
        <v>60</v>
      </c>
      <c r="R178" s="62">
        <v>60</v>
      </c>
      <c r="S178">
        <f t="shared" si="5"/>
        <v>0.2</v>
      </c>
    </row>
    <row r="179" spans="1:19" x14ac:dyDescent="0.25">
      <c r="A179" s="16" t="str">
        <f t="shared" si="4"/>
        <v>B17.10.2023</v>
      </c>
      <c r="B179" s="16" t="s">
        <v>55</v>
      </c>
      <c r="C179" s="63">
        <v>0.70833333333333337</v>
      </c>
      <c r="D179" s="16" t="s">
        <v>52</v>
      </c>
      <c r="E179" s="16">
        <v>25</v>
      </c>
      <c r="F179" s="16">
        <v>30</v>
      </c>
      <c r="G179" s="16" t="s">
        <v>11</v>
      </c>
      <c r="H179" s="16">
        <v>7</v>
      </c>
      <c r="I179" s="16" t="s">
        <v>50</v>
      </c>
      <c r="J179" s="16" t="s">
        <v>13</v>
      </c>
      <c r="K179" s="16" t="s">
        <v>23</v>
      </c>
      <c r="L179" s="61" t="s">
        <v>70</v>
      </c>
      <c r="M179" s="61" t="s">
        <v>70</v>
      </c>
      <c r="N179" s="62">
        <v>23</v>
      </c>
      <c r="O179" s="62">
        <v>23</v>
      </c>
      <c r="P179" s="62">
        <v>0</v>
      </c>
      <c r="Q179" s="62">
        <v>60</v>
      </c>
      <c r="R179" s="62">
        <v>60</v>
      </c>
      <c r="S179">
        <f t="shared" si="5"/>
        <v>0.38333333333333336</v>
      </c>
    </row>
    <row r="180" spans="1:19" x14ac:dyDescent="0.25">
      <c r="A180" s="16" t="str">
        <f t="shared" si="4"/>
        <v>B17.10.2023</v>
      </c>
      <c r="B180" s="16" t="s">
        <v>55</v>
      </c>
      <c r="C180" s="63">
        <v>0.70833333333333304</v>
      </c>
      <c r="D180" s="16" t="s">
        <v>52</v>
      </c>
      <c r="E180" s="16">
        <v>25</v>
      </c>
      <c r="F180" s="16">
        <v>30</v>
      </c>
      <c r="G180" s="16" t="s">
        <v>11</v>
      </c>
      <c r="H180" s="16">
        <v>7</v>
      </c>
      <c r="I180" s="16" t="s">
        <v>50</v>
      </c>
      <c r="J180" s="16" t="s">
        <v>22</v>
      </c>
      <c r="K180" s="16" t="s">
        <v>23</v>
      </c>
      <c r="L180" s="61" t="s">
        <v>70</v>
      </c>
      <c r="M180" s="16" t="s">
        <v>16</v>
      </c>
      <c r="N180" s="62">
        <v>23</v>
      </c>
      <c r="O180" s="62">
        <v>4</v>
      </c>
      <c r="P180" s="62">
        <v>0</v>
      </c>
      <c r="Q180" s="62">
        <v>60</v>
      </c>
      <c r="R180" s="62">
        <v>60</v>
      </c>
      <c r="S180">
        <f t="shared" si="5"/>
        <v>6.6666666666666666E-2</v>
      </c>
    </row>
    <row r="181" spans="1:19" x14ac:dyDescent="0.25">
      <c r="A181" s="16" t="str">
        <f t="shared" si="4"/>
        <v>B17.10.2023</v>
      </c>
      <c r="B181" s="16" t="s">
        <v>55</v>
      </c>
      <c r="C181" s="63">
        <v>0.70833333333333337</v>
      </c>
      <c r="D181" s="16" t="s">
        <v>52</v>
      </c>
      <c r="E181" s="16">
        <v>25</v>
      </c>
      <c r="F181" s="16">
        <v>30</v>
      </c>
      <c r="G181" s="16" t="s">
        <v>11</v>
      </c>
      <c r="H181" s="16">
        <v>7</v>
      </c>
      <c r="I181" s="16" t="s">
        <v>50</v>
      </c>
      <c r="J181" s="16" t="s">
        <v>17</v>
      </c>
      <c r="K181" s="16" t="s">
        <v>23</v>
      </c>
      <c r="L181" s="61" t="s">
        <v>70</v>
      </c>
      <c r="M181" s="16" t="s">
        <v>14</v>
      </c>
      <c r="N181" s="62">
        <v>23</v>
      </c>
      <c r="O181" s="62">
        <v>21</v>
      </c>
      <c r="P181" s="62">
        <v>0</v>
      </c>
      <c r="Q181" s="62">
        <v>60</v>
      </c>
      <c r="R181" s="62">
        <v>60</v>
      </c>
      <c r="S181">
        <f t="shared" si="5"/>
        <v>0.35</v>
      </c>
    </row>
    <row r="182" spans="1:19" x14ac:dyDescent="0.25">
      <c r="A182" s="16" t="str">
        <f t="shared" si="4"/>
        <v>C17.10.2023</v>
      </c>
      <c r="B182" s="16" t="s">
        <v>55</v>
      </c>
      <c r="C182" s="63">
        <v>0.70833333333333304</v>
      </c>
      <c r="D182" s="16" t="s">
        <v>52</v>
      </c>
      <c r="E182" s="16">
        <v>25</v>
      </c>
      <c r="F182" s="16">
        <v>30</v>
      </c>
      <c r="G182" s="16" t="s">
        <v>11</v>
      </c>
      <c r="H182" s="16">
        <v>7</v>
      </c>
      <c r="I182" s="16" t="s">
        <v>50</v>
      </c>
      <c r="J182" s="16" t="s">
        <v>15</v>
      </c>
      <c r="K182" s="16" t="s">
        <v>26</v>
      </c>
      <c r="L182" s="61" t="s">
        <v>70</v>
      </c>
      <c r="M182" s="61" t="s">
        <v>70</v>
      </c>
      <c r="N182" s="62">
        <v>6</v>
      </c>
      <c r="O182" s="62">
        <v>14</v>
      </c>
      <c r="P182" s="62">
        <v>0</v>
      </c>
      <c r="Q182" s="62">
        <v>32</v>
      </c>
      <c r="R182" s="62">
        <v>32</v>
      </c>
      <c r="S182">
        <f t="shared" si="5"/>
        <v>0.4375</v>
      </c>
    </row>
    <row r="183" spans="1:19" x14ac:dyDescent="0.25">
      <c r="A183" s="16" t="str">
        <f t="shared" si="4"/>
        <v>C17.10.2023</v>
      </c>
      <c r="B183" s="16" t="s">
        <v>55</v>
      </c>
      <c r="C183" s="63">
        <v>0.70833333333333304</v>
      </c>
      <c r="D183" s="16" t="s">
        <v>52</v>
      </c>
      <c r="E183" s="16">
        <v>25</v>
      </c>
      <c r="F183" s="16">
        <v>30</v>
      </c>
      <c r="G183" s="16" t="s">
        <v>11</v>
      </c>
      <c r="H183" s="16">
        <v>7</v>
      </c>
      <c r="I183" s="16" t="s">
        <v>50</v>
      </c>
      <c r="J183" s="16" t="s">
        <v>13</v>
      </c>
      <c r="K183" s="16" t="s">
        <v>26</v>
      </c>
      <c r="L183" s="61" t="s">
        <v>70</v>
      </c>
      <c r="M183" s="61" t="s">
        <v>70</v>
      </c>
      <c r="N183" s="62">
        <v>6</v>
      </c>
      <c r="O183" s="62">
        <v>6</v>
      </c>
      <c r="P183" s="62">
        <v>0</v>
      </c>
      <c r="Q183" s="62">
        <v>32</v>
      </c>
      <c r="R183" s="62">
        <v>32</v>
      </c>
      <c r="S183">
        <f t="shared" si="5"/>
        <v>0.1875</v>
      </c>
    </row>
    <row r="184" spans="1:19" x14ac:dyDescent="0.25">
      <c r="A184" s="16" t="str">
        <f t="shared" si="4"/>
        <v>C17.10.2023</v>
      </c>
      <c r="B184" s="16" t="s">
        <v>55</v>
      </c>
      <c r="C184" s="63">
        <v>0.70833333333333304</v>
      </c>
      <c r="D184" s="16" t="s">
        <v>52</v>
      </c>
      <c r="E184" s="16">
        <v>25</v>
      </c>
      <c r="F184" s="16">
        <v>30</v>
      </c>
      <c r="G184" s="16" t="s">
        <v>11</v>
      </c>
      <c r="H184" s="16">
        <v>7</v>
      </c>
      <c r="I184" s="16" t="s">
        <v>50</v>
      </c>
      <c r="J184" s="16" t="s">
        <v>17</v>
      </c>
      <c r="K184" s="16" t="s">
        <v>26</v>
      </c>
      <c r="L184" s="61" t="s">
        <v>70</v>
      </c>
      <c r="M184" s="61" t="s">
        <v>16</v>
      </c>
      <c r="N184" s="62">
        <v>6</v>
      </c>
      <c r="O184" s="62">
        <v>0</v>
      </c>
      <c r="P184" s="62">
        <v>0</v>
      </c>
      <c r="Q184" s="62">
        <v>32</v>
      </c>
      <c r="R184" s="62">
        <v>32</v>
      </c>
      <c r="S184">
        <f t="shared" si="5"/>
        <v>0</v>
      </c>
    </row>
    <row r="185" spans="1:19" x14ac:dyDescent="0.25">
      <c r="A185" s="16" t="str">
        <f t="shared" si="4"/>
        <v>C17.10.2023</v>
      </c>
      <c r="B185" s="16" t="s">
        <v>55</v>
      </c>
      <c r="C185" s="63">
        <v>0.70833333333333304</v>
      </c>
      <c r="D185" s="16" t="s">
        <v>52</v>
      </c>
      <c r="E185" s="16">
        <v>25</v>
      </c>
      <c r="F185" s="16">
        <v>30</v>
      </c>
      <c r="G185" s="16" t="s">
        <v>11</v>
      </c>
      <c r="H185" s="16">
        <v>7</v>
      </c>
      <c r="I185" s="16" t="s">
        <v>50</v>
      </c>
      <c r="J185" s="16" t="s">
        <v>22</v>
      </c>
      <c r="K185" s="16" t="s">
        <v>26</v>
      </c>
      <c r="L185" s="61" t="s">
        <v>70</v>
      </c>
      <c r="M185" s="61" t="s">
        <v>14</v>
      </c>
      <c r="N185" s="62">
        <v>6</v>
      </c>
      <c r="O185" s="62">
        <v>12</v>
      </c>
      <c r="P185" s="62">
        <v>0</v>
      </c>
      <c r="Q185" s="62">
        <v>32</v>
      </c>
      <c r="R185" s="62">
        <v>32</v>
      </c>
      <c r="S185">
        <f t="shared" si="5"/>
        <v>0.375</v>
      </c>
    </row>
    <row r="186" spans="1:19" x14ac:dyDescent="0.25">
      <c r="A186" s="16" t="str">
        <f t="shared" si="4"/>
        <v>E17.10.2023</v>
      </c>
      <c r="B186" s="16" t="s">
        <v>55</v>
      </c>
      <c r="C186" s="63">
        <v>0.70833333333333304</v>
      </c>
      <c r="D186" s="16" t="s">
        <v>52</v>
      </c>
      <c r="E186" s="16">
        <v>25</v>
      </c>
      <c r="F186" s="16">
        <v>30</v>
      </c>
      <c r="G186" s="16" t="s">
        <v>32</v>
      </c>
      <c r="H186" s="16">
        <v>7</v>
      </c>
      <c r="I186" s="16" t="s">
        <v>21</v>
      </c>
      <c r="J186" s="16" t="s">
        <v>15</v>
      </c>
      <c r="K186" s="16" t="s">
        <v>36</v>
      </c>
      <c r="L186" s="61" t="s">
        <v>69</v>
      </c>
      <c r="M186" s="16" t="s">
        <v>16</v>
      </c>
      <c r="N186" s="62">
        <v>0</v>
      </c>
      <c r="O186" s="62">
        <v>6</v>
      </c>
      <c r="P186" s="62">
        <v>7</v>
      </c>
      <c r="Q186" s="62">
        <v>25</v>
      </c>
      <c r="R186" s="62">
        <v>32</v>
      </c>
      <c r="S186">
        <f t="shared" si="5"/>
        <v>0.24</v>
      </c>
    </row>
    <row r="187" spans="1:19" x14ac:dyDescent="0.25">
      <c r="A187" s="16" t="str">
        <f t="shared" si="4"/>
        <v>E17.10.2023</v>
      </c>
      <c r="B187" s="16" t="s">
        <v>55</v>
      </c>
      <c r="C187" s="63">
        <v>0.70833333333333304</v>
      </c>
      <c r="D187" s="16" t="s">
        <v>52</v>
      </c>
      <c r="E187" s="16">
        <v>25</v>
      </c>
      <c r="F187" s="16">
        <v>30</v>
      </c>
      <c r="G187" s="16" t="s">
        <v>32</v>
      </c>
      <c r="H187" s="16">
        <v>7</v>
      </c>
      <c r="I187" s="16" t="s">
        <v>21</v>
      </c>
      <c r="J187" s="16" t="s">
        <v>13</v>
      </c>
      <c r="K187" s="16" t="s">
        <v>36</v>
      </c>
      <c r="L187" s="61" t="s">
        <v>69</v>
      </c>
      <c r="M187" s="16" t="s">
        <v>69</v>
      </c>
      <c r="N187" s="62">
        <v>0</v>
      </c>
      <c r="O187" s="62">
        <v>9</v>
      </c>
      <c r="P187" s="62">
        <v>7</v>
      </c>
      <c r="Q187" s="62">
        <v>25</v>
      </c>
      <c r="R187" s="62">
        <v>32</v>
      </c>
      <c r="S187">
        <f t="shared" si="5"/>
        <v>0.36</v>
      </c>
    </row>
    <row r="188" spans="1:19" x14ac:dyDescent="0.25">
      <c r="A188" s="16" t="str">
        <f t="shared" si="4"/>
        <v>E17.10.2023</v>
      </c>
      <c r="B188" s="16" t="s">
        <v>55</v>
      </c>
      <c r="C188" s="63">
        <v>0.70833333333333304</v>
      </c>
      <c r="D188" s="16" t="s">
        <v>52</v>
      </c>
      <c r="E188" s="16">
        <v>25</v>
      </c>
      <c r="F188" s="16">
        <v>30</v>
      </c>
      <c r="G188" s="16" t="s">
        <v>32</v>
      </c>
      <c r="H188" s="16">
        <v>7</v>
      </c>
      <c r="I188" s="16" t="s">
        <v>21</v>
      </c>
      <c r="J188" s="16" t="s">
        <v>22</v>
      </c>
      <c r="K188" s="16" t="s">
        <v>36</v>
      </c>
      <c r="L188" s="61" t="s">
        <v>69</v>
      </c>
      <c r="M188" s="16" t="s">
        <v>71</v>
      </c>
      <c r="N188" s="62">
        <v>0</v>
      </c>
      <c r="O188" s="62">
        <v>0</v>
      </c>
      <c r="P188" s="62">
        <v>7</v>
      </c>
      <c r="Q188" s="62">
        <v>25</v>
      </c>
      <c r="R188" s="62">
        <v>32</v>
      </c>
      <c r="S188">
        <f t="shared" si="5"/>
        <v>0</v>
      </c>
    </row>
    <row r="189" spans="1:19" x14ac:dyDescent="0.25">
      <c r="A189" s="16" t="str">
        <f t="shared" si="4"/>
        <v>E17.10.2023</v>
      </c>
      <c r="B189" s="16" t="s">
        <v>55</v>
      </c>
      <c r="C189" s="63">
        <v>0.70833333333333304</v>
      </c>
      <c r="D189" s="16" t="s">
        <v>52</v>
      </c>
      <c r="E189" s="16">
        <v>25</v>
      </c>
      <c r="F189" s="16">
        <v>30</v>
      </c>
      <c r="G189" s="16" t="s">
        <v>32</v>
      </c>
      <c r="H189" s="16">
        <v>7</v>
      </c>
      <c r="I189" s="16" t="s">
        <v>21</v>
      </c>
      <c r="J189" s="16" t="s">
        <v>17</v>
      </c>
      <c r="K189" s="16" t="s">
        <v>36</v>
      </c>
      <c r="L189" s="61" t="s">
        <v>69</v>
      </c>
      <c r="M189" s="16" t="s">
        <v>14</v>
      </c>
      <c r="N189" s="62">
        <v>0</v>
      </c>
      <c r="O189" s="62">
        <v>10</v>
      </c>
      <c r="P189" s="62">
        <v>7</v>
      </c>
      <c r="Q189" s="62">
        <v>25</v>
      </c>
      <c r="R189" s="62">
        <v>32</v>
      </c>
      <c r="S189">
        <f t="shared" si="5"/>
        <v>0.4</v>
      </c>
    </row>
    <row r="190" spans="1:19" x14ac:dyDescent="0.25">
      <c r="A190" s="16" t="str">
        <f t="shared" si="4"/>
        <v>F17.10.2023</v>
      </c>
      <c r="B190" s="16" t="s">
        <v>55</v>
      </c>
      <c r="C190" s="63">
        <v>0.70833333333333304</v>
      </c>
      <c r="D190" s="16" t="s">
        <v>52</v>
      </c>
      <c r="E190" s="16">
        <v>25</v>
      </c>
      <c r="F190" s="16">
        <v>30</v>
      </c>
      <c r="G190" s="16" t="s">
        <v>32</v>
      </c>
      <c r="H190" s="16">
        <v>7</v>
      </c>
      <c r="I190" s="16" t="s">
        <v>21</v>
      </c>
      <c r="J190" s="16" t="s">
        <v>13</v>
      </c>
      <c r="K190" s="16" t="s">
        <v>37</v>
      </c>
      <c r="L190" s="61" t="s">
        <v>69</v>
      </c>
      <c r="M190" s="16" t="s">
        <v>16</v>
      </c>
      <c r="N190" s="62">
        <v>17</v>
      </c>
      <c r="O190" s="62">
        <v>4</v>
      </c>
      <c r="P190" s="62">
        <v>10</v>
      </c>
      <c r="Q190" s="62">
        <v>33</v>
      </c>
      <c r="R190" s="62">
        <v>43</v>
      </c>
      <c r="S190">
        <f t="shared" si="5"/>
        <v>0.12121212121212122</v>
      </c>
    </row>
    <row r="191" spans="1:19" x14ac:dyDescent="0.25">
      <c r="A191" s="16" t="str">
        <f t="shared" si="4"/>
        <v>F17.10.2023</v>
      </c>
      <c r="B191" s="16" t="s">
        <v>55</v>
      </c>
      <c r="C191" s="63">
        <v>0.70833333333333304</v>
      </c>
      <c r="D191" s="16" t="s">
        <v>52</v>
      </c>
      <c r="E191" s="16">
        <v>25</v>
      </c>
      <c r="F191" s="16">
        <v>30</v>
      </c>
      <c r="G191" s="16" t="s">
        <v>32</v>
      </c>
      <c r="H191" s="16">
        <v>7</v>
      </c>
      <c r="I191" s="16" t="s">
        <v>21</v>
      </c>
      <c r="J191" s="16" t="s">
        <v>15</v>
      </c>
      <c r="K191" s="16" t="s">
        <v>37</v>
      </c>
      <c r="L191" s="61" t="s">
        <v>69</v>
      </c>
      <c r="M191" s="16" t="s">
        <v>69</v>
      </c>
      <c r="N191" s="62">
        <v>17</v>
      </c>
      <c r="O191" s="62">
        <v>9</v>
      </c>
      <c r="P191" s="62">
        <v>10</v>
      </c>
      <c r="Q191" s="62">
        <v>33</v>
      </c>
      <c r="R191" s="62">
        <v>43</v>
      </c>
      <c r="S191">
        <f t="shared" si="5"/>
        <v>0.27272727272727271</v>
      </c>
    </row>
    <row r="192" spans="1:19" x14ac:dyDescent="0.25">
      <c r="A192" s="16" t="str">
        <f t="shared" si="4"/>
        <v>F17.10.2023</v>
      </c>
      <c r="B192" s="16" t="s">
        <v>55</v>
      </c>
      <c r="C192" s="63">
        <v>0.70833333333333304</v>
      </c>
      <c r="D192" s="16" t="s">
        <v>52</v>
      </c>
      <c r="E192" s="16">
        <v>25</v>
      </c>
      <c r="F192" s="16">
        <v>30</v>
      </c>
      <c r="G192" s="16" t="s">
        <v>32</v>
      </c>
      <c r="H192" s="16">
        <v>7</v>
      </c>
      <c r="I192" s="16" t="s">
        <v>21</v>
      </c>
      <c r="J192" s="16" t="s">
        <v>17</v>
      </c>
      <c r="K192" s="16" t="s">
        <v>37</v>
      </c>
      <c r="L192" s="61" t="s">
        <v>69</v>
      </c>
      <c r="M192" s="16" t="s">
        <v>71</v>
      </c>
      <c r="N192" s="62">
        <v>17</v>
      </c>
      <c r="O192" s="62">
        <v>17</v>
      </c>
      <c r="P192" s="62">
        <v>10</v>
      </c>
      <c r="Q192" s="62">
        <v>33</v>
      </c>
      <c r="R192" s="62">
        <v>43</v>
      </c>
      <c r="S192">
        <f t="shared" si="5"/>
        <v>0.51515151515151514</v>
      </c>
    </row>
    <row r="193" spans="1:19" x14ac:dyDescent="0.25">
      <c r="A193" s="16" t="str">
        <f t="shared" si="4"/>
        <v>F17.10.2023</v>
      </c>
      <c r="B193" s="16" t="s">
        <v>55</v>
      </c>
      <c r="C193" s="63">
        <v>0.70833333333333304</v>
      </c>
      <c r="D193" s="16" t="s">
        <v>52</v>
      </c>
      <c r="E193" s="16">
        <v>25</v>
      </c>
      <c r="F193" s="16">
        <v>30</v>
      </c>
      <c r="G193" s="16" t="s">
        <v>32</v>
      </c>
      <c r="H193" s="16">
        <v>7</v>
      </c>
      <c r="I193" s="16" t="s">
        <v>21</v>
      </c>
      <c r="J193" s="16" t="s">
        <v>22</v>
      </c>
      <c r="K193" s="16" t="s">
        <v>37</v>
      </c>
      <c r="L193" s="61" t="s">
        <v>69</v>
      </c>
      <c r="M193" s="16" t="s">
        <v>14</v>
      </c>
      <c r="N193" s="62">
        <v>17</v>
      </c>
      <c r="O193" s="62">
        <v>3</v>
      </c>
      <c r="P193" s="62">
        <v>10</v>
      </c>
      <c r="Q193" s="62">
        <v>33</v>
      </c>
      <c r="R193" s="62">
        <v>43</v>
      </c>
      <c r="S193">
        <f t="shared" si="5"/>
        <v>9.0909090909090912E-2</v>
      </c>
    </row>
    <row r="194" spans="1:19" x14ac:dyDescent="0.25">
      <c r="A194" s="16" t="str">
        <f t="shared" ref="A194:A257" si="6">CONCATENATE(K194,B194)</f>
        <v>G17.10.2023</v>
      </c>
      <c r="B194" s="16" t="s">
        <v>55</v>
      </c>
      <c r="C194" s="63">
        <v>0.70833333333333304</v>
      </c>
      <c r="D194" s="16" t="s">
        <v>52</v>
      </c>
      <c r="E194" s="16">
        <v>25</v>
      </c>
      <c r="F194" s="16">
        <v>30</v>
      </c>
      <c r="G194" s="16" t="s">
        <v>32</v>
      </c>
      <c r="H194" s="16">
        <v>7</v>
      </c>
      <c r="I194" s="16" t="s">
        <v>21</v>
      </c>
      <c r="J194" s="16" t="s">
        <v>22</v>
      </c>
      <c r="K194" s="16" t="s">
        <v>38</v>
      </c>
      <c r="L194" s="61" t="s">
        <v>69</v>
      </c>
      <c r="M194" s="16" t="s">
        <v>16</v>
      </c>
      <c r="N194" s="62">
        <v>13</v>
      </c>
      <c r="O194" s="62">
        <v>5</v>
      </c>
      <c r="P194" s="62">
        <v>15</v>
      </c>
      <c r="Q194" s="62">
        <v>30</v>
      </c>
      <c r="R194" s="62">
        <v>45</v>
      </c>
      <c r="S194">
        <f t="shared" si="5"/>
        <v>0.16666666666666666</v>
      </c>
    </row>
    <row r="195" spans="1:19" x14ac:dyDescent="0.25">
      <c r="A195" s="16" t="str">
        <f t="shared" si="6"/>
        <v>G17.10.2023</v>
      </c>
      <c r="B195" s="16" t="s">
        <v>55</v>
      </c>
      <c r="C195" s="63">
        <v>0.70833333333333304</v>
      </c>
      <c r="D195" s="16" t="s">
        <v>52</v>
      </c>
      <c r="E195" s="16">
        <v>25</v>
      </c>
      <c r="F195" s="16">
        <v>30</v>
      </c>
      <c r="G195" s="16" t="s">
        <v>32</v>
      </c>
      <c r="H195" s="16">
        <v>7</v>
      </c>
      <c r="I195" s="16" t="s">
        <v>21</v>
      </c>
      <c r="J195" s="16" t="s">
        <v>15</v>
      </c>
      <c r="K195" s="16" t="s">
        <v>38</v>
      </c>
      <c r="L195" s="61" t="s">
        <v>69</v>
      </c>
      <c r="M195" s="16" t="s">
        <v>69</v>
      </c>
      <c r="N195" s="62">
        <v>13</v>
      </c>
      <c r="O195" s="62">
        <v>8</v>
      </c>
      <c r="P195" s="62">
        <v>15</v>
      </c>
      <c r="Q195" s="62">
        <v>30</v>
      </c>
      <c r="R195" s="62">
        <v>45</v>
      </c>
      <c r="S195">
        <f t="shared" ref="S195:S258" si="7">O195/Q195</f>
        <v>0.26666666666666666</v>
      </c>
    </row>
    <row r="196" spans="1:19" x14ac:dyDescent="0.25">
      <c r="A196" s="16" t="str">
        <f t="shared" si="6"/>
        <v>G17.10.2023</v>
      </c>
      <c r="B196" s="16" t="s">
        <v>55</v>
      </c>
      <c r="C196" s="63">
        <v>0.70833333333333304</v>
      </c>
      <c r="D196" s="16" t="s">
        <v>52</v>
      </c>
      <c r="E196" s="16">
        <v>25</v>
      </c>
      <c r="F196" s="16">
        <v>30</v>
      </c>
      <c r="G196" s="16" t="s">
        <v>32</v>
      </c>
      <c r="H196" s="16">
        <v>7</v>
      </c>
      <c r="I196" s="16" t="s">
        <v>21</v>
      </c>
      <c r="J196" s="16" t="s">
        <v>17</v>
      </c>
      <c r="K196" s="16" t="s">
        <v>38</v>
      </c>
      <c r="L196" s="61" t="s">
        <v>69</v>
      </c>
      <c r="M196" s="16" t="s">
        <v>71</v>
      </c>
      <c r="N196" s="62">
        <v>13</v>
      </c>
      <c r="O196" s="62">
        <v>13</v>
      </c>
      <c r="P196" s="62">
        <v>15</v>
      </c>
      <c r="Q196" s="62">
        <v>30</v>
      </c>
      <c r="R196" s="62">
        <v>45</v>
      </c>
      <c r="S196">
        <f t="shared" si="7"/>
        <v>0.43333333333333335</v>
      </c>
    </row>
    <row r="197" spans="1:19" x14ac:dyDescent="0.25">
      <c r="A197" s="16" t="str">
        <f t="shared" si="6"/>
        <v>G17.10.2023</v>
      </c>
      <c r="B197" s="16" t="s">
        <v>55</v>
      </c>
      <c r="C197" s="63">
        <v>0.70833333333333304</v>
      </c>
      <c r="D197" s="16" t="s">
        <v>52</v>
      </c>
      <c r="E197" s="16">
        <v>25</v>
      </c>
      <c r="F197" s="16">
        <v>30</v>
      </c>
      <c r="G197" s="16" t="s">
        <v>32</v>
      </c>
      <c r="H197" s="16">
        <v>7</v>
      </c>
      <c r="I197" s="16" t="s">
        <v>21</v>
      </c>
      <c r="J197" s="16" t="s">
        <v>13</v>
      </c>
      <c r="K197" s="16" t="s">
        <v>38</v>
      </c>
      <c r="L197" s="61" t="s">
        <v>69</v>
      </c>
      <c r="M197" s="16" t="s">
        <v>14</v>
      </c>
      <c r="N197" s="62">
        <v>13</v>
      </c>
      <c r="O197" s="62">
        <v>4</v>
      </c>
      <c r="P197" s="62">
        <v>15</v>
      </c>
      <c r="Q197" s="62">
        <v>30</v>
      </c>
      <c r="R197" s="62">
        <v>45</v>
      </c>
      <c r="S197">
        <f t="shared" si="7"/>
        <v>0.13333333333333333</v>
      </c>
    </row>
    <row r="198" spans="1:19" x14ac:dyDescent="0.25">
      <c r="A198" s="16" t="str">
        <f t="shared" si="6"/>
        <v>H17.10.2023</v>
      </c>
      <c r="B198" s="16" t="s">
        <v>55</v>
      </c>
      <c r="C198" s="63">
        <v>0.70833333333333304</v>
      </c>
      <c r="D198" s="16" t="s">
        <v>52</v>
      </c>
      <c r="E198" s="16">
        <v>25</v>
      </c>
      <c r="F198" s="16">
        <v>30</v>
      </c>
      <c r="G198" s="16" t="s">
        <v>32</v>
      </c>
      <c r="H198" s="16">
        <v>7</v>
      </c>
      <c r="I198" s="16" t="s">
        <v>21</v>
      </c>
      <c r="J198" s="16" t="s">
        <v>17</v>
      </c>
      <c r="K198" s="16" t="s">
        <v>39</v>
      </c>
      <c r="L198" s="61" t="s">
        <v>69</v>
      </c>
      <c r="M198" s="16" t="s">
        <v>16</v>
      </c>
      <c r="N198" s="62">
        <v>23</v>
      </c>
      <c r="O198" s="62">
        <v>2</v>
      </c>
      <c r="P198" s="62">
        <v>15</v>
      </c>
      <c r="Q198" s="62">
        <v>36</v>
      </c>
      <c r="R198" s="62">
        <v>51</v>
      </c>
      <c r="S198">
        <f t="shared" si="7"/>
        <v>5.5555555555555552E-2</v>
      </c>
    </row>
    <row r="199" spans="1:19" x14ac:dyDescent="0.25">
      <c r="A199" s="16" t="str">
        <f t="shared" si="6"/>
        <v>H17.10.2023</v>
      </c>
      <c r="B199" s="16" t="s">
        <v>55</v>
      </c>
      <c r="C199" s="63">
        <v>0.70833333333333304</v>
      </c>
      <c r="D199" s="16" t="s">
        <v>52</v>
      </c>
      <c r="E199" s="16">
        <v>25</v>
      </c>
      <c r="F199" s="16">
        <v>30</v>
      </c>
      <c r="G199" s="16" t="s">
        <v>32</v>
      </c>
      <c r="H199" s="16">
        <v>7</v>
      </c>
      <c r="I199" s="16" t="s">
        <v>21</v>
      </c>
      <c r="J199" s="16" t="s">
        <v>17</v>
      </c>
      <c r="K199" s="16" t="s">
        <v>39</v>
      </c>
      <c r="L199" s="61" t="s">
        <v>69</v>
      </c>
      <c r="M199" s="16" t="s">
        <v>69</v>
      </c>
      <c r="N199" s="62">
        <v>23</v>
      </c>
      <c r="O199" s="62">
        <v>7</v>
      </c>
      <c r="P199" s="62">
        <v>15</v>
      </c>
      <c r="Q199" s="62">
        <v>36</v>
      </c>
      <c r="R199" s="62">
        <v>51</v>
      </c>
      <c r="S199">
        <f t="shared" si="7"/>
        <v>0.19444444444444445</v>
      </c>
    </row>
    <row r="200" spans="1:19" x14ac:dyDescent="0.25">
      <c r="A200" s="16" t="str">
        <f t="shared" si="6"/>
        <v>H17.10.2023</v>
      </c>
      <c r="B200" s="16" t="s">
        <v>55</v>
      </c>
      <c r="C200" s="63">
        <v>0.70833333333333304</v>
      </c>
      <c r="D200" s="16" t="s">
        <v>52</v>
      </c>
      <c r="E200" s="16">
        <v>25</v>
      </c>
      <c r="F200" s="16">
        <v>30</v>
      </c>
      <c r="G200" s="16" t="s">
        <v>32</v>
      </c>
      <c r="H200" s="16">
        <v>7</v>
      </c>
      <c r="I200" s="16" t="s">
        <v>21</v>
      </c>
      <c r="J200" s="16" t="s">
        <v>22</v>
      </c>
      <c r="K200" s="16" t="s">
        <v>39</v>
      </c>
      <c r="L200" s="61" t="s">
        <v>69</v>
      </c>
      <c r="M200" s="16" t="s">
        <v>71</v>
      </c>
      <c r="N200" s="62">
        <v>23</v>
      </c>
      <c r="O200" s="62">
        <v>23</v>
      </c>
      <c r="P200" s="62">
        <v>15</v>
      </c>
      <c r="Q200" s="62">
        <v>36</v>
      </c>
      <c r="R200" s="62">
        <v>51</v>
      </c>
      <c r="S200">
        <f t="shared" si="7"/>
        <v>0.63888888888888884</v>
      </c>
    </row>
    <row r="201" spans="1:19" x14ac:dyDescent="0.25">
      <c r="A201" s="16" t="str">
        <f t="shared" si="6"/>
        <v>H17.10.2023</v>
      </c>
      <c r="B201" s="16" t="s">
        <v>55</v>
      </c>
      <c r="C201" s="63">
        <v>0.70833333333333304</v>
      </c>
      <c r="D201" s="16" t="s">
        <v>52</v>
      </c>
      <c r="E201" s="16">
        <v>25</v>
      </c>
      <c r="F201" s="16">
        <v>30</v>
      </c>
      <c r="G201" s="16" t="s">
        <v>32</v>
      </c>
      <c r="H201" s="16">
        <v>7</v>
      </c>
      <c r="I201" s="16" t="s">
        <v>21</v>
      </c>
      <c r="J201" s="16" t="s">
        <v>15</v>
      </c>
      <c r="K201" s="16" t="s">
        <v>39</v>
      </c>
      <c r="L201" s="61" t="s">
        <v>69</v>
      </c>
      <c r="M201" s="16" t="s">
        <v>14</v>
      </c>
      <c r="N201" s="62">
        <v>23</v>
      </c>
      <c r="O201" s="62">
        <v>4</v>
      </c>
      <c r="P201" s="62">
        <v>15</v>
      </c>
      <c r="Q201" s="62">
        <v>36</v>
      </c>
      <c r="R201" s="62">
        <v>51</v>
      </c>
      <c r="S201">
        <f t="shared" si="7"/>
        <v>0.1111111111111111</v>
      </c>
    </row>
    <row r="202" spans="1:19" x14ac:dyDescent="0.25">
      <c r="A202" s="16" t="str">
        <f t="shared" si="6"/>
        <v>A18.09.2023</v>
      </c>
      <c r="B202" s="16" t="s">
        <v>24</v>
      </c>
      <c r="C202" s="63">
        <v>0.71875</v>
      </c>
      <c r="D202" s="16" t="s">
        <v>25</v>
      </c>
      <c r="E202" s="16">
        <v>26</v>
      </c>
      <c r="F202" s="16">
        <v>53</v>
      </c>
      <c r="G202" s="16" t="s">
        <v>11</v>
      </c>
      <c r="H202" s="16">
        <v>7</v>
      </c>
      <c r="I202" s="16" t="s">
        <v>21</v>
      </c>
      <c r="J202" s="16" t="s">
        <v>22</v>
      </c>
      <c r="K202" s="16" t="s">
        <v>12</v>
      </c>
      <c r="L202" s="16" t="s">
        <v>69</v>
      </c>
      <c r="M202" s="16" t="s">
        <v>16</v>
      </c>
      <c r="N202" s="62">
        <v>11</v>
      </c>
      <c r="O202" s="62">
        <v>1</v>
      </c>
      <c r="P202" s="62">
        <v>4</v>
      </c>
      <c r="Q202" s="62">
        <v>33</v>
      </c>
      <c r="R202" s="62">
        <v>37</v>
      </c>
      <c r="S202">
        <f t="shared" si="7"/>
        <v>3.0303030303030304E-2</v>
      </c>
    </row>
    <row r="203" spans="1:19" x14ac:dyDescent="0.25">
      <c r="A203" s="16" t="str">
        <f t="shared" si="6"/>
        <v>A18.09.2023</v>
      </c>
      <c r="B203" s="16" t="s">
        <v>24</v>
      </c>
      <c r="C203" s="63">
        <v>0.71875</v>
      </c>
      <c r="D203" s="16" t="s">
        <v>25</v>
      </c>
      <c r="E203" s="16">
        <v>26</v>
      </c>
      <c r="F203" s="16">
        <v>53</v>
      </c>
      <c r="G203" s="16" t="s">
        <v>11</v>
      </c>
      <c r="H203" s="16">
        <v>7</v>
      </c>
      <c r="I203" s="16" t="s">
        <v>21</v>
      </c>
      <c r="J203" s="16" t="s">
        <v>17</v>
      </c>
      <c r="K203" s="16" t="s">
        <v>12</v>
      </c>
      <c r="L203" s="16" t="s">
        <v>69</v>
      </c>
      <c r="M203" s="16" t="s">
        <v>69</v>
      </c>
      <c r="N203" s="62">
        <v>11</v>
      </c>
      <c r="O203" s="62">
        <v>11</v>
      </c>
      <c r="P203" s="62">
        <v>4</v>
      </c>
      <c r="Q203" s="62">
        <v>33</v>
      </c>
      <c r="R203" s="62">
        <v>37</v>
      </c>
      <c r="S203">
        <f t="shared" si="7"/>
        <v>0.33333333333333331</v>
      </c>
    </row>
    <row r="204" spans="1:19" x14ac:dyDescent="0.25">
      <c r="A204" s="16" t="str">
        <f t="shared" si="6"/>
        <v>A18.09.2023</v>
      </c>
      <c r="B204" s="16" t="s">
        <v>24</v>
      </c>
      <c r="C204" s="63">
        <v>0.71875</v>
      </c>
      <c r="D204" s="16" t="s">
        <v>25</v>
      </c>
      <c r="E204" s="16">
        <v>26</v>
      </c>
      <c r="F204" s="16">
        <v>53</v>
      </c>
      <c r="G204" s="16" t="s">
        <v>11</v>
      </c>
      <c r="H204" s="16">
        <v>7</v>
      </c>
      <c r="I204" s="16" t="s">
        <v>21</v>
      </c>
      <c r="J204" s="16" t="s">
        <v>13</v>
      </c>
      <c r="K204" s="16" t="s">
        <v>12</v>
      </c>
      <c r="L204" s="16" t="s">
        <v>69</v>
      </c>
      <c r="M204" s="16" t="s">
        <v>71</v>
      </c>
      <c r="N204" s="62">
        <v>11</v>
      </c>
      <c r="O204" s="62">
        <v>18</v>
      </c>
      <c r="P204" s="62">
        <v>4</v>
      </c>
      <c r="Q204" s="62">
        <v>33</v>
      </c>
      <c r="R204" s="62">
        <v>37</v>
      </c>
      <c r="S204">
        <f t="shared" si="7"/>
        <v>0.54545454545454541</v>
      </c>
    </row>
    <row r="205" spans="1:19" x14ac:dyDescent="0.25">
      <c r="A205" s="16" t="str">
        <f t="shared" si="6"/>
        <v>A18.09.2023</v>
      </c>
      <c r="B205" s="16" t="s">
        <v>24</v>
      </c>
      <c r="C205" s="63">
        <v>0.71875</v>
      </c>
      <c r="D205" s="16" t="s">
        <v>25</v>
      </c>
      <c r="E205" s="16">
        <v>26</v>
      </c>
      <c r="F205" s="16">
        <v>53</v>
      </c>
      <c r="G205" s="16" t="s">
        <v>11</v>
      </c>
      <c r="H205" s="16">
        <v>7</v>
      </c>
      <c r="I205" s="16" t="s">
        <v>21</v>
      </c>
      <c r="J205" s="16" t="s">
        <v>13</v>
      </c>
      <c r="K205" s="16" t="s">
        <v>12</v>
      </c>
      <c r="L205" s="16" t="s">
        <v>69</v>
      </c>
      <c r="M205" s="16" t="s">
        <v>14</v>
      </c>
      <c r="N205" s="62">
        <v>11</v>
      </c>
      <c r="O205" s="62">
        <v>3</v>
      </c>
      <c r="P205" s="62">
        <v>4</v>
      </c>
      <c r="Q205" s="62">
        <v>33</v>
      </c>
      <c r="R205" s="62">
        <v>37</v>
      </c>
      <c r="S205">
        <f t="shared" si="7"/>
        <v>9.0909090909090912E-2</v>
      </c>
    </row>
    <row r="206" spans="1:19" x14ac:dyDescent="0.25">
      <c r="A206" s="16" t="str">
        <f t="shared" si="6"/>
        <v>B18.09.2023</v>
      </c>
      <c r="B206" s="16" t="s">
        <v>24</v>
      </c>
      <c r="C206" s="63">
        <v>0.71875</v>
      </c>
      <c r="D206" s="16" t="s">
        <v>25</v>
      </c>
      <c r="E206" s="16">
        <v>26</v>
      </c>
      <c r="F206" s="16">
        <v>53</v>
      </c>
      <c r="G206" s="16" t="s">
        <v>11</v>
      </c>
      <c r="H206" s="16">
        <v>7</v>
      </c>
      <c r="I206" s="16" t="s">
        <v>21</v>
      </c>
      <c r="J206" s="16" t="s">
        <v>15</v>
      </c>
      <c r="K206" s="16" t="s">
        <v>23</v>
      </c>
      <c r="L206" s="16" t="s">
        <v>69</v>
      </c>
      <c r="M206" s="16" t="s">
        <v>16</v>
      </c>
      <c r="N206" s="62">
        <v>4</v>
      </c>
      <c r="O206" s="62">
        <v>2</v>
      </c>
      <c r="P206" s="62">
        <v>14</v>
      </c>
      <c r="Q206" s="62">
        <v>18</v>
      </c>
      <c r="R206" s="62">
        <v>32</v>
      </c>
      <c r="S206">
        <f t="shared" si="7"/>
        <v>0.1111111111111111</v>
      </c>
    </row>
    <row r="207" spans="1:19" x14ac:dyDescent="0.25">
      <c r="A207" s="16" t="str">
        <f t="shared" si="6"/>
        <v>B18.09.2023</v>
      </c>
      <c r="B207" s="16" t="s">
        <v>24</v>
      </c>
      <c r="C207" s="63">
        <v>0.71875</v>
      </c>
      <c r="D207" s="16" t="s">
        <v>25</v>
      </c>
      <c r="E207" s="16">
        <v>26</v>
      </c>
      <c r="F207" s="16">
        <v>53</v>
      </c>
      <c r="G207" s="16" t="s">
        <v>11</v>
      </c>
      <c r="H207" s="16">
        <v>7</v>
      </c>
      <c r="I207" s="16" t="s">
        <v>21</v>
      </c>
      <c r="J207" s="16" t="s">
        <v>13</v>
      </c>
      <c r="K207" s="16" t="s">
        <v>23</v>
      </c>
      <c r="L207" s="16" t="s">
        <v>69</v>
      </c>
      <c r="M207" s="16" t="s">
        <v>69</v>
      </c>
      <c r="N207" s="62">
        <v>4</v>
      </c>
      <c r="O207" s="62">
        <v>4</v>
      </c>
      <c r="P207" s="62">
        <v>14</v>
      </c>
      <c r="Q207" s="62">
        <v>18</v>
      </c>
      <c r="R207" s="62">
        <v>32</v>
      </c>
      <c r="S207">
        <f t="shared" si="7"/>
        <v>0.22222222222222221</v>
      </c>
    </row>
    <row r="208" spans="1:19" x14ac:dyDescent="0.25">
      <c r="A208" s="16" t="str">
        <f t="shared" si="6"/>
        <v>B18.09.2023</v>
      </c>
      <c r="B208" s="16" t="s">
        <v>24</v>
      </c>
      <c r="C208" s="63">
        <v>0.71875</v>
      </c>
      <c r="D208" s="16" t="s">
        <v>25</v>
      </c>
      <c r="E208" s="16">
        <v>26</v>
      </c>
      <c r="F208" s="16">
        <v>53</v>
      </c>
      <c r="G208" s="16" t="s">
        <v>11</v>
      </c>
      <c r="H208" s="16">
        <v>7</v>
      </c>
      <c r="I208" s="16" t="s">
        <v>21</v>
      </c>
      <c r="J208" s="16" t="s">
        <v>17</v>
      </c>
      <c r="K208" s="16" t="s">
        <v>23</v>
      </c>
      <c r="L208" s="16" t="s">
        <v>69</v>
      </c>
      <c r="M208" s="16" t="s">
        <v>71</v>
      </c>
      <c r="N208" s="62">
        <v>4</v>
      </c>
      <c r="O208" s="62">
        <v>10</v>
      </c>
      <c r="P208" s="62">
        <v>14</v>
      </c>
      <c r="Q208" s="62">
        <v>18</v>
      </c>
      <c r="R208" s="62">
        <v>32</v>
      </c>
      <c r="S208">
        <f t="shared" si="7"/>
        <v>0.55555555555555558</v>
      </c>
    </row>
    <row r="209" spans="1:19" x14ac:dyDescent="0.25">
      <c r="A209" s="16" t="str">
        <f t="shared" si="6"/>
        <v>B18.09.2023</v>
      </c>
      <c r="B209" s="16" t="s">
        <v>24</v>
      </c>
      <c r="C209" s="63">
        <v>0.71875</v>
      </c>
      <c r="D209" s="16" t="s">
        <v>25</v>
      </c>
      <c r="E209" s="16">
        <v>26</v>
      </c>
      <c r="F209" s="16">
        <v>53</v>
      </c>
      <c r="G209" s="16" t="s">
        <v>11</v>
      </c>
      <c r="H209" s="16">
        <v>7</v>
      </c>
      <c r="I209" s="16" t="s">
        <v>21</v>
      </c>
      <c r="J209" s="16" t="s">
        <v>22</v>
      </c>
      <c r="K209" s="16" t="s">
        <v>23</v>
      </c>
      <c r="L209" s="16" t="s">
        <v>69</v>
      </c>
      <c r="M209" s="16" t="s">
        <v>14</v>
      </c>
      <c r="N209" s="62">
        <v>4</v>
      </c>
      <c r="O209" s="62">
        <v>2</v>
      </c>
      <c r="P209" s="62">
        <v>14</v>
      </c>
      <c r="Q209" s="62">
        <v>18</v>
      </c>
      <c r="R209" s="62">
        <v>32</v>
      </c>
      <c r="S209">
        <f t="shared" si="7"/>
        <v>0.1111111111111111</v>
      </c>
    </row>
    <row r="210" spans="1:19" x14ac:dyDescent="0.25">
      <c r="A210" s="16" t="str">
        <f t="shared" si="6"/>
        <v>C18.09.2023</v>
      </c>
      <c r="B210" s="16" t="s">
        <v>24</v>
      </c>
      <c r="C210" s="63">
        <v>0.71875</v>
      </c>
      <c r="D210" s="16" t="s">
        <v>25</v>
      </c>
      <c r="E210" s="16">
        <v>26</v>
      </c>
      <c r="F210" s="16">
        <v>53</v>
      </c>
      <c r="G210" s="16" t="s">
        <v>11</v>
      </c>
      <c r="H210" s="16">
        <v>7</v>
      </c>
      <c r="I210" s="16" t="s">
        <v>21</v>
      </c>
      <c r="J210" s="16" t="s">
        <v>22</v>
      </c>
      <c r="K210" s="16" t="s">
        <v>26</v>
      </c>
      <c r="L210" s="16" t="s">
        <v>69</v>
      </c>
      <c r="M210" s="16" t="s">
        <v>16</v>
      </c>
      <c r="N210" s="62">
        <v>3</v>
      </c>
      <c r="O210" s="62">
        <v>1</v>
      </c>
      <c r="P210" s="62">
        <v>5</v>
      </c>
      <c r="Q210" s="62">
        <v>16</v>
      </c>
      <c r="R210" s="62">
        <v>21</v>
      </c>
      <c r="S210">
        <f t="shared" si="7"/>
        <v>6.25E-2</v>
      </c>
    </row>
    <row r="211" spans="1:19" x14ac:dyDescent="0.25">
      <c r="A211" s="16" t="str">
        <f t="shared" si="6"/>
        <v>C18.09.2023</v>
      </c>
      <c r="B211" s="16" t="s">
        <v>24</v>
      </c>
      <c r="C211" s="63">
        <v>0.71875</v>
      </c>
      <c r="D211" s="16" t="s">
        <v>25</v>
      </c>
      <c r="E211" s="16">
        <v>26</v>
      </c>
      <c r="F211" s="16">
        <v>53</v>
      </c>
      <c r="G211" s="16" t="s">
        <v>11</v>
      </c>
      <c r="H211" s="16">
        <v>7</v>
      </c>
      <c r="I211" s="16" t="s">
        <v>21</v>
      </c>
      <c r="J211" s="16" t="s">
        <v>13</v>
      </c>
      <c r="K211" s="16" t="s">
        <v>26</v>
      </c>
      <c r="L211" s="16" t="s">
        <v>69</v>
      </c>
      <c r="M211" s="16" t="s">
        <v>69</v>
      </c>
      <c r="N211" s="62">
        <v>3</v>
      </c>
      <c r="O211" s="62">
        <v>3</v>
      </c>
      <c r="P211" s="62">
        <v>5</v>
      </c>
      <c r="Q211" s="62">
        <v>16</v>
      </c>
      <c r="R211" s="62">
        <v>21</v>
      </c>
      <c r="S211">
        <f t="shared" si="7"/>
        <v>0.1875</v>
      </c>
    </row>
    <row r="212" spans="1:19" x14ac:dyDescent="0.25">
      <c r="A212" s="16" t="str">
        <f t="shared" si="6"/>
        <v>C18.09.2023</v>
      </c>
      <c r="B212" s="16" t="s">
        <v>24</v>
      </c>
      <c r="C212" s="63">
        <v>0.71875</v>
      </c>
      <c r="D212" s="16" t="s">
        <v>25</v>
      </c>
      <c r="E212" s="16">
        <v>26</v>
      </c>
      <c r="F212" s="16">
        <v>53</v>
      </c>
      <c r="G212" s="16" t="s">
        <v>11</v>
      </c>
      <c r="H212" s="16">
        <v>7</v>
      </c>
      <c r="I212" s="16" t="s">
        <v>21</v>
      </c>
      <c r="J212" s="16" t="s">
        <v>15</v>
      </c>
      <c r="K212" s="16" t="s">
        <v>26</v>
      </c>
      <c r="L212" s="16" t="s">
        <v>69</v>
      </c>
      <c r="M212" s="16" t="s">
        <v>71</v>
      </c>
      <c r="N212" s="62">
        <v>3</v>
      </c>
      <c r="O212" s="62">
        <v>12</v>
      </c>
      <c r="P212" s="62">
        <v>5</v>
      </c>
      <c r="Q212" s="62">
        <v>16</v>
      </c>
      <c r="R212" s="62">
        <v>21</v>
      </c>
      <c r="S212">
        <f t="shared" si="7"/>
        <v>0.75</v>
      </c>
    </row>
    <row r="213" spans="1:19" x14ac:dyDescent="0.25">
      <c r="A213" s="16" t="str">
        <f t="shared" si="6"/>
        <v>C18.09.2023</v>
      </c>
      <c r="B213" s="16" t="s">
        <v>24</v>
      </c>
      <c r="C213" s="63">
        <v>0.71875</v>
      </c>
      <c r="D213" s="16" t="s">
        <v>25</v>
      </c>
      <c r="E213" s="16">
        <v>26</v>
      </c>
      <c r="F213" s="16">
        <v>53</v>
      </c>
      <c r="G213" s="16" t="s">
        <v>11</v>
      </c>
      <c r="H213" s="16">
        <v>7</v>
      </c>
      <c r="I213" s="16" t="s">
        <v>21</v>
      </c>
      <c r="J213" s="16" t="s">
        <v>17</v>
      </c>
      <c r="K213" s="16" t="s">
        <v>26</v>
      </c>
      <c r="L213" s="16" t="s">
        <v>69</v>
      </c>
      <c r="M213" s="16" t="s">
        <v>14</v>
      </c>
      <c r="N213" s="62">
        <v>3</v>
      </c>
      <c r="O213" s="62">
        <v>0</v>
      </c>
      <c r="P213" s="62">
        <v>5</v>
      </c>
      <c r="Q213" s="62">
        <v>16</v>
      </c>
      <c r="R213" s="62">
        <v>21</v>
      </c>
      <c r="S213">
        <f t="shared" si="7"/>
        <v>0</v>
      </c>
    </row>
    <row r="214" spans="1:19" x14ac:dyDescent="0.25">
      <c r="A214" s="16" t="str">
        <f t="shared" si="6"/>
        <v>A20.09.2023</v>
      </c>
      <c r="B214" s="16" t="s">
        <v>27</v>
      </c>
      <c r="C214" s="63">
        <v>0.47569444444444442</v>
      </c>
      <c r="D214" s="16" t="s">
        <v>20</v>
      </c>
      <c r="E214" s="16">
        <v>25</v>
      </c>
      <c r="F214" s="16">
        <v>62</v>
      </c>
      <c r="G214" s="16" t="s">
        <v>11</v>
      </c>
      <c r="H214" s="16">
        <v>7</v>
      </c>
      <c r="I214" s="16" t="s">
        <v>21</v>
      </c>
      <c r="J214" s="16" t="s">
        <v>13</v>
      </c>
      <c r="K214" s="16" t="s">
        <v>12</v>
      </c>
      <c r="L214" s="16" t="s">
        <v>69</v>
      </c>
      <c r="M214" s="16" t="s">
        <v>16</v>
      </c>
      <c r="N214" s="62">
        <v>12</v>
      </c>
      <c r="O214" s="62">
        <v>0</v>
      </c>
      <c r="P214" s="62">
        <v>7</v>
      </c>
      <c r="Q214" s="62">
        <v>25</v>
      </c>
      <c r="R214" s="62">
        <v>32</v>
      </c>
      <c r="S214">
        <f t="shared" si="7"/>
        <v>0</v>
      </c>
    </row>
    <row r="215" spans="1:19" x14ac:dyDescent="0.25">
      <c r="A215" s="16" t="str">
        <f t="shared" si="6"/>
        <v>A20.09.2023</v>
      </c>
      <c r="B215" s="16" t="s">
        <v>27</v>
      </c>
      <c r="C215" s="63">
        <v>0.47569444444444442</v>
      </c>
      <c r="D215" s="16" t="s">
        <v>20</v>
      </c>
      <c r="E215" s="16">
        <v>25</v>
      </c>
      <c r="F215" s="16">
        <v>62</v>
      </c>
      <c r="G215" s="16" t="s">
        <v>11</v>
      </c>
      <c r="H215" s="16">
        <v>7</v>
      </c>
      <c r="I215" s="16" t="s">
        <v>21</v>
      </c>
      <c r="J215" s="16" t="s">
        <v>15</v>
      </c>
      <c r="K215" s="16" t="s">
        <v>12</v>
      </c>
      <c r="L215" s="16" t="s">
        <v>69</v>
      </c>
      <c r="M215" s="16" t="s">
        <v>69</v>
      </c>
      <c r="N215" s="62">
        <v>12</v>
      </c>
      <c r="O215" s="62">
        <v>12</v>
      </c>
      <c r="P215" s="62">
        <v>7</v>
      </c>
      <c r="Q215" s="62">
        <v>25</v>
      </c>
      <c r="R215" s="62">
        <v>32</v>
      </c>
      <c r="S215">
        <f t="shared" si="7"/>
        <v>0.48</v>
      </c>
    </row>
    <row r="216" spans="1:19" x14ac:dyDescent="0.25">
      <c r="A216" s="16" t="str">
        <f t="shared" si="6"/>
        <v>A20.09.2023</v>
      </c>
      <c r="B216" s="16" t="s">
        <v>27</v>
      </c>
      <c r="C216" s="63">
        <v>0.47569444444444442</v>
      </c>
      <c r="D216" s="16" t="s">
        <v>20</v>
      </c>
      <c r="E216" s="16">
        <v>25</v>
      </c>
      <c r="F216" s="16">
        <v>62</v>
      </c>
      <c r="G216" s="16" t="s">
        <v>11</v>
      </c>
      <c r="H216" s="16">
        <v>7</v>
      </c>
      <c r="I216" s="16" t="s">
        <v>21</v>
      </c>
      <c r="J216" s="16" t="s">
        <v>17</v>
      </c>
      <c r="K216" s="16" t="s">
        <v>12</v>
      </c>
      <c r="L216" s="16" t="s">
        <v>69</v>
      </c>
      <c r="M216" s="16" t="s">
        <v>71</v>
      </c>
      <c r="N216" s="62">
        <v>12</v>
      </c>
      <c r="O216" s="62">
        <v>10</v>
      </c>
      <c r="P216" s="62">
        <v>7</v>
      </c>
      <c r="Q216" s="62">
        <v>25</v>
      </c>
      <c r="R216" s="62">
        <v>32</v>
      </c>
      <c r="S216">
        <f t="shared" si="7"/>
        <v>0.4</v>
      </c>
    </row>
    <row r="217" spans="1:19" x14ac:dyDescent="0.25">
      <c r="A217" s="16" t="str">
        <f t="shared" si="6"/>
        <v>A20.09.2023</v>
      </c>
      <c r="B217" s="16" t="s">
        <v>27</v>
      </c>
      <c r="C217" s="63">
        <v>0.47569444444444442</v>
      </c>
      <c r="D217" s="16" t="s">
        <v>20</v>
      </c>
      <c r="E217" s="16">
        <v>25</v>
      </c>
      <c r="F217" s="16">
        <v>62</v>
      </c>
      <c r="G217" s="16" t="s">
        <v>11</v>
      </c>
      <c r="H217" s="16">
        <v>7</v>
      </c>
      <c r="I217" s="16" t="s">
        <v>21</v>
      </c>
      <c r="J217" s="16" t="s">
        <v>22</v>
      </c>
      <c r="K217" s="16" t="s">
        <v>12</v>
      </c>
      <c r="L217" s="16" t="s">
        <v>69</v>
      </c>
      <c r="M217" s="16" t="s">
        <v>14</v>
      </c>
      <c r="N217" s="62">
        <v>12</v>
      </c>
      <c r="O217" s="62">
        <v>3</v>
      </c>
      <c r="P217" s="62">
        <v>7</v>
      </c>
      <c r="Q217" s="62">
        <v>25</v>
      </c>
      <c r="R217" s="62">
        <v>32</v>
      </c>
      <c r="S217">
        <f t="shared" si="7"/>
        <v>0.12</v>
      </c>
    </row>
    <row r="218" spans="1:19" x14ac:dyDescent="0.25">
      <c r="A218" s="16" t="str">
        <f t="shared" si="6"/>
        <v>B20.09.2023</v>
      </c>
      <c r="B218" s="16" t="s">
        <v>27</v>
      </c>
      <c r="C218" s="63">
        <v>0.47569444444444442</v>
      </c>
      <c r="D218" s="16" t="s">
        <v>20</v>
      </c>
      <c r="E218" s="16">
        <v>25</v>
      </c>
      <c r="F218" s="16">
        <v>62</v>
      </c>
      <c r="G218" s="16" t="s">
        <v>11</v>
      </c>
      <c r="H218" s="16">
        <v>7</v>
      </c>
      <c r="I218" s="16" t="s">
        <v>21</v>
      </c>
      <c r="J218" s="16" t="s">
        <v>17</v>
      </c>
      <c r="K218" s="16" t="s">
        <v>23</v>
      </c>
      <c r="L218" s="16" t="s">
        <v>69</v>
      </c>
      <c r="M218" s="16" t="s">
        <v>16</v>
      </c>
      <c r="N218" s="62">
        <v>7</v>
      </c>
      <c r="O218" s="62">
        <v>1</v>
      </c>
      <c r="P218" s="62">
        <v>4</v>
      </c>
      <c r="Q218" s="62">
        <v>24</v>
      </c>
      <c r="R218" s="62">
        <v>28</v>
      </c>
      <c r="S218">
        <f t="shared" si="7"/>
        <v>4.1666666666666664E-2</v>
      </c>
    </row>
    <row r="219" spans="1:19" x14ac:dyDescent="0.25">
      <c r="A219" s="16" t="str">
        <f t="shared" si="6"/>
        <v>B20.09.2023</v>
      </c>
      <c r="B219" s="16" t="s">
        <v>27</v>
      </c>
      <c r="C219" s="63">
        <v>0.47569444444444442</v>
      </c>
      <c r="D219" s="16" t="s">
        <v>20</v>
      </c>
      <c r="E219" s="16">
        <v>25</v>
      </c>
      <c r="F219" s="16">
        <v>62</v>
      </c>
      <c r="G219" s="16" t="s">
        <v>11</v>
      </c>
      <c r="H219" s="16">
        <v>7</v>
      </c>
      <c r="I219" s="16" t="s">
        <v>21</v>
      </c>
      <c r="J219" s="16" t="s">
        <v>22</v>
      </c>
      <c r="K219" s="16" t="s">
        <v>23</v>
      </c>
      <c r="L219" s="16" t="s">
        <v>69</v>
      </c>
      <c r="M219" s="16" t="s">
        <v>69</v>
      </c>
      <c r="N219" s="62">
        <v>7</v>
      </c>
      <c r="O219" s="62">
        <v>7</v>
      </c>
      <c r="P219" s="62">
        <v>4</v>
      </c>
      <c r="Q219" s="62">
        <v>24</v>
      </c>
      <c r="R219" s="62">
        <v>28</v>
      </c>
      <c r="S219">
        <f t="shared" si="7"/>
        <v>0.29166666666666669</v>
      </c>
    </row>
    <row r="220" spans="1:19" x14ac:dyDescent="0.25">
      <c r="A220" s="16" t="str">
        <f t="shared" si="6"/>
        <v>B20.09.2023</v>
      </c>
      <c r="B220" s="16" t="s">
        <v>27</v>
      </c>
      <c r="C220" s="63">
        <v>0.47569444444444442</v>
      </c>
      <c r="D220" s="16" t="s">
        <v>20</v>
      </c>
      <c r="E220" s="16">
        <v>25</v>
      </c>
      <c r="F220" s="16">
        <v>62</v>
      </c>
      <c r="G220" s="16" t="s">
        <v>11</v>
      </c>
      <c r="H220" s="16">
        <v>7</v>
      </c>
      <c r="I220" s="16" t="s">
        <v>21</v>
      </c>
      <c r="J220" s="16" t="s">
        <v>13</v>
      </c>
      <c r="K220" s="16" t="s">
        <v>23</v>
      </c>
      <c r="L220" s="16" t="s">
        <v>69</v>
      </c>
      <c r="M220" s="16" t="s">
        <v>71</v>
      </c>
      <c r="N220" s="62">
        <v>7</v>
      </c>
      <c r="O220" s="62">
        <v>12</v>
      </c>
      <c r="P220" s="62">
        <v>4</v>
      </c>
      <c r="Q220" s="62">
        <v>24</v>
      </c>
      <c r="R220" s="62">
        <v>28</v>
      </c>
      <c r="S220">
        <f t="shared" si="7"/>
        <v>0.5</v>
      </c>
    </row>
    <row r="221" spans="1:19" x14ac:dyDescent="0.25">
      <c r="A221" s="16" t="str">
        <f t="shared" si="6"/>
        <v>B20.09.2023</v>
      </c>
      <c r="B221" s="16" t="s">
        <v>27</v>
      </c>
      <c r="C221" s="63">
        <v>0.47569444444444442</v>
      </c>
      <c r="D221" s="16" t="s">
        <v>20</v>
      </c>
      <c r="E221" s="16">
        <v>25</v>
      </c>
      <c r="F221" s="16">
        <v>62</v>
      </c>
      <c r="G221" s="16" t="s">
        <v>11</v>
      </c>
      <c r="H221" s="16">
        <v>7</v>
      </c>
      <c r="I221" s="16" t="s">
        <v>21</v>
      </c>
      <c r="J221" s="16" t="s">
        <v>15</v>
      </c>
      <c r="K221" s="16" t="s">
        <v>23</v>
      </c>
      <c r="L221" s="16" t="s">
        <v>69</v>
      </c>
      <c r="M221" s="16" t="s">
        <v>14</v>
      </c>
      <c r="N221" s="62">
        <v>7</v>
      </c>
      <c r="O221" s="62">
        <v>4</v>
      </c>
      <c r="P221" s="62">
        <v>4</v>
      </c>
      <c r="Q221" s="62">
        <v>24</v>
      </c>
      <c r="R221" s="62">
        <v>28</v>
      </c>
      <c r="S221">
        <f t="shared" si="7"/>
        <v>0.16666666666666666</v>
      </c>
    </row>
    <row r="222" spans="1:19" x14ac:dyDescent="0.25">
      <c r="A222" s="16" t="str">
        <f t="shared" si="6"/>
        <v>C20.09.2023</v>
      </c>
      <c r="B222" s="16" t="s">
        <v>27</v>
      </c>
      <c r="C222" s="63">
        <v>0.47569444444444442</v>
      </c>
      <c r="D222" s="16" t="s">
        <v>20</v>
      </c>
      <c r="E222" s="16">
        <v>25</v>
      </c>
      <c r="F222" s="16">
        <v>62</v>
      </c>
      <c r="G222" s="16" t="s">
        <v>11</v>
      </c>
      <c r="H222" s="16">
        <v>7</v>
      </c>
      <c r="I222" s="16" t="s">
        <v>21</v>
      </c>
      <c r="J222" s="16" t="s">
        <v>13</v>
      </c>
      <c r="K222" s="16" t="s">
        <v>26</v>
      </c>
      <c r="L222" s="16" t="s">
        <v>69</v>
      </c>
      <c r="M222" s="16" t="s">
        <v>16</v>
      </c>
      <c r="N222" s="62">
        <v>6</v>
      </c>
      <c r="O222" s="62">
        <v>0</v>
      </c>
      <c r="P222" s="62">
        <v>8</v>
      </c>
      <c r="Q222" s="62">
        <v>28</v>
      </c>
      <c r="R222" s="62">
        <v>36</v>
      </c>
      <c r="S222">
        <f t="shared" si="7"/>
        <v>0</v>
      </c>
    </row>
    <row r="223" spans="1:19" x14ac:dyDescent="0.25">
      <c r="A223" s="16" t="str">
        <f t="shared" si="6"/>
        <v>C20.09.2023</v>
      </c>
      <c r="B223" s="16" t="s">
        <v>27</v>
      </c>
      <c r="C223" s="63">
        <v>0.47569444444444442</v>
      </c>
      <c r="D223" s="16" t="s">
        <v>20</v>
      </c>
      <c r="E223" s="16">
        <v>25</v>
      </c>
      <c r="F223" s="16">
        <v>62</v>
      </c>
      <c r="G223" s="16" t="s">
        <v>11</v>
      </c>
      <c r="H223" s="16">
        <v>7</v>
      </c>
      <c r="I223" s="16" t="s">
        <v>21</v>
      </c>
      <c r="J223" s="16" t="s">
        <v>17</v>
      </c>
      <c r="K223" s="16" t="s">
        <v>26</v>
      </c>
      <c r="L223" s="16" t="s">
        <v>69</v>
      </c>
      <c r="M223" s="16" t="s">
        <v>69</v>
      </c>
      <c r="N223" s="62">
        <v>6</v>
      </c>
      <c r="O223" s="62">
        <v>6</v>
      </c>
      <c r="P223" s="62">
        <v>8</v>
      </c>
      <c r="Q223" s="62">
        <v>28</v>
      </c>
      <c r="R223" s="62">
        <v>36</v>
      </c>
      <c r="S223">
        <f t="shared" si="7"/>
        <v>0.21428571428571427</v>
      </c>
    </row>
    <row r="224" spans="1:19" x14ac:dyDescent="0.25">
      <c r="A224" s="16" t="str">
        <f t="shared" si="6"/>
        <v>C20.09.2023</v>
      </c>
      <c r="B224" s="16" t="s">
        <v>27</v>
      </c>
      <c r="C224" s="63">
        <v>0.47569444444444442</v>
      </c>
      <c r="D224" s="16" t="s">
        <v>20</v>
      </c>
      <c r="E224" s="16">
        <v>25</v>
      </c>
      <c r="F224" s="16">
        <v>62</v>
      </c>
      <c r="G224" s="16" t="s">
        <v>11</v>
      </c>
      <c r="H224" s="16">
        <v>7</v>
      </c>
      <c r="I224" s="16" t="s">
        <v>21</v>
      </c>
      <c r="J224" s="16" t="s">
        <v>15</v>
      </c>
      <c r="K224" s="16" t="s">
        <v>26</v>
      </c>
      <c r="L224" s="16" t="s">
        <v>69</v>
      </c>
      <c r="M224" s="16" t="s">
        <v>71</v>
      </c>
      <c r="N224" s="62">
        <v>6</v>
      </c>
      <c r="O224" s="62">
        <v>21</v>
      </c>
      <c r="P224" s="62">
        <v>8</v>
      </c>
      <c r="Q224" s="62">
        <v>28</v>
      </c>
      <c r="R224" s="62">
        <v>36</v>
      </c>
      <c r="S224">
        <f t="shared" si="7"/>
        <v>0.75</v>
      </c>
    </row>
    <row r="225" spans="1:19" x14ac:dyDescent="0.25">
      <c r="A225" s="16" t="str">
        <f t="shared" si="6"/>
        <v>C20.09.2023</v>
      </c>
      <c r="B225" s="16" t="s">
        <v>27</v>
      </c>
      <c r="C225" s="63">
        <v>0.47569444444444442</v>
      </c>
      <c r="D225" s="16" t="s">
        <v>20</v>
      </c>
      <c r="E225" s="16">
        <v>25</v>
      </c>
      <c r="F225" s="16">
        <v>62</v>
      </c>
      <c r="G225" s="16" t="s">
        <v>11</v>
      </c>
      <c r="H225" s="16">
        <v>7</v>
      </c>
      <c r="I225" s="16" t="s">
        <v>21</v>
      </c>
      <c r="J225" s="16" t="s">
        <v>22</v>
      </c>
      <c r="K225" s="16" t="s">
        <v>26</v>
      </c>
      <c r="L225" s="16" t="s">
        <v>69</v>
      </c>
      <c r="M225" s="16" t="s">
        <v>14</v>
      </c>
      <c r="N225" s="62">
        <v>6</v>
      </c>
      <c r="O225" s="62">
        <v>1</v>
      </c>
      <c r="P225" s="62">
        <v>8</v>
      </c>
      <c r="Q225" s="62">
        <v>28</v>
      </c>
      <c r="R225" s="62">
        <v>36</v>
      </c>
      <c r="S225">
        <f t="shared" si="7"/>
        <v>3.5714285714285712E-2</v>
      </c>
    </row>
    <row r="226" spans="1:19" x14ac:dyDescent="0.25">
      <c r="A226" s="16" t="str">
        <f t="shared" si="6"/>
        <v>A20.10.2023</v>
      </c>
      <c r="B226" s="16" t="s">
        <v>56</v>
      </c>
      <c r="C226" s="63">
        <v>0.625</v>
      </c>
      <c r="D226" s="16" t="s">
        <v>52</v>
      </c>
      <c r="E226" s="16">
        <v>24</v>
      </c>
      <c r="F226" s="16">
        <v>50</v>
      </c>
      <c r="G226" s="61" t="s">
        <v>11</v>
      </c>
      <c r="H226" s="61">
        <v>7</v>
      </c>
      <c r="I226" s="16" t="s">
        <v>42</v>
      </c>
      <c r="J226" s="61" t="s">
        <v>17</v>
      </c>
      <c r="K226" s="61" t="s">
        <v>12</v>
      </c>
      <c r="L226" s="16" t="s">
        <v>72</v>
      </c>
      <c r="M226" s="61" t="s">
        <v>70</v>
      </c>
      <c r="N226" s="62">
        <v>7</v>
      </c>
      <c r="O226" s="62">
        <v>7</v>
      </c>
      <c r="P226" s="62">
        <v>6</v>
      </c>
      <c r="Q226" s="62">
        <v>33</v>
      </c>
      <c r="R226" s="62">
        <v>39</v>
      </c>
      <c r="S226">
        <f t="shared" si="7"/>
        <v>0.21212121212121213</v>
      </c>
    </row>
    <row r="227" spans="1:19" x14ac:dyDescent="0.25">
      <c r="A227" s="16" t="str">
        <f t="shared" si="6"/>
        <v>A20.10.2023</v>
      </c>
      <c r="B227" s="16" t="s">
        <v>56</v>
      </c>
      <c r="C227" s="63">
        <v>0.625</v>
      </c>
      <c r="D227" s="16" t="s">
        <v>52</v>
      </c>
      <c r="E227" s="16">
        <v>24</v>
      </c>
      <c r="F227" s="16">
        <v>50</v>
      </c>
      <c r="G227" s="61" t="s">
        <v>11</v>
      </c>
      <c r="H227" s="61">
        <v>7</v>
      </c>
      <c r="I227" s="16" t="s">
        <v>42</v>
      </c>
      <c r="J227" s="61" t="s">
        <v>13</v>
      </c>
      <c r="K227" s="61" t="s">
        <v>12</v>
      </c>
      <c r="L227" s="16" t="s">
        <v>72</v>
      </c>
      <c r="M227" s="16" t="s">
        <v>16</v>
      </c>
      <c r="N227" s="62">
        <v>7</v>
      </c>
      <c r="O227" s="62">
        <v>3</v>
      </c>
      <c r="P227" s="62">
        <v>6</v>
      </c>
      <c r="Q227" s="62">
        <v>33</v>
      </c>
      <c r="R227" s="62">
        <v>39</v>
      </c>
      <c r="S227">
        <f t="shared" si="7"/>
        <v>9.0909090909090912E-2</v>
      </c>
    </row>
    <row r="228" spans="1:19" x14ac:dyDescent="0.25">
      <c r="A228" s="16" t="str">
        <f t="shared" si="6"/>
        <v>A20.10.2023</v>
      </c>
      <c r="B228" s="16" t="s">
        <v>56</v>
      </c>
      <c r="C228" s="63">
        <v>0.625</v>
      </c>
      <c r="D228" s="16" t="s">
        <v>52</v>
      </c>
      <c r="E228" s="16">
        <v>24</v>
      </c>
      <c r="F228" s="16">
        <v>50</v>
      </c>
      <c r="G228" s="61" t="s">
        <v>11</v>
      </c>
      <c r="H228" s="61">
        <v>7</v>
      </c>
      <c r="I228" s="16" t="s">
        <v>42</v>
      </c>
      <c r="J228" s="61" t="s">
        <v>22</v>
      </c>
      <c r="K228" s="61" t="s">
        <v>12</v>
      </c>
      <c r="L228" s="16" t="s">
        <v>72</v>
      </c>
      <c r="M228" s="16" t="s">
        <v>72</v>
      </c>
      <c r="N228" s="62">
        <v>7</v>
      </c>
      <c r="O228" s="62">
        <v>10</v>
      </c>
      <c r="P228" s="62">
        <v>6</v>
      </c>
      <c r="Q228" s="62">
        <v>33</v>
      </c>
      <c r="R228" s="62">
        <v>39</v>
      </c>
      <c r="S228">
        <f t="shared" si="7"/>
        <v>0.30303030303030304</v>
      </c>
    </row>
    <row r="229" spans="1:19" x14ac:dyDescent="0.25">
      <c r="A229" s="16" t="str">
        <f t="shared" si="6"/>
        <v>A20.10.2023</v>
      </c>
      <c r="B229" s="16" t="s">
        <v>56</v>
      </c>
      <c r="C229" s="63">
        <v>0.625</v>
      </c>
      <c r="D229" s="16" t="s">
        <v>52</v>
      </c>
      <c r="E229" s="16">
        <v>24</v>
      </c>
      <c r="F229" s="16">
        <v>50</v>
      </c>
      <c r="G229" s="61" t="s">
        <v>11</v>
      </c>
      <c r="H229" s="61">
        <v>7</v>
      </c>
      <c r="I229" s="16" t="s">
        <v>42</v>
      </c>
      <c r="J229" s="61" t="s">
        <v>15</v>
      </c>
      <c r="K229" s="61" t="s">
        <v>12</v>
      </c>
      <c r="L229" s="16" t="s">
        <v>72</v>
      </c>
      <c r="M229" s="16" t="s">
        <v>14</v>
      </c>
      <c r="N229" s="62">
        <v>7</v>
      </c>
      <c r="O229" s="62">
        <v>13</v>
      </c>
      <c r="P229" s="62">
        <v>6</v>
      </c>
      <c r="Q229" s="62">
        <v>33</v>
      </c>
      <c r="R229" s="62">
        <v>39</v>
      </c>
      <c r="S229">
        <f t="shared" si="7"/>
        <v>0.39393939393939392</v>
      </c>
    </row>
    <row r="230" spans="1:19" x14ac:dyDescent="0.25">
      <c r="A230" s="16" t="str">
        <f t="shared" si="6"/>
        <v>B20.10.2023</v>
      </c>
      <c r="B230" s="16" t="s">
        <v>56</v>
      </c>
      <c r="C230" s="63">
        <v>0.625</v>
      </c>
      <c r="D230" s="16" t="s">
        <v>52</v>
      </c>
      <c r="E230" s="16">
        <v>24</v>
      </c>
      <c r="F230" s="16">
        <v>50</v>
      </c>
      <c r="G230" s="61" t="s">
        <v>11</v>
      </c>
      <c r="H230" s="61">
        <v>7</v>
      </c>
      <c r="I230" s="16" t="s">
        <v>42</v>
      </c>
      <c r="J230" s="61" t="s">
        <v>15</v>
      </c>
      <c r="K230" s="61" t="s">
        <v>23</v>
      </c>
      <c r="L230" s="16" t="s">
        <v>72</v>
      </c>
      <c r="M230" s="61" t="s">
        <v>70</v>
      </c>
      <c r="N230" s="62">
        <v>21</v>
      </c>
      <c r="O230" s="62">
        <v>21</v>
      </c>
      <c r="P230" s="62">
        <v>14</v>
      </c>
      <c r="Q230" s="62">
        <v>36</v>
      </c>
      <c r="R230" s="62">
        <v>50</v>
      </c>
      <c r="S230">
        <f t="shared" si="7"/>
        <v>0.58333333333333337</v>
      </c>
    </row>
    <row r="231" spans="1:19" x14ac:dyDescent="0.25">
      <c r="A231" s="16" t="str">
        <f t="shared" si="6"/>
        <v>B20.10.2023</v>
      </c>
      <c r="B231" s="16" t="s">
        <v>56</v>
      </c>
      <c r="C231" s="63">
        <v>0.625</v>
      </c>
      <c r="D231" s="16" t="s">
        <v>52</v>
      </c>
      <c r="E231" s="16">
        <v>24</v>
      </c>
      <c r="F231" s="16">
        <v>50</v>
      </c>
      <c r="G231" s="61" t="s">
        <v>11</v>
      </c>
      <c r="H231" s="61">
        <v>7</v>
      </c>
      <c r="I231" s="16" t="s">
        <v>42</v>
      </c>
      <c r="J231" s="61" t="s">
        <v>17</v>
      </c>
      <c r="K231" s="61" t="s">
        <v>23</v>
      </c>
      <c r="L231" s="16" t="s">
        <v>72</v>
      </c>
      <c r="M231" s="16" t="s">
        <v>16</v>
      </c>
      <c r="N231" s="62">
        <v>21</v>
      </c>
      <c r="O231" s="62">
        <v>0</v>
      </c>
      <c r="P231" s="62">
        <v>14</v>
      </c>
      <c r="Q231" s="62">
        <v>36</v>
      </c>
      <c r="R231" s="62">
        <v>50</v>
      </c>
      <c r="S231">
        <f t="shared" si="7"/>
        <v>0</v>
      </c>
    </row>
    <row r="232" spans="1:19" x14ac:dyDescent="0.25">
      <c r="A232" s="16" t="str">
        <f t="shared" si="6"/>
        <v>B20.10.2023</v>
      </c>
      <c r="B232" s="16" t="s">
        <v>56</v>
      </c>
      <c r="C232" s="63">
        <v>0.625</v>
      </c>
      <c r="D232" s="16" t="s">
        <v>52</v>
      </c>
      <c r="E232" s="16">
        <v>24</v>
      </c>
      <c r="F232" s="16">
        <v>50</v>
      </c>
      <c r="G232" s="61" t="s">
        <v>11</v>
      </c>
      <c r="H232" s="61">
        <v>7</v>
      </c>
      <c r="I232" s="16" t="s">
        <v>42</v>
      </c>
      <c r="J232" s="61" t="s">
        <v>13</v>
      </c>
      <c r="K232" s="61" t="s">
        <v>23</v>
      </c>
      <c r="L232" s="16" t="s">
        <v>72</v>
      </c>
      <c r="M232" s="16" t="s">
        <v>72</v>
      </c>
      <c r="N232" s="62">
        <v>21</v>
      </c>
      <c r="O232" s="62">
        <v>7</v>
      </c>
      <c r="P232" s="62">
        <v>14</v>
      </c>
      <c r="Q232" s="62">
        <v>36</v>
      </c>
      <c r="R232" s="62">
        <v>50</v>
      </c>
      <c r="S232">
        <f t="shared" si="7"/>
        <v>0.19444444444444445</v>
      </c>
    </row>
    <row r="233" spans="1:19" x14ac:dyDescent="0.25">
      <c r="A233" s="16" t="str">
        <f t="shared" si="6"/>
        <v>B20.10.2023</v>
      </c>
      <c r="B233" s="16" t="s">
        <v>56</v>
      </c>
      <c r="C233" s="63">
        <v>0.625</v>
      </c>
      <c r="D233" s="16" t="s">
        <v>52</v>
      </c>
      <c r="E233" s="16">
        <v>24</v>
      </c>
      <c r="F233" s="16">
        <v>50</v>
      </c>
      <c r="G233" s="61" t="s">
        <v>11</v>
      </c>
      <c r="H233" s="61">
        <v>7</v>
      </c>
      <c r="I233" s="16" t="s">
        <v>42</v>
      </c>
      <c r="J233" s="61" t="s">
        <v>22</v>
      </c>
      <c r="K233" s="61" t="s">
        <v>23</v>
      </c>
      <c r="L233" s="16" t="s">
        <v>72</v>
      </c>
      <c r="M233" s="16" t="s">
        <v>14</v>
      </c>
      <c r="N233" s="62">
        <v>21</v>
      </c>
      <c r="O233" s="62">
        <v>8</v>
      </c>
      <c r="P233" s="62">
        <v>14</v>
      </c>
      <c r="Q233" s="62">
        <v>36</v>
      </c>
      <c r="R233" s="62">
        <v>50</v>
      </c>
      <c r="S233">
        <f t="shared" si="7"/>
        <v>0.22222222222222221</v>
      </c>
    </row>
    <row r="234" spans="1:19" x14ac:dyDescent="0.25">
      <c r="A234" s="16" t="str">
        <f t="shared" si="6"/>
        <v>C20.10.2023</v>
      </c>
      <c r="B234" s="16" t="s">
        <v>56</v>
      </c>
      <c r="C234" s="63">
        <v>0.625</v>
      </c>
      <c r="D234" s="16" t="s">
        <v>52</v>
      </c>
      <c r="E234" s="16">
        <v>24</v>
      </c>
      <c r="F234" s="16">
        <v>50</v>
      </c>
      <c r="G234" s="61" t="s">
        <v>11</v>
      </c>
      <c r="H234" s="61">
        <v>7</v>
      </c>
      <c r="I234" s="16" t="s">
        <v>42</v>
      </c>
      <c r="J234" s="61" t="s">
        <v>22</v>
      </c>
      <c r="K234" s="61" t="s">
        <v>26</v>
      </c>
      <c r="L234" s="16" t="s">
        <v>72</v>
      </c>
      <c r="M234" s="61" t="s">
        <v>70</v>
      </c>
      <c r="N234" s="62">
        <v>9</v>
      </c>
      <c r="O234" s="62">
        <v>9</v>
      </c>
      <c r="P234" s="62">
        <v>5</v>
      </c>
      <c r="Q234" s="62">
        <v>29</v>
      </c>
      <c r="R234" s="62">
        <v>34</v>
      </c>
      <c r="S234">
        <f t="shared" si="7"/>
        <v>0.31034482758620691</v>
      </c>
    </row>
    <row r="235" spans="1:19" x14ac:dyDescent="0.25">
      <c r="A235" s="16" t="str">
        <f t="shared" si="6"/>
        <v>C20.10.2023</v>
      </c>
      <c r="B235" s="16" t="s">
        <v>56</v>
      </c>
      <c r="C235" s="63">
        <v>0.625</v>
      </c>
      <c r="D235" s="16" t="s">
        <v>52</v>
      </c>
      <c r="E235" s="16">
        <v>24</v>
      </c>
      <c r="F235" s="16">
        <v>50</v>
      </c>
      <c r="G235" s="61" t="s">
        <v>11</v>
      </c>
      <c r="H235" s="61">
        <v>7</v>
      </c>
      <c r="I235" s="16" t="s">
        <v>42</v>
      </c>
      <c r="J235" s="61" t="s">
        <v>17</v>
      </c>
      <c r="K235" s="61" t="s">
        <v>26</v>
      </c>
      <c r="L235" s="16" t="s">
        <v>72</v>
      </c>
      <c r="M235" s="16" t="s">
        <v>16</v>
      </c>
      <c r="N235" s="62">
        <v>9</v>
      </c>
      <c r="O235" s="62">
        <v>2</v>
      </c>
      <c r="P235" s="62">
        <v>5</v>
      </c>
      <c r="Q235" s="62">
        <v>29</v>
      </c>
      <c r="R235" s="62">
        <v>34</v>
      </c>
      <c r="S235">
        <f t="shared" si="7"/>
        <v>6.8965517241379309E-2</v>
      </c>
    </row>
    <row r="236" spans="1:19" x14ac:dyDescent="0.25">
      <c r="A236" s="16" t="str">
        <f t="shared" si="6"/>
        <v>C20.10.2023</v>
      </c>
      <c r="B236" s="16" t="s">
        <v>56</v>
      </c>
      <c r="C236" s="63">
        <v>0.625</v>
      </c>
      <c r="D236" s="16" t="s">
        <v>52</v>
      </c>
      <c r="E236" s="16">
        <v>24</v>
      </c>
      <c r="F236" s="16">
        <v>50</v>
      </c>
      <c r="G236" s="61" t="s">
        <v>11</v>
      </c>
      <c r="H236" s="61">
        <v>7</v>
      </c>
      <c r="I236" s="16" t="s">
        <v>42</v>
      </c>
      <c r="J236" s="61" t="s">
        <v>15</v>
      </c>
      <c r="K236" s="61" t="s">
        <v>26</v>
      </c>
      <c r="L236" s="16" t="s">
        <v>72</v>
      </c>
      <c r="M236" s="16" t="s">
        <v>72</v>
      </c>
      <c r="N236" s="62">
        <v>9</v>
      </c>
      <c r="O236" s="62">
        <v>10</v>
      </c>
      <c r="P236" s="62">
        <v>5</v>
      </c>
      <c r="Q236" s="62">
        <v>29</v>
      </c>
      <c r="R236" s="62">
        <v>34</v>
      </c>
      <c r="S236">
        <f t="shared" si="7"/>
        <v>0.34482758620689657</v>
      </c>
    </row>
    <row r="237" spans="1:19" x14ac:dyDescent="0.25">
      <c r="A237" s="16" t="str">
        <f t="shared" si="6"/>
        <v>C20.10.2023</v>
      </c>
      <c r="B237" s="16" t="s">
        <v>56</v>
      </c>
      <c r="C237" s="63">
        <v>0.625</v>
      </c>
      <c r="D237" s="16" t="s">
        <v>52</v>
      </c>
      <c r="E237" s="16">
        <v>24</v>
      </c>
      <c r="F237" s="16">
        <v>50</v>
      </c>
      <c r="G237" s="61" t="s">
        <v>11</v>
      </c>
      <c r="H237" s="61">
        <v>7</v>
      </c>
      <c r="I237" s="16" t="s">
        <v>42</v>
      </c>
      <c r="J237" s="61" t="s">
        <v>13</v>
      </c>
      <c r="K237" s="61" t="s">
        <v>26</v>
      </c>
      <c r="L237" s="16" t="s">
        <v>72</v>
      </c>
      <c r="M237" s="16" t="s">
        <v>14</v>
      </c>
      <c r="N237" s="62">
        <v>9</v>
      </c>
      <c r="O237" s="62">
        <v>8</v>
      </c>
      <c r="P237" s="62">
        <v>5</v>
      </c>
      <c r="Q237" s="62">
        <v>29</v>
      </c>
      <c r="R237" s="62">
        <v>34</v>
      </c>
      <c r="S237">
        <f t="shared" si="7"/>
        <v>0.27586206896551724</v>
      </c>
    </row>
    <row r="238" spans="1:19" x14ac:dyDescent="0.25">
      <c r="A238" s="16" t="str">
        <f t="shared" si="6"/>
        <v>D20.10.2023</v>
      </c>
      <c r="B238" s="16" t="s">
        <v>56</v>
      </c>
      <c r="C238" s="63">
        <v>0.625</v>
      </c>
      <c r="D238" s="16" t="s">
        <v>52</v>
      </c>
      <c r="E238" s="16">
        <v>24</v>
      </c>
      <c r="F238" s="16">
        <v>50</v>
      </c>
      <c r="G238" s="61" t="s">
        <v>11</v>
      </c>
      <c r="H238" s="61">
        <v>7</v>
      </c>
      <c r="I238" s="16" t="s">
        <v>42</v>
      </c>
      <c r="J238" s="61" t="s">
        <v>22</v>
      </c>
      <c r="K238" s="61" t="s">
        <v>31</v>
      </c>
      <c r="L238" s="16" t="s">
        <v>72</v>
      </c>
      <c r="M238" s="61" t="s">
        <v>70</v>
      </c>
      <c r="N238" s="62">
        <v>7</v>
      </c>
      <c r="O238" s="62">
        <v>7</v>
      </c>
      <c r="P238" s="62">
        <v>2</v>
      </c>
      <c r="Q238" s="62">
        <v>22</v>
      </c>
      <c r="R238" s="62">
        <v>24</v>
      </c>
      <c r="S238">
        <f t="shared" si="7"/>
        <v>0.31818181818181818</v>
      </c>
    </row>
    <row r="239" spans="1:19" x14ac:dyDescent="0.25">
      <c r="A239" s="16" t="str">
        <f t="shared" si="6"/>
        <v>D20.10.2023</v>
      </c>
      <c r="B239" s="16" t="s">
        <v>56</v>
      </c>
      <c r="C239" s="63">
        <v>0.625</v>
      </c>
      <c r="D239" s="16" t="s">
        <v>52</v>
      </c>
      <c r="E239" s="16">
        <v>24</v>
      </c>
      <c r="F239" s="16">
        <v>50</v>
      </c>
      <c r="G239" s="61" t="s">
        <v>11</v>
      </c>
      <c r="H239" s="61">
        <v>7</v>
      </c>
      <c r="I239" s="16" t="s">
        <v>42</v>
      </c>
      <c r="J239" s="61" t="s">
        <v>13</v>
      </c>
      <c r="K239" s="61" t="s">
        <v>31</v>
      </c>
      <c r="L239" s="16" t="s">
        <v>72</v>
      </c>
      <c r="M239" s="16" t="s">
        <v>16</v>
      </c>
      <c r="N239" s="62">
        <v>7</v>
      </c>
      <c r="O239" s="62">
        <v>2</v>
      </c>
      <c r="P239" s="62">
        <v>2</v>
      </c>
      <c r="Q239" s="62">
        <v>22</v>
      </c>
      <c r="R239" s="62">
        <v>24</v>
      </c>
      <c r="S239">
        <f t="shared" si="7"/>
        <v>9.0909090909090912E-2</v>
      </c>
    </row>
    <row r="240" spans="1:19" x14ac:dyDescent="0.25">
      <c r="A240" s="16" t="str">
        <f t="shared" si="6"/>
        <v>D20.10.2023</v>
      </c>
      <c r="B240" s="16" t="s">
        <v>56</v>
      </c>
      <c r="C240" s="63">
        <v>0.625</v>
      </c>
      <c r="D240" s="16" t="s">
        <v>52</v>
      </c>
      <c r="E240" s="16">
        <v>24</v>
      </c>
      <c r="F240" s="16">
        <v>50</v>
      </c>
      <c r="G240" s="61" t="s">
        <v>11</v>
      </c>
      <c r="H240" s="61">
        <v>7</v>
      </c>
      <c r="I240" s="16" t="s">
        <v>42</v>
      </c>
      <c r="J240" s="61" t="s">
        <v>15</v>
      </c>
      <c r="K240" s="61" t="s">
        <v>31</v>
      </c>
      <c r="L240" s="16" t="s">
        <v>72</v>
      </c>
      <c r="M240" s="16" t="s">
        <v>72</v>
      </c>
      <c r="N240" s="62">
        <v>7</v>
      </c>
      <c r="O240" s="62">
        <v>5</v>
      </c>
      <c r="P240" s="62">
        <v>2</v>
      </c>
      <c r="Q240" s="62">
        <v>22</v>
      </c>
      <c r="R240" s="62">
        <v>24</v>
      </c>
      <c r="S240">
        <f t="shared" si="7"/>
        <v>0.22727272727272727</v>
      </c>
    </row>
    <row r="241" spans="1:19" x14ac:dyDescent="0.25">
      <c r="A241" s="16" t="str">
        <f t="shared" si="6"/>
        <v>D20.10.2023</v>
      </c>
      <c r="B241" s="16" t="s">
        <v>56</v>
      </c>
      <c r="C241" s="63">
        <v>0.625</v>
      </c>
      <c r="D241" s="16" t="s">
        <v>52</v>
      </c>
      <c r="E241" s="16">
        <v>24</v>
      </c>
      <c r="F241" s="16">
        <v>50</v>
      </c>
      <c r="G241" s="61" t="s">
        <v>11</v>
      </c>
      <c r="H241" s="61">
        <v>7</v>
      </c>
      <c r="I241" s="16" t="s">
        <v>42</v>
      </c>
      <c r="J241" s="61" t="s">
        <v>17</v>
      </c>
      <c r="K241" s="61" t="s">
        <v>31</v>
      </c>
      <c r="L241" s="16" t="s">
        <v>72</v>
      </c>
      <c r="M241" s="16" t="s">
        <v>14</v>
      </c>
      <c r="N241" s="62">
        <v>7</v>
      </c>
      <c r="O241" s="62">
        <v>8</v>
      </c>
      <c r="P241" s="62">
        <v>2</v>
      </c>
      <c r="Q241" s="62">
        <v>22</v>
      </c>
      <c r="R241" s="62">
        <v>24</v>
      </c>
      <c r="S241">
        <f t="shared" si="7"/>
        <v>0.36363636363636365</v>
      </c>
    </row>
    <row r="242" spans="1:19" x14ac:dyDescent="0.25">
      <c r="A242" s="16" t="str">
        <f t="shared" si="6"/>
        <v>E20.10.2023</v>
      </c>
      <c r="B242" s="16" t="s">
        <v>56</v>
      </c>
      <c r="C242" s="63">
        <v>0.625</v>
      </c>
      <c r="D242" s="16" t="s">
        <v>52</v>
      </c>
      <c r="E242" s="16">
        <v>24</v>
      </c>
      <c r="F242" s="16">
        <v>50</v>
      </c>
      <c r="G242" s="16" t="s">
        <v>32</v>
      </c>
      <c r="H242" s="16">
        <v>7</v>
      </c>
      <c r="I242" s="16" t="s">
        <v>42</v>
      </c>
      <c r="J242" s="61" t="s">
        <v>17</v>
      </c>
      <c r="K242" s="16" t="s">
        <v>36</v>
      </c>
      <c r="L242" s="16" t="s">
        <v>72</v>
      </c>
      <c r="M242" s="61" t="s">
        <v>70</v>
      </c>
      <c r="N242" s="62">
        <v>19</v>
      </c>
      <c r="O242" s="62">
        <v>19</v>
      </c>
      <c r="P242" s="62">
        <v>17</v>
      </c>
      <c r="Q242" s="62">
        <v>31</v>
      </c>
      <c r="R242" s="62">
        <v>48</v>
      </c>
      <c r="S242">
        <f t="shared" si="7"/>
        <v>0.61290322580645162</v>
      </c>
    </row>
    <row r="243" spans="1:19" x14ac:dyDescent="0.25">
      <c r="A243" s="16" t="str">
        <f t="shared" si="6"/>
        <v>E20.10.2023</v>
      </c>
      <c r="B243" s="16" t="s">
        <v>56</v>
      </c>
      <c r="C243" s="63">
        <v>0.625</v>
      </c>
      <c r="D243" s="16" t="s">
        <v>52</v>
      </c>
      <c r="E243" s="16">
        <v>24</v>
      </c>
      <c r="F243" s="16">
        <v>50</v>
      </c>
      <c r="G243" s="16" t="s">
        <v>32</v>
      </c>
      <c r="H243" s="16">
        <v>7</v>
      </c>
      <c r="I243" s="16" t="s">
        <v>42</v>
      </c>
      <c r="J243" s="61" t="s">
        <v>13</v>
      </c>
      <c r="K243" s="16" t="s">
        <v>36</v>
      </c>
      <c r="L243" s="16" t="s">
        <v>72</v>
      </c>
      <c r="M243" s="16" t="s">
        <v>16</v>
      </c>
      <c r="N243" s="62">
        <v>19</v>
      </c>
      <c r="O243" s="62">
        <v>4</v>
      </c>
      <c r="P243" s="62">
        <v>17</v>
      </c>
      <c r="Q243" s="62">
        <v>31</v>
      </c>
      <c r="R243" s="62">
        <v>48</v>
      </c>
      <c r="S243">
        <f t="shared" si="7"/>
        <v>0.12903225806451613</v>
      </c>
    </row>
    <row r="244" spans="1:19" x14ac:dyDescent="0.25">
      <c r="A244" s="16" t="str">
        <f t="shared" si="6"/>
        <v>E20.10.2023</v>
      </c>
      <c r="B244" s="16" t="s">
        <v>56</v>
      </c>
      <c r="C244" s="63">
        <v>0.625</v>
      </c>
      <c r="D244" s="16" t="s">
        <v>52</v>
      </c>
      <c r="E244" s="16">
        <v>24</v>
      </c>
      <c r="F244" s="16">
        <v>50</v>
      </c>
      <c r="G244" s="16" t="s">
        <v>32</v>
      </c>
      <c r="H244" s="16">
        <v>7</v>
      </c>
      <c r="I244" s="16" t="s">
        <v>42</v>
      </c>
      <c r="J244" s="61" t="s">
        <v>15</v>
      </c>
      <c r="K244" s="16" t="s">
        <v>36</v>
      </c>
      <c r="L244" s="16" t="s">
        <v>72</v>
      </c>
      <c r="M244" s="16" t="s">
        <v>72</v>
      </c>
      <c r="N244" s="62">
        <v>19</v>
      </c>
      <c r="O244" s="62">
        <v>4</v>
      </c>
      <c r="P244" s="62">
        <v>17</v>
      </c>
      <c r="Q244" s="62">
        <v>31</v>
      </c>
      <c r="R244" s="62">
        <v>48</v>
      </c>
      <c r="S244">
        <f t="shared" si="7"/>
        <v>0.12903225806451613</v>
      </c>
    </row>
    <row r="245" spans="1:19" x14ac:dyDescent="0.25">
      <c r="A245" s="16" t="str">
        <f t="shared" si="6"/>
        <v>E20.10.2023</v>
      </c>
      <c r="B245" s="16" t="s">
        <v>56</v>
      </c>
      <c r="C245" s="63">
        <v>0.625</v>
      </c>
      <c r="D245" s="16" t="s">
        <v>52</v>
      </c>
      <c r="E245" s="16">
        <v>24</v>
      </c>
      <c r="F245" s="16">
        <v>50</v>
      </c>
      <c r="G245" s="16" t="s">
        <v>32</v>
      </c>
      <c r="H245" s="16">
        <v>7</v>
      </c>
      <c r="I245" s="16" t="s">
        <v>42</v>
      </c>
      <c r="J245" s="61" t="s">
        <v>22</v>
      </c>
      <c r="K245" s="16" t="s">
        <v>36</v>
      </c>
      <c r="L245" s="16" t="s">
        <v>72</v>
      </c>
      <c r="M245" s="16" t="s">
        <v>14</v>
      </c>
      <c r="N245" s="62">
        <v>19</v>
      </c>
      <c r="O245" s="62">
        <v>4</v>
      </c>
      <c r="P245" s="62">
        <v>17</v>
      </c>
      <c r="Q245" s="62">
        <v>31</v>
      </c>
      <c r="R245" s="62">
        <v>48</v>
      </c>
      <c r="S245">
        <f t="shared" si="7"/>
        <v>0.12903225806451613</v>
      </c>
    </row>
    <row r="246" spans="1:19" x14ac:dyDescent="0.25">
      <c r="A246" s="16" t="str">
        <f t="shared" si="6"/>
        <v>F20.10.2023</v>
      </c>
      <c r="B246" s="16" t="s">
        <v>56</v>
      </c>
      <c r="C246" s="63">
        <v>0.625</v>
      </c>
      <c r="D246" s="16" t="s">
        <v>52</v>
      </c>
      <c r="E246" s="16">
        <v>24</v>
      </c>
      <c r="F246" s="16">
        <v>50</v>
      </c>
      <c r="G246" s="16" t="s">
        <v>11</v>
      </c>
      <c r="H246" s="16">
        <v>7</v>
      </c>
      <c r="I246" s="16" t="s">
        <v>30</v>
      </c>
      <c r="J246" s="61" t="s">
        <v>15</v>
      </c>
      <c r="K246" s="16" t="s">
        <v>37</v>
      </c>
      <c r="L246" s="16" t="s">
        <v>72</v>
      </c>
      <c r="M246" s="16" t="s">
        <v>16</v>
      </c>
      <c r="N246" s="62">
        <v>5</v>
      </c>
      <c r="O246" s="62">
        <v>6</v>
      </c>
      <c r="P246" s="62">
        <v>4</v>
      </c>
      <c r="Q246" s="62">
        <v>22</v>
      </c>
      <c r="R246" s="62">
        <v>26</v>
      </c>
      <c r="S246">
        <f t="shared" si="7"/>
        <v>0.27272727272727271</v>
      </c>
    </row>
    <row r="247" spans="1:19" x14ac:dyDescent="0.25">
      <c r="A247" s="16" t="str">
        <f t="shared" si="6"/>
        <v>F20.10.2023</v>
      </c>
      <c r="B247" s="16" t="s">
        <v>56</v>
      </c>
      <c r="C247" s="63">
        <v>0.625</v>
      </c>
      <c r="D247" s="16" t="s">
        <v>52</v>
      </c>
      <c r="E247" s="16">
        <v>24</v>
      </c>
      <c r="F247" s="16">
        <v>50</v>
      </c>
      <c r="G247" s="16" t="s">
        <v>11</v>
      </c>
      <c r="H247" s="16">
        <v>7</v>
      </c>
      <c r="I247" s="16" t="s">
        <v>30</v>
      </c>
      <c r="J247" s="61" t="s">
        <v>22</v>
      </c>
      <c r="K247" s="16" t="s">
        <v>37</v>
      </c>
      <c r="L247" s="16" t="s">
        <v>72</v>
      </c>
      <c r="M247" s="16" t="s">
        <v>72</v>
      </c>
      <c r="N247" s="62">
        <v>5</v>
      </c>
      <c r="O247" s="62">
        <v>5</v>
      </c>
      <c r="P247" s="62">
        <v>4</v>
      </c>
      <c r="Q247" s="62">
        <v>22</v>
      </c>
      <c r="R247" s="62">
        <v>26</v>
      </c>
      <c r="S247">
        <f t="shared" si="7"/>
        <v>0.22727272727272727</v>
      </c>
    </row>
    <row r="248" spans="1:19" x14ac:dyDescent="0.25">
      <c r="A248" s="16" t="str">
        <f t="shared" si="6"/>
        <v>F20.10.2023</v>
      </c>
      <c r="B248" s="16" t="s">
        <v>56</v>
      </c>
      <c r="C248" s="63">
        <v>0.625</v>
      </c>
      <c r="D248" s="16" t="s">
        <v>52</v>
      </c>
      <c r="E248" s="16">
        <v>24</v>
      </c>
      <c r="F248" s="16">
        <v>50</v>
      </c>
      <c r="G248" s="16" t="s">
        <v>11</v>
      </c>
      <c r="H248" s="16">
        <v>7</v>
      </c>
      <c r="I248" s="16" t="s">
        <v>30</v>
      </c>
      <c r="J248" s="61" t="s">
        <v>13</v>
      </c>
      <c r="K248" s="16" t="s">
        <v>37</v>
      </c>
      <c r="L248" s="16" t="s">
        <v>72</v>
      </c>
      <c r="M248" s="16" t="s">
        <v>73</v>
      </c>
      <c r="N248" s="62">
        <v>5</v>
      </c>
      <c r="O248" s="62">
        <v>5</v>
      </c>
      <c r="P248" s="62">
        <v>4</v>
      </c>
      <c r="Q248" s="62">
        <v>22</v>
      </c>
      <c r="R248" s="62">
        <v>26</v>
      </c>
      <c r="S248">
        <f t="shared" si="7"/>
        <v>0.22727272727272727</v>
      </c>
    </row>
    <row r="249" spans="1:19" x14ac:dyDescent="0.25">
      <c r="A249" s="16" t="str">
        <f t="shared" si="6"/>
        <v>F20.10.2023</v>
      </c>
      <c r="B249" s="16" t="s">
        <v>56</v>
      </c>
      <c r="C249" s="63">
        <v>0.625</v>
      </c>
      <c r="D249" s="16" t="s">
        <v>52</v>
      </c>
      <c r="E249" s="16">
        <v>24</v>
      </c>
      <c r="F249" s="16">
        <v>50</v>
      </c>
      <c r="G249" s="16" t="s">
        <v>11</v>
      </c>
      <c r="H249" s="16">
        <v>7</v>
      </c>
      <c r="I249" s="16" t="s">
        <v>30</v>
      </c>
      <c r="J249" s="61" t="s">
        <v>17</v>
      </c>
      <c r="K249" s="16" t="s">
        <v>37</v>
      </c>
      <c r="L249" s="16" t="s">
        <v>72</v>
      </c>
      <c r="M249" s="16" t="s">
        <v>14</v>
      </c>
      <c r="N249" s="62">
        <v>5</v>
      </c>
      <c r="O249" s="62">
        <v>6</v>
      </c>
      <c r="P249" s="62">
        <v>4</v>
      </c>
      <c r="Q249" s="62">
        <v>22</v>
      </c>
      <c r="R249" s="62">
        <v>26</v>
      </c>
      <c r="S249">
        <f t="shared" si="7"/>
        <v>0.27272727272727271</v>
      </c>
    </row>
    <row r="250" spans="1:19" x14ac:dyDescent="0.25">
      <c r="A250" s="16" t="str">
        <f t="shared" si="6"/>
        <v>G20.10.2023</v>
      </c>
      <c r="B250" s="16" t="s">
        <v>56</v>
      </c>
      <c r="C250" s="63">
        <v>0.625</v>
      </c>
      <c r="D250" s="16" t="s">
        <v>52</v>
      </c>
      <c r="E250" s="16">
        <v>24</v>
      </c>
      <c r="F250" s="16">
        <v>50</v>
      </c>
      <c r="G250" s="16" t="s">
        <v>11</v>
      </c>
      <c r="H250" s="16">
        <v>7</v>
      </c>
      <c r="I250" s="16" t="s">
        <v>30</v>
      </c>
      <c r="J250" s="61" t="s">
        <v>15</v>
      </c>
      <c r="K250" s="16" t="s">
        <v>38</v>
      </c>
      <c r="L250" s="16" t="s">
        <v>72</v>
      </c>
      <c r="M250" s="16" t="s">
        <v>16</v>
      </c>
      <c r="N250" s="62">
        <v>3</v>
      </c>
      <c r="O250" s="62">
        <v>3</v>
      </c>
      <c r="P250" s="62">
        <v>4</v>
      </c>
      <c r="Q250" s="62">
        <v>15</v>
      </c>
      <c r="R250" s="62">
        <v>19</v>
      </c>
      <c r="S250">
        <f t="shared" si="7"/>
        <v>0.2</v>
      </c>
    </row>
    <row r="251" spans="1:19" x14ac:dyDescent="0.25">
      <c r="A251" s="16" t="str">
        <f t="shared" si="6"/>
        <v>G20.10.2023</v>
      </c>
      <c r="B251" s="16" t="s">
        <v>56</v>
      </c>
      <c r="C251" s="63">
        <v>0.625</v>
      </c>
      <c r="D251" s="16" t="s">
        <v>52</v>
      </c>
      <c r="E251" s="16">
        <v>24</v>
      </c>
      <c r="F251" s="16">
        <v>50</v>
      </c>
      <c r="G251" s="16" t="s">
        <v>11</v>
      </c>
      <c r="H251" s="16">
        <v>7</v>
      </c>
      <c r="I251" s="16" t="s">
        <v>30</v>
      </c>
      <c r="J251" s="61" t="s">
        <v>13</v>
      </c>
      <c r="K251" s="16" t="s">
        <v>38</v>
      </c>
      <c r="L251" s="16" t="s">
        <v>72</v>
      </c>
      <c r="M251" s="16" t="s">
        <v>72</v>
      </c>
      <c r="N251" s="62">
        <v>3</v>
      </c>
      <c r="O251" s="62">
        <v>3</v>
      </c>
      <c r="P251" s="62">
        <v>4</v>
      </c>
      <c r="Q251" s="62">
        <v>15</v>
      </c>
      <c r="R251" s="62">
        <v>19</v>
      </c>
      <c r="S251">
        <f t="shared" si="7"/>
        <v>0.2</v>
      </c>
    </row>
    <row r="252" spans="1:19" x14ac:dyDescent="0.25">
      <c r="A252" s="16" t="str">
        <f t="shared" si="6"/>
        <v>G20.10.2023</v>
      </c>
      <c r="B252" s="16" t="s">
        <v>56</v>
      </c>
      <c r="C252" s="63">
        <v>0.625</v>
      </c>
      <c r="D252" s="16" t="s">
        <v>52</v>
      </c>
      <c r="E252" s="16">
        <v>24</v>
      </c>
      <c r="F252" s="16">
        <v>50</v>
      </c>
      <c r="G252" s="16" t="s">
        <v>11</v>
      </c>
      <c r="H252" s="16">
        <v>7</v>
      </c>
      <c r="I252" s="16" t="s">
        <v>30</v>
      </c>
      <c r="J252" s="61" t="s">
        <v>17</v>
      </c>
      <c r="K252" s="16" t="s">
        <v>38</v>
      </c>
      <c r="L252" s="16" t="s">
        <v>72</v>
      </c>
      <c r="M252" s="16" t="s">
        <v>73</v>
      </c>
      <c r="N252" s="62">
        <v>3</v>
      </c>
      <c r="O252" s="62">
        <v>5</v>
      </c>
      <c r="P252" s="62">
        <v>4</v>
      </c>
      <c r="Q252" s="62">
        <v>15</v>
      </c>
      <c r="R252" s="62">
        <v>19</v>
      </c>
      <c r="S252">
        <f t="shared" si="7"/>
        <v>0.33333333333333331</v>
      </c>
    </row>
    <row r="253" spans="1:19" x14ac:dyDescent="0.25">
      <c r="A253" s="16" t="str">
        <f t="shared" si="6"/>
        <v>G20.10.2023</v>
      </c>
      <c r="B253" s="16" t="s">
        <v>56</v>
      </c>
      <c r="C253" s="63">
        <v>0.625</v>
      </c>
      <c r="D253" s="16" t="s">
        <v>52</v>
      </c>
      <c r="E253" s="16">
        <v>24</v>
      </c>
      <c r="F253" s="16">
        <v>50</v>
      </c>
      <c r="G253" s="16" t="s">
        <v>11</v>
      </c>
      <c r="H253" s="16">
        <v>7</v>
      </c>
      <c r="I253" s="16" t="s">
        <v>30</v>
      </c>
      <c r="J253" s="61" t="s">
        <v>22</v>
      </c>
      <c r="K253" s="16" t="s">
        <v>38</v>
      </c>
      <c r="L253" s="16" t="s">
        <v>72</v>
      </c>
      <c r="M253" s="16" t="s">
        <v>14</v>
      </c>
      <c r="N253" s="62">
        <v>3</v>
      </c>
      <c r="O253" s="62">
        <v>4</v>
      </c>
      <c r="P253" s="62">
        <v>4</v>
      </c>
      <c r="Q253" s="62">
        <v>15</v>
      </c>
      <c r="R253" s="62">
        <v>19</v>
      </c>
      <c r="S253">
        <f t="shared" si="7"/>
        <v>0.26666666666666666</v>
      </c>
    </row>
    <row r="254" spans="1:19" x14ac:dyDescent="0.25">
      <c r="A254" s="16" t="str">
        <f t="shared" si="6"/>
        <v>A22.09.2023</v>
      </c>
      <c r="B254" s="16" t="s">
        <v>28</v>
      </c>
      <c r="C254" s="63">
        <v>0.45833333333333331</v>
      </c>
      <c r="D254" s="16" t="s">
        <v>29</v>
      </c>
      <c r="E254" s="16">
        <v>26</v>
      </c>
      <c r="F254" s="16">
        <v>50</v>
      </c>
      <c r="G254" s="16" t="s">
        <v>11</v>
      </c>
      <c r="H254" s="16">
        <v>7</v>
      </c>
      <c r="I254" s="16" t="s">
        <v>30</v>
      </c>
      <c r="J254" s="16" t="s">
        <v>17</v>
      </c>
      <c r="K254" s="16" t="s">
        <v>12</v>
      </c>
      <c r="L254" s="16" t="s">
        <v>72</v>
      </c>
      <c r="M254" s="16" t="s">
        <v>16</v>
      </c>
      <c r="N254" s="62">
        <v>3</v>
      </c>
      <c r="O254" s="62">
        <v>8</v>
      </c>
      <c r="P254" s="62">
        <v>0</v>
      </c>
      <c r="Q254" s="62">
        <v>27</v>
      </c>
      <c r="R254" s="62">
        <v>27</v>
      </c>
      <c r="S254">
        <f t="shared" si="7"/>
        <v>0.29629629629629628</v>
      </c>
    </row>
    <row r="255" spans="1:19" x14ac:dyDescent="0.25">
      <c r="A255" s="16" t="str">
        <f t="shared" si="6"/>
        <v>A22.09.2023</v>
      </c>
      <c r="B255" s="16" t="s">
        <v>28</v>
      </c>
      <c r="C255" s="63">
        <v>0.45833333333333331</v>
      </c>
      <c r="D255" s="16" t="s">
        <v>29</v>
      </c>
      <c r="E255" s="16">
        <v>26</v>
      </c>
      <c r="F255" s="16">
        <v>50</v>
      </c>
      <c r="G255" s="16" t="s">
        <v>11</v>
      </c>
      <c r="H255" s="16">
        <v>7</v>
      </c>
      <c r="I255" s="16" t="s">
        <v>30</v>
      </c>
      <c r="J255" s="16" t="s">
        <v>13</v>
      </c>
      <c r="K255" s="16" t="s">
        <v>12</v>
      </c>
      <c r="L255" s="16" t="s">
        <v>72</v>
      </c>
      <c r="M255" s="16" t="s">
        <v>72</v>
      </c>
      <c r="N255" s="62">
        <v>3</v>
      </c>
      <c r="O255" s="62">
        <v>3</v>
      </c>
      <c r="P255" s="62">
        <v>0</v>
      </c>
      <c r="Q255" s="62">
        <v>27</v>
      </c>
      <c r="R255" s="62">
        <v>27</v>
      </c>
      <c r="S255">
        <f t="shared" si="7"/>
        <v>0.1111111111111111</v>
      </c>
    </row>
    <row r="256" spans="1:19" x14ac:dyDescent="0.25">
      <c r="A256" s="16" t="str">
        <f t="shared" si="6"/>
        <v>A22.09.2023</v>
      </c>
      <c r="B256" s="16" t="s">
        <v>28</v>
      </c>
      <c r="C256" s="63">
        <v>0.45833333333333331</v>
      </c>
      <c r="D256" s="16" t="s">
        <v>29</v>
      </c>
      <c r="E256" s="16">
        <v>26</v>
      </c>
      <c r="F256" s="16">
        <v>50</v>
      </c>
      <c r="G256" s="16" t="s">
        <v>11</v>
      </c>
      <c r="H256" s="16">
        <v>7</v>
      </c>
      <c r="I256" s="16" t="s">
        <v>30</v>
      </c>
      <c r="J256" s="16" t="s">
        <v>22</v>
      </c>
      <c r="K256" s="16" t="s">
        <v>12</v>
      </c>
      <c r="L256" s="16" t="s">
        <v>72</v>
      </c>
      <c r="M256" s="16" t="s">
        <v>73</v>
      </c>
      <c r="N256" s="62">
        <v>3</v>
      </c>
      <c r="O256" s="62">
        <v>14</v>
      </c>
      <c r="P256" s="62">
        <v>0</v>
      </c>
      <c r="Q256" s="62">
        <v>27</v>
      </c>
      <c r="R256" s="62">
        <v>27</v>
      </c>
      <c r="S256">
        <f t="shared" si="7"/>
        <v>0.51851851851851849</v>
      </c>
    </row>
    <row r="257" spans="1:19" x14ac:dyDescent="0.25">
      <c r="A257" s="16" t="str">
        <f t="shared" si="6"/>
        <v>A22.09.2023</v>
      </c>
      <c r="B257" s="16" t="s">
        <v>28</v>
      </c>
      <c r="C257" s="63">
        <v>0.45833333333333331</v>
      </c>
      <c r="D257" s="16" t="s">
        <v>29</v>
      </c>
      <c r="E257" s="16">
        <v>26</v>
      </c>
      <c r="F257" s="16">
        <v>50</v>
      </c>
      <c r="G257" s="16" t="s">
        <v>11</v>
      </c>
      <c r="H257" s="16">
        <v>7</v>
      </c>
      <c r="I257" s="16" t="s">
        <v>30</v>
      </c>
      <c r="J257" s="16" t="s">
        <v>15</v>
      </c>
      <c r="K257" s="16" t="s">
        <v>12</v>
      </c>
      <c r="L257" s="16" t="s">
        <v>72</v>
      </c>
      <c r="M257" s="16" t="s">
        <v>14</v>
      </c>
      <c r="N257" s="62">
        <v>3</v>
      </c>
      <c r="O257" s="62">
        <v>2</v>
      </c>
      <c r="P257" s="62">
        <v>0</v>
      </c>
      <c r="Q257" s="62">
        <v>27</v>
      </c>
      <c r="R257" s="62">
        <v>27</v>
      </c>
      <c r="S257">
        <f t="shared" si="7"/>
        <v>7.407407407407407E-2</v>
      </c>
    </row>
    <row r="258" spans="1:19" x14ac:dyDescent="0.25">
      <c r="A258" s="16" t="str">
        <f t="shared" ref="A258:A321" si="8">CONCATENATE(K258,B258)</f>
        <v>B22.09.2023</v>
      </c>
      <c r="B258" s="16" t="s">
        <v>28</v>
      </c>
      <c r="C258" s="63">
        <v>0.45833333333333331</v>
      </c>
      <c r="D258" s="16" t="s">
        <v>29</v>
      </c>
      <c r="E258" s="16">
        <v>26</v>
      </c>
      <c r="F258" s="16">
        <v>50</v>
      </c>
      <c r="G258" s="16" t="s">
        <v>11</v>
      </c>
      <c r="H258" s="16">
        <v>7</v>
      </c>
      <c r="I258" s="16" t="s">
        <v>30</v>
      </c>
      <c r="J258" s="16" t="s">
        <v>15</v>
      </c>
      <c r="K258" s="16" t="s">
        <v>23</v>
      </c>
      <c r="L258" s="16" t="s">
        <v>72</v>
      </c>
      <c r="M258" s="16" t="s">
        <v>16</v>
      </c>
      <c r="N258" s="62">
        <v>6</v>
      </c>
      <c r="O258" s="62">
        <v>0</v>
      </c>
      <c r="P258" s="62">
        <v>2</v>
      </c>
      <c r="Q258" s="62">
        <v>21</v>
      </c>
      <c r="R258" s="62">
        <v>23</v>
      </c>
      <c r="S258">
        <f t="shared" si="7"/>
        <v>0</v>
      </c>
    </row>
    <row r="259" spans="1:19" x14ac:dyDescent="0.25">
      <c r="A259" s="16" t="str">
        <f t="shared" si="8"/>
        <v>B22.09.2023</v>
      </c>
      <c r="B259" s="16" t="s">
        <v>28</v>
      </c>
      <c r="C259" s="63">
        <v>0.45833333333333331</v>
      </c>
      <c r="D259" s="16" t="s">
        <v>29</v>
      </c>
      <c r="E259" s="16">
        <v>26</v>
      </c>
      <c r="F259" s="16">
        <v>50</v>
      </c>
      <c r="G259" s="16" t="s">
        <v>11</v>
      </c>
      <c r="H259" s="16">
        <v>7</v>
      </c>
      <c r="I259" s="16" t="s">
        <v>30</v>
      </c>
      <c r="J259" s="16" t="s">
        <v>22</v>
      </c>
      <c r="K259" s="16" t="s">
        <v>23</v>
      </c>
      <c r="L259" s="16" t="s">
        <v>72</v>
      </c>
      <c r="M259" s="16" t="s">
        <v>72</v>
      </c>
      <c r="N259" s="62">
        <v>6</v>
      </c>
      <c r="O259" s="62">
        <v>6</v>
      </c>
      <c r="P259" s="62">
        <v>2</v>
      </c>
      <c r="Q259" s="62">
        <v>21</v>
      </c>
      <c r="R259" s="62">
        <v>23</v>
      </c>
      <c r="S259">
        <f t="shared" ref="S259:S322" si="9">O259/Q259</f>
        <v>0.2857142857142857</v>
      </c>
    </row>
    <row r="260" spans="1:19" x14ac:dyDescent="0.25">
      <c r="A260" s="16" t="str">
        <f t="shared" si="8"/>
        <v>B22.09.2023</v>
      </c>
      <c r="B260" s="16" t="s">
        <v>28</v>
      </c>
      <c r="C260" s="63">
        <v>0.45833333333333331</v>
      </c>
      <c r="D260" s="16" t="s">
        <v>29</v>
      </c>
      <c r="E260" s="16">
        <v>26</v>
      </c>
      <c r="F260" s="16">
        <v>50</v>
      </c>
      <c r="G260" s="16" t="s">
        <v>11</v>
      </c>
      <c r="H260" s="16">
        <v>7</v>
      </c>
      <c r="I260" s="16" t="s">
        <v>30</v>
      </c>
      <c r="J260" s="16" t="s">
        <v>13</v>
      </c>
      <c r="K260" s="16" t="s">
        <v>23</v>
      </c>
      <c r="L260" s="16" t="s">
        <v>72</v>
      </c>
      <c r="M260" s="16" t="s">
        <v>73</v>
      </c>
      <c r="N260" s="62">
        <v>6</v>
      </c>
      <c r="O260" s="62">
        <v>8</v>
      </c>
      <c r="P260" s="62">
        <v>2</v>
      </c>
      <c r="Q260" s="62">
        <v>21</v>
      </c>
      <c r="R260" s="62">
        <v>23</v>
      </c>
      <c r="S260">
        <f t="shared" si="9"/>
        <v>0.38095238095238093</v>
      </c>
    </row>
    <row r="261" spans="1:19" x14ac:dyDescent="0.25">
      <c r="A261" s="16" t="str">
        <f t="shared" si="8"/>
        <v>B22.09.2023</v>
      </c>
      <c r="B261" s="16" t="s">
        <v>28</v>
      </c>
      <c r="C261" s="63">
        <v>0.45833333333333331</v>
      </c>
      <c r="D261" s="16" t="s">
        <v>29</v>
      </c>
      <c r="E261" s="16">
        <v>26</v>
      </c>
      <c r="F261" s="16">
        <v>50</v>
      </c>
      <c r="G261" s="16" t="s">
        <v>11</v>
      </c>
      <c r="H261" s="16">
        <v>7</v>
      </c>
      <c r="I261" s="16" t="s">
        <v>30</v>
      </c>
      <c r="J261" s="16" t="s">
        <v>17</v>
      </c>
      <c r="K261" s="16" t="s">
        <v>23</v>
      </c>
      <c r="L261" s="16" t="s">
        <v>72</v>
      </c>
      <c r="M261" s="16" t="s">
        <v>14</v>
      </c>
      <c r="N261" s="62">
        <v>6</v>
      </c>
      <c r="O261" s="62">
        <v>7</v>
      </c>
      <c r="P261" s="62">
        <v>2</v>
      </c>
      <c r="Q261" s="62">
        <v>21</v>
      </c>
      <c r="R261" s="62">
        <v>23</v>
      </c>
      <c r="S261">
        <f t="shared" si="9"/>
        <v>0.33333333333333331</v>
      </c>
    </row>
    <row r="262" spans="1:19" x14ac:dyDescent="0.25">
      <c r="A262" s="16" t="str">
        <f t="shared" si="8"/>
        <v>C22.09.2023</v>
      </c>
      <c r="B262" s="16" t="s">
        <v>28</v>
      </c>
      <c r="C262" s="63">
        <v>0.45833333333333331</v>
      </c>
      <c r="D262" s="16" t="s">
        <v>29</v>
      </c>
      <c r="E262" s="16">
        <v>26</v>
      </c>
      <c r="F262" s="16">
        <v>50</v>
      </c>
      <c r="G262" s="16" t="s">
        <v>32</v>
      </c>
      <c r="H262" s="16">
        <v>7</v>
      </c>
      <c r="I262" s="16" t="s">
        <v>30</v>
      </c>
      <c r="J262" s="16" t="s">
        <v>17</v>
      </c>
      <c r="K262" s="16" t="s">
        <v>26</v>
      </c>
      <c r="L262" s="16" t="s">
        <v>72</v>
      </c>
      <c r="M262" s="16" t="s">
        <v>16</v>
      </c>
      <c r="N262" s="62">
        <v>16</v>
      </c>
      <c r="O262" s="62">
        <v>2</v>
      </c>
      <c r="P262" s="62">
        <v>7</v>
      </c>
      <c r="Q262" s="62">
        <v>58</v>
      </c>
      <c r="R262" s="62">
        <v>65</v>
      </c>
      <c r="S262">
        <f t="shared" si="9"/>
        <v>3.4482758620689655E-2</v>
      </c>
    </row>
    <row r="263" spans="1:19" x14ac:dyDescent="0.25">
      <c r="A263" s="16" t="str">
        <f t="shared" si="8"/>
        <v>C22.09.2023</v>
      </c>
      <c r="B263" s="16" t="s">
        <v>28</v>
      </c>
      <c r="C263" s="63">
        <v>0.45833333333333331</v>
      </c>
      <c r="D263" s="16" t="s">
        <v>29</v>
      </c>
      <c r="E263" s="16">
        <v>26</v>
      </c>
      <c r="F263" s="16">
        <v>50</v>
      </c>
      <c r="G263" s="16" t="s">
        <v>32</v>
      </c>
      <c r="H263" s="16">
        <v>7</v>
      </c>
      <c r="I263" s="16" t="s">
        <v>30</v>
      </c>
      <c r="J263" s="16" t="s">
        <v>13</v>
      </c>
      <c r="K263" s="16" t="s">
        <v>26</v>
      </c>
      <c r="L263" s="16" t="s">
        <v>72</v>
      </c>
      <c r="M263" s="16" t="s">
        <v>72</v>
      </c>
      <c r="N263" s="62">
        <v>16</v>
      </c>
      <c r="O263" s="62">
        <v>16</v>
      </c>
      <c r="P263" s="62">
        <v>7</v>
      </c>
      <c r="Q263" s="62">
        <v>58</v>
      </c>
      <c r="R263" s="62">
        <v>65</v>
      </c>
      <c r="S263">
        <f t="shared" si="9"/>
        <v>0.27586206896551724</v>
      </c>
    </row>
    <row r="264" spans="1:19" x14ac:dyDescent="0.25">
      <c r="A264" s="16" t="str">
        <f t="shared" si="8"/>
        <v>C22.09.2023</v>
      </c>
      <c r="B264" s="16" t="s">
        <v>28</v>
      </c>
      <c r="C264" s="63">
        <v>0.45833333333333331</v>
      </c>
      <c r="D264" s="16" t="s">
        <v>29</v>
      </c>
      <c r="E264" s="16">
        <v>26</v>
      </c>
      <c r="F264" s="16">
        <v>50</v>
      </c>
      <c r="G264" s="16" t="s">
        <v>32</v>
      </c>
      <c r="H264" s="16">
        <v>7</v>
      </c>
      <c r="I264" s="16" t="s">
        <v>30</v>
      </c>
      <c r="J264" s="16" t="s">
        <v>22</v>
      </c>
      <c r="K264" s="16" t="s">
        <v>26</v>
      </c>
      <c r="L264" s="16" t="s">
        <v>72</v>
      </c>
      <c r="M264" s="16" t="s">
        <v>73</v>
      </c>
      <c r="N264" s="62">
        <v>16</v>
      </c>
      <c r="O264" s="62">
        <v>27</v>
      </c>
      <c r="P264" s="62">
        <v>7</v>
      </c>
      <c r="Q264" s="62">
        <v>58</v>
      </c>
      <c r="R264" s="62">
        <v>65</v>
      </c>
      <c r="S264">
        <f t="shared" si="9"/>
        <v>0.46551724137931033</v>
      </c>
    </row>
    <row r="265" spans="1:19" x14ac:dyDescent="0.25">
      <c r="A265" s="16" t="str">
        <f t="shared" si="8"/>
        <v>C22.09.2023</v>
      </c>
      <c r="B265" s="16" t="s">
        <v>28</v>
      </c>
      <c r="C265" s="63">
        <v>0.45833333333333331</v>
      </c>
      <c r="D265" s="16" t="s">
        <v>29</v>
      </c>
      <c r="E265" s="16">
        <v>26</v>
      </c>
      <c r="F265" s="16">
        <v>50</v>
      </c>
      <c r="G265" s="16" t="s">
        <v>32</v>
      </c>
      <c r="H265" s="16">
        <v>7</v>
      </c>
      <c r="I265" s="16" t="s">
        <v>30</v>
      </c>
      <c r="J265" s="16" t="s">
        <v>15</v>
      </c>
      <c r="K265" s="16" t="s">
        <v>26</v>
      </c>
      <c r="L265" s="16" t="s">
        <v>72</v>
      </c>
      <c r="M265" s="16" t="s">
        <v>14</v>
      </c>
      <c r="N265" s="62">
        <v>16</v>
      </c>
      <c r="O265" s="62">
        <v>13</v>
      </c>
      <c r="P265" s="62">
        <v>7</v>
      </c>
      <c r="Q265" s="62">
        <v>58</v>
      </c>
      <c r="R265" s="62">
        <v>65</v>
      </c>
      <c r="S265">
        <f t="shared" si="9"/>
        <v>0.22413793103448276</v>
      </c>
    </row>
    <row r="266" spans="1:19" x14ac:dyDescent="0.25">
      <c r="A266" s="16" t="str">
        <f t="shared" si="8"/>
        <v>D22.09.2023</v>
      </c>
      <c r="B266" s="16" t="s">
        <v>28</v>
      </c>
      <c r="C266" s="63">
        <v>0.45833333333333331</v>
      </c>
      <c r="D266" s="16" t="s">
        <v>29</v>
      </c>
      <c r="E266" s="16">
        <v>26</v>
      </c>
      <c r="F266" s="16">
        <v>50</v>
      </c>
      <c r="G266" s="16" t="s">
        <v>11</v>
      </c>
      <c r="H266" s="16">
        <v>7</v>
      </c>
      <c r="I266" s="16" t="s">
        <v>30</v>
      </c>
      <c r="J266" s="16" t="s">
        <v>13</v>
      </c>
      <c r="K266" s="16" t="s">
        <v>31</v>
      </c>
      <c r="L266" s="16" t="s">
        <v>72</v>
      </c>
      <c r="M266" s="16" t="s">
        <v>16</v>
      </c>
      <c r="N266" s="62">
        <v>1</v>
      </c>
      <c r="O266" s="62">
        <v>1</v>
      </c>
      <c r="P266" s="62">
        <v>0</v>
      </c>
      <c r="Q266" s="62">
        <v>9</v>
      </c>
      <c r="R266" s="62">
        <v>9</v>
      </c>
      <c r="S266">
        <f t="shared" si="9"/>
        <v>0.1111111111111111</v>
      </c>
    </row>
    <row r="267" spans="1:19" x14ac:dyDescent="0.25">
      <c r="A267" s="16" t="str">
        <f t="shared" si="8"/>
        <v>D22.09.2023</v>
      </c>
      <c r="B267" s="16" t="s">
        <v>28</v>
      </c>
      <c r="C267" s="63">
        <v>0.45833333333333331</v>
      </c>
      <c r="D267" s="16" t="s">
        <v>29</v>
      </c>
      <c r="E267" s="16">
        <v>26</v>
      </c>
      <c r="F267" s="16">
        <v>50</v>
      </c>
      <c r="G267" s="16" t="s">
        <v>11</v>
      </c>
      <c r="H267" s="16">
        <v>7</v>
      </c>
      <c r="I267" s="16" t="s">
        <v>30</v>
      </c>
      <c r="J267" s="16" t="s">
        <v>22</v>
      </c>
      <c r="K267" s="16" t="s">
        <v>31</v>
      </c>
      <c r="L267" s="16" t="s">
        <v>72</v>
      </c>
      <c r="M267" s="16" t="s">
        <v>72</v>
      </c>
      <c r="N267" s="62">
        <v>1</v>
      </c>
      <c r="O267" s="62">
        <v>1</v>
      </c>
      <c r="P267" s="62">
        <v>0</v>
      </c>
      <c r="Q267" s="62">
        <v>9</v>
      </c>
      <c r="R267" s="62">
        <v>9</v>
      </c>
      <c r="S267">
        <f t="shared" si="9"/>
        <v>0.1111111111111111</v>
      </c>
    </row>
    <row r="268" spans="1:19" x14ac:dyDescent="0.25">
      <c r="A268" s="16" t="str">
        <f t="shared" si="8"/>
        <v>D22.09.2023</v>
      </c>
      <c r="B268" s="16" t="s">
        <v>28</v>
      </c>
      <c r="C268" s="63">
        <v>0.45833333333333331</v>
      </c>
      <c r="D268" s="16" t="s">
        <v>29</v>
      </c>
      <c r="E268" s="16">
        <v>26</v>
      </c>
      <c r="F268" s="16">
        <v>50</v>
      </c>
      <c r="G268" s="16" t="s">
        <v>11</v>
      </c>
      <c r="H268" s="16">
        <v>7</v>
      </c>
      <c r="I268" s="16" t="s">
        <v>30</v>
      </c>
      <c r="J268" s="16" t="s">
        <v>13</v>
      </c>
      <c r="K268" s="16" t="s">
        <v>31</v>
      </c>
      <c r="L268" s="16" t="s">
        <v>72</v>
      </c>
      <c r="M268" s="16" t="s">
        <v>73</v>
      </c>
      <c r="N268" s="62">
        <v>1</v>
      </c>
      <c r="O268" s="62">
        <v>6</v>
      </c>
      <c r="P268" s="62">
        <v>0</v>
      </c>
      <c r="Q268" s="62">
        <v>9</v>
      </c>
      <c r="R268" s="62">
        <v>9</v>
      </c>
      <c r="S268">
        <f t="shared" si="9"/>
        <v>0.66666666666666663</v>
      </c>
    </row>
    <row r="269" spans="1:19" x14ac:dyDescent="0.25">
      <c r="A269" s="16" t="str">
        <f t="shared" si="8"/>
        <v>D22.09.2023</v>
      </c>
      <c r="B269" s="16" t="s">
        <v>28</v>
      </c>
      <c r="C269" s="63">
        <v>0.45833333333333331</v>
      </c>
      <c r="D269" s="16" t="s">
        <v>29</v>
      </c>
      <c r="E269" s="16">
        <v>26</v>
      </c>
      <c r="F269" s="16">
        <v>50</v>
      </c>
      <c r="G269" s="16" t="s">
        <v>11</v>
      </c>
      <c r="H269" s="16">
        <v>7</v>
      </c>
      <c r="I269" s="16" t="s">
        <v>30</v>
      </c>
      <c r="J269" s="16" t="s">
        <v>17</v>
      </c>
      <c r="K269" s="16" t="s">
        <v>31</v>
      </c>
      <c r="L269" s="16" t="s">
        <v>72</v>
      </c>
      <c r="M269" s="16" t="s">
        <v>14</v>
      </c>
      <c r="N269" s="62">
        <v>1</v>
      </c>
      <c r="O269" s="62">
        <v>1</v>
      </c>
      <c r="P269" s="62">
        <v>0</v>
      </c>
      <c r="Q269" s="62">
        <v>9</v>
      </c>
      <c r="R269" s="62">
        <v>9</v>
      </c>
      <c r="S269">
        <f t="shared" si="9"/>
        <v>0.1111111111111111</v>
      </c>
    </row>
    <row r="270" spans="1:19" x14ac:dyDescent="0.25">
      <c r="A270" s="16" t="str">
        <f t="shared" si="8"/>
        <v>B23.10.2023</v>
      </c>
      <c r="B270" s="16" t="s">
        <v>57</v>
      </c>
      <c r="C270" s="63">
        <v>0.75</v>
      </c>
      <c r="D270" s="16" t="s">
        <v>52</v>
      </c>
      <c r="E270" s="16">
        <v>24</v>
      </c>
      <c r="F270" s="16">
        <v>49</v>
      </c>
      <c r="G270" s="16" t="s">
        <v>32</v>
      </c>
      <c r="H270" s="16">
        <v>6</v>
      </c>
      <c r="I270" s="16" t="s">
        <v>47</v>
      </c>
      <c r="J270" s="61" t="s">
        <v>13</v>
      </c>
      <c r="K270" s="16" t="s">
        <v>23</v>
      </c>
      <c r="L270" s="16" t="s">
        <v>69</v>
      </c>
      <c r="M270" s="64" t="s">
        <v>70</v>
      </c>
      <c r="N270" s="62">
        <v>19</v>
      </c>
      <c r="O270" s="62">
        <v>19</v>
      </c>
      <c r="P270" s="62">
        <v>0</v>
      </c>
      <c r="Q270" s="62">
        <v>49</v>
      </c>
      <c r="R270" s="62">
        <v>49</v>
      </c>
      <c r="S270">
        <f t="shared" si="9"/>
        <v>0.38775510204081631</v>
      </c>
    </row>
    <row r="271" spans="1:19" x14ac:dyDescent="0.25">
      <c r="A271" s="16" t="str">
        <f t="shared" si="8"/>
        <v>B23.10.2023</v>
      </c>
      <c r="B271" s="16" t="s">
        <v>57</v>
      </c>
      <c r="C271" s="63">
        <v>0.75</v>
      </c>
      <c r="D271" s="16" t="s">
        <v>52</v>
      </c>
      <c r="E271" s="16">
        <v>24</v>
      </c>
      <c r="F271" s="16">
        <v>49</v>
      </c>
      <c r="G271" s="16" t="s">
        <v>32</v>
      </c>
      <c r="H271" s="16">
        <v>6</v>
      </c>
      <c r="I271" s="16" t="s">
        <v>47</v>
      </c>
      <c r="J271" s="61" t="s">
        <v>15</v>
      </c>
      <c r="K271" s="16" t="s">
        <v>23</v>
      </c>
      <c r="L271" s="16" t="s">
        <v>69</v>
      </c>
      <c r="M271" s="61" t="s">
        <v>16</v>
      </c>
      <c r="N271" s="62">
        <v>19</v>
      </c>
      <c r="O271" s="62">
        <v>6</v>
      </c>
      <c r="P271" s="62">
        <v>0</v>
      </c>
      <c r="Q271" s="62">
        <v>49</v>
      </c>
      <c r="R271" s="62">
        <v>49</v>
      </c>
      <c r="S271">
        <f t="shared" si="9"/>
        <v>0.12244897959183673</v>
      </c>
    </row>
    <row r="272" spans="1:19" x14ac:dyDescent="0.25">
      <c r="A272" s="16" t="str">
        <f t="shared" si="8"/>
        <v>B23.10.2023</v>
      </c>
      <c r="B272" s="16" t="s">
        <v>57</v>
      </c>
      <c r="C272" s="63">
        <v>0.75</v>
      </c>
      <c r="D272" s="16" t="s">
        <v>52</v>
      </c>
      <c r="E272" s="16">
        <v>24</v>
      </c>
      <c r="F272" s="16">
        <v>49</v>
      </c>
      <c r="G272" s="16" t="s">
        <v>32</v>
      </c>
      <c r="H272" s="16">
        <v>6</v>
      </c>
      <c r="I272" s="16" t="s">
        <v>47</v>
      </c>
      <c r="J272" s="61" t="s">
        <v>22</v>
      </c>
      <c r="K272" s="16" t="s">
        <v>23</v>
      </c>
      <c r="L272" s="16" t="s">
        <v>69</v>
      </c>
      <c r="M272" s="16" t="s">
        <v>69</v>
      </c>
      <c r="N272" s="62">
        <v>19</v>
      </c>
      <c r="O272" s="62">
        <v>19</v>
      </c>
      <c r="P272" s="62">
        <v>0</v>
      </c>
      <c r="Q272" s="62">
        <v>49</v>
      </c>
      <c r="R272" s="62">
        <v>49</v>
      </c>
      <c r="S272">
        <f t="shared" si="9"/>
        <v>0.38775510204081631</v>
      </c>
    </row>
    <row r="273" spans="1:19" x14ac:dyDescent="0.25">
      <c r="A273" s="16" t="str">
        <f t="shared" si="8"/>
        <v>B23.10.2023</v>
      </c>
      <c r="B273" s="16" t="s">
        <v>57</v>
      </c>
      <c r="C273" s="63">
        <v>0.75</v>
      </c>
      <c r="D273" s="16" t="s">
        <v>52</v>
      </c>
      <c r="E273" s="16">
        <v>24</v>
      </c>
      <c r="F273" s="16">
        <v>49</v>
      </c>
      <c r="G273" s="16" t="s">
        <v>32</v>
      </c>
      <c r="H273" s="16">
        <v>6</v>
      </c>
      <c r="I273" s="16" t="s">
        <v>47</v>
      </c>
      <c r="J273" s="61" t="s">
        <v>17</v>
      </c>
      <c r="K273" s="16" t="s">
        <v>23</v>
      </c>
      <c r="L273" s="16" t="s">
        <v>69</v>
      </c>
      <c r="M273" s="61" t="s">
        <v>14</v>
      </c>
      <c r="N273" s="62">
        <v>19</v>
      </c>
      <c r="O273" s="62">
        <v>5</v>
      </c>
      <c r="P273" s="62">
        <v>0</v>
      </c>
      <c r="Q273" s="62">
        <v>49</v>
      </c>
      <c r="R273" s="62">
        <v>49</v>
      </c>
      <c r="S273">
        <f t="shared" si="9"/>
        <v>0.10204081632653061</v>
      </c>
    </row>
    <row r="274" spans="1:19" x14ac:dyDescent="0.25">
      <c r="A274" s="16" t="str">
        <f t="shared" si="8"/>
        <v>C23.10.2023</v>
      </c>
      <c r="B274" s="16" t="s">
        <v>57</v>
      </c>
      <c r="C274" s="63">
        <v>0.75</v>
      </c>
      <c r="D274" s="16" t="s">
        <v>52</v>
      </c>
      <c r="E274" s="16">
        <v>24</v>
      </c>
      <c r="F274" s="16">
        <v>49</v>
      </c>
      <c r="G274" s="16" t="s">
        <v>32</v>
      </c>
      <c r="H274" s="16">
        <v>6</v>
      </c>
      <c r="I274" s="16" t="s">
        <v>47</v>
      </c>
      <c r="J274" s="61" t="s">
        <v>22</v>
      </c>
      <c r="K274" s="16" t="s">
        <v>26</v>
      </c>
      <c r="L274" s="16" t="s">
        <v>69</v>
      </c>
      <c r="M274" s="64" t="s">
        <v>70</v>
      </c>
      <c r="N274" s="62">
        <v>13</v>
      </c>
      <c r="O274" s="62">
        <v>8</v>
      </c>
      <c r="P274" s="62">
        <v>3</v>
      </c>
      <c r="Q274" s="62">
        <v>35</v>
      </c>
      <c r="R274" s="62">
        <v>38</v>
      </c>
      <c r="S274">
        <f t="shared" si="9"/>
        <v>0.22857142857142856</v>
      </c>
    </row>
    <row r="275" spans="1:19" x14ac:dyDescent="0.25">
      <c r="A275" s="16" t="str">
        <f t="shared" si="8"/>
        <v>C23.10.2023</v>
      </c>
      <c r="B275" s="16" t="s">
        <v>57</v>
      </c>
      <c r="C275" s="63">
        <v>0.75</v>
      </c>
      <c r="D275" s="16" t="s">
        <v>52</v>
      </c>
      <c r="E275" s="16">
        <v>24</v>
      </c>
      <c r="F275" s="16">
        <v>49</v>
      </c>
      <c r="G275" s="16" t="s">
        <v>32</v>
      </c>
      <c r="H275" s="16">
        <v>6</v>
      </c>
      <c r="I275" s="16" t="s">
        <v>47</v>
      </c>
      <c r="J275" s="61" t="s">
        <v>17</v>
      </c>
      <c r="K275" s="16" t="s">
        <v>26</v>
      </c>
      <c r="L275" s="16" t="s">
        <v>69</v>
      </c>
      <c r="M275" s="61" t="s">
        <v>16</v>
      </c>
      <c r="N275" s="62">
        <v>13</v>
      </c>
      <c r="O275" s="62">
        <v>0</v>
      </c>
      <c r="P275" s="62">
        <v>3</v>
      </c>
      <c r="Q275" s="62">
        <v>35</v>
      </c>
      <c r="R275" s="62">
        <v>38</v>
      </c>
      <c r="S275">
        <f t="shared" si="9"/>
        <v>0</v>
      </c>
    </row>
    <row r="276" spans="1:19" x14ac:dyDescent="0.25">
      <c r="A276" s="16" t="str">
        <f t="shared" si="8"/>
        <v>C23.10.2023</v>
      </c>
      <c r="B276" s="16" t="s">
        <v>57</v>
      </c>
      <c r="C276" s="63">
        <v>0.75</v>
      </c>
      <c r="D276" s="16" t="s">
        <v>52</v>
      </c>
      <c r="E276" s="16">
        <v>24</v>
      </c>
      <c r="F276" s="16">
        <v>49</v>
      </c>
      <c r="G276" s="16" t="s">
        <v>32</v>
      </c>
      <c r="H276" s="16">
        <v>6</v>
      </c>
      <c r="I276" s="16" t="s">
        <v>47</v>
      </c>
      <c r="J276" s="61" t="s">
        <v>13</v>
      </c>
      <c r="K276" s="16" t="s">
        <v>26</v>
      </c>
      <c r="L276" s="16" t="s">
        <v>69</v>
      </c>
      <c r="M276" s="16" t="s">
        <v>69</v>
      </c>
      <c r="N276" s="62">
        <v>13</v>
      </c>
      <c r="O276" s="62">
        <v>13</v>
      </c>
      <c r="P276" s="62">
        <v>3</v>
      </c>
      <c r="Q276" s="62">
        <v>35</v>
      </c>
      <c r="R276" s="62">
        <v>38</v>
      </c>
      <c r="S276">
        <f t="shared" si="9"/>
        <v>0.37142857142857144</v>
      </c>
    </row>
    <row r="277" spans="1:19" x14ac:dyDescent="0.25">
      <c r="A277" s="16" t="str">
        <f t="shared" si="8"/>
        <v>C23.10.2023</v>
      </c>
      <c r="B277" s="16" t="s">
        <v>57</v>
      </c>
      <c r="C277" s="63">
        <v>0.75</v>
      </c>
      <c r="D277" s="16" t="s">
        <v>52</v>
      </c>
      <c r="E277" s="16">
        <v>24</v>
      </c>
      <c r="F277" s="16">
        <v>49</v>
      </c>
      <c r="G277" s="16" t="s">
        <v>32</v>
      </c>
      <c r="H277" s="16">
        <v>6</v>
      </c>
      <c r="I277" s="16" t="s">
        <v>47</v>
      </c>
      <c r="J277" s="61" t="s">
        <v>15</v>
      </c>
      <c r="K277" s="16" t="s">
        <v>26</v>
      </c>
      <c r="L277" s="16" t="s">
        <v>69</v>
      </c>
      <c r="M277" s="61" t="s">
        <v>14</v>
      </c>
      <c r="N277" s="62">
        <v>13</v>
      </c>
      <c r="O277" s="62">
        <v>14</v>
      </c>
      <c r="P277" s="62">
        <v>3</v>
      </c>
      <c r="Q277" s="62">
        <v>35</v>
      </c>
      <c r="R277" s="62">
        <v>38</v>
      </c>
      <c r="S277">
        <f t="shared" si="9"/>
        <v>0.4</v>
      </c>
    </row>
    <row r="278" spans="1:19" x14ac:dyDescent="0.25">
      <c r="A278" s="16" t="str">
        <f t="shared" si="8"/>
        <v>D23.10.2023</v>
      </c>
      <c r="B278" s="16" t="s">
        <v>57</v>
      </c>
      <c r="C278" s="63">
        <v>0.75</v>
      </c>
      <c r="D278" s="16" t="s">
        <v>52</v>
      </c>
      <c r="E278" s="16">
        <v>24</v>
      </c>
      <c r="F278" s="16">
        <v>49</v>
      </c>
      <c r="G278" s="16" t="s">
        <v>32</v>
      </c>
      <c r="H278" s="16">
        <v>6</v>
      </c>
      <c r="I278" s="16" t="s">
        <v>47</v>
      </c>
      <c r="J278" s="61" t="s">
        <v>15</v>
      </c>
      <c r="K278" s="16" t="s">
        <v>31</v>
      </c>
      <c r="L278" s="16" t="s">
        <v>69</v>
      </c>
      <c r="M278" s="64" t="s">
        <v>70</v>
      </c>
      <c r="N278" s="62">
        <v>15</v>
      </c>
      <c r="O278" s="62">
        <v>16</v>
      </c>
      <c r="P278" s="62">
        <v>5</v>
      </c>
      <c r="Q278" s="62">
        <v>38</v>
      </c>
      <c r="R278" s="62">
        <v>43</v>
      </c>
      <c r="S278">
        <f t="shared" si="9"/>
        <v>0.42105263157894735</v>
      </c>
    </row>
    <row r="279" spans="1:19" x14ac:dyDescent="0.25">
      <c r="A279" s="16" t="str">
        <f t="shared" si="8"/>
        <v>D23.10.2023</v>
      </c>
      <c r="B279" s="16" t="s">
        <v>57</v>
      </c>
      <c r="C279" s="63">
        <v>0.75</v>
      </c>
      <c r="D279" s="16" t="s">
        <v>52</v>
      </c>
      <c r="E279" s="16">
        <v>24</v>
      </c>
      <c r="F279" s="16">
        <v>49</v>
      </c>
      <c r="G279" s="16" t="s">
        <v>32</v>
      </c>
      <c r="H279" s="16">
        <v>6</v>
      </c>
      <c r="I279" s="16" t="s">
        <v>47</v>
      </c>
      <c r="J279" s="61" t="s">
        <v>17</v>
      </c>
      <c r="K279" s="16" t="s">
        <v>31</v>
      </c>
      <c r="L279" s="16" t="s">
        <v>69</v>
      </c>
      <c r="M279" s="61" t="s">
        <v>16</v>
      </c>
      <c r="N279" s="62">
        <v>15</v>
      </c>
      <c r="O279" s="62">
        <v>1</v>
      </c>
      <c r="P279" s="62">
        <v>5</v>
      </c>
      <c r="Q279" s="62">
        <v>38</v>
      </c>
      <c r="R279" s="62">
        <v>43</v>
      </c>
      <c r="S279">
        <f t="shared" si="9"/>
        <v>2.6315789473684209E-2</v>
      </c>
    </row>
    <row r="280" spans="1:19" x14ac:dyDescent="0.25">
      <c r="A280" s="16" t="str">
        <f t="shared" si="8"/>
        <v>D23.10.2023</v>
      </c>
      <c r="B280" s="16" t="s">
        <v>57</v>
      </c>
      <c r="C280" s="63">
        <v>0.75</v>
      </c>
      <c r="D280" s="16" t="s">
        <v>52</v>
      </c>
      <c r="E280" s="16">
        <v>24</v>
      </c>
      <c r="F280" s="16">
        <v>49</v>
      </c>
      <c r="G280" s="16" t="s">
        <v>32</v>
      </c>
      <c r="H280" s="16">
        <v>6</v>
      </c>
      <c r="I280" s="16" t="s">
        <v>47</v>
      </c>
      <c r="J280" s="61" t="s">
        <v>17</v>
      </c>
      <c r="K280" s="16" t="s">
        <v>31</v>
      </c>
      <c r="L280" s="16" t="s">
        <v>69</v>
      </c>
      <c r="M280" s="16" t="s">
        <v>69</v>
      </c>
      <c r="N280" s="62">
        <v>15</v>
      </c>
      <c r="O280" s="62">
        <v>15</v>
      </c>
      <c r="P280" s="62">
        <v>5</v>
      </c>
      <c r="Q280" s="62">
        <v>38</v>
      </c>
      <c r="R280" s="62">
        <v>43</v>
      </c>
      <c r="S280">
        <f t="shared" si="9"/>
        <v>0.39473684210526316</v>
      </c>
    </row>
    <row r="281" spans="1:19" x14ac:dyDescent="0.25">
      <c r="A281" s="16" t="str">
        <f t="shared" si="8"/>
        <v>D23.10.2023</v>
      </c>
      <c r="B281" s="16" t="s">
        <v>57</v>
      </c>
      <c r="C281" s="63">
        <v>0.75</v>
      </c>
      <c r="D281" s="16" t="s">
        <v>52</v>
      </c>
      <c r="E281" s="16">
        <v>24</v>
      </c>
      <c r="F281" s="16">
        <v>49</v>
      </c>
      <c r="G281" s="16" t="s">
        <v>32</v>
      </c>
      <c r="H281" s="16">
        <v>6</v>
      </c>
      <c r="I281" s="16" t="s">
        <v>47</v>
      </c>
      <c r="J281" s="61" t="s">
        <v>22</v>
      </c>
      <c r="K281" s="16" t="s">
        <v>31</v>
      </c>
      <c r="L281" s="16" t="s">
        <v>69</v>
      </c>
      <c r="M281" s="61" t="s">
        <v>14</v>
      </c>
      <c r="N281" s="62">
        <v>15</v>
      </c>
      <c r="O281" s="62">
        <v>6</v>
      </c>
      <c r="P281" s="62">
        <v>5</v>
      </c>
      <c r="Q281" s="62">
        <v>38</v>
      </c>
      <c r="R281" s="62">
        <v>43</v>
      </c>
      <c r="S281">
        <f t="shared" si="9"/>
        <v>0.15789473684210525</v>
      </c>
    </row>
    <row r="282" spans="1:19" x14ac:dyDescent="0.25">
      <c r="A282" s="16" t="str">
        <f t="shared" si="8"/>
        <v>E23.10.2023</v>
      </c>
      <c r="B282" s="16" t="s">
        <v>57</v>
      </c>
      <c r="C282" s="63">
        <v>0.75</v>
      </c>
      <c r="D282" s="16" t="s">
        <v>52</v>
      </c>
      <c r="E282" s="16">
        <v>24</v>
      </c>
      <c r="F282" s="16">
        <v>49</v>
      </c>
      <c r="G282" s="16" t="s">
        <v>11</v>
      </c>
      <c r="H282" s="16">
        <v>6</v>
      </c>
      <c r="I282" s="16" t="s">
        <v>47</v>
      </c>
      <c r="J282" s="61" t="s">
        <v>17</v>
      </c>
      <c r="K282" s="16" t="s">
        <v>36</v>
      </c>
      <c r="L282" s="16" t="s">
        <v>69</v>
      </c>
      <c r="M282" s="64" t="s">
        <v>70</v>
      </c>
      <c r="N282" s="62">
        <v>11</v>
      </c>
      <c r="O282" s="62">
        <v>6</v>
      </c>
      <c r="P282" s="62">
        <v>1</v>
      </c>
      <c r="Q282" s="62">
        <v>18</v>
      </c>
      <c r="R282" s="62">
        <v>19</v>
      </c>
      <c r="S282">
        <f t="shared" si="9"/>
        <v>0.33333333333333331</v>
      </c>
    </row>
    <row r="283" spans="1:19" x14ac:dyDescent="0.25">
      <c r="A283" s="16" t="str">
        <f t="shared" si="8"/>
        <v>E23.10.2023</v>
      </c>
      <c r="B283" s="16" t="s">
        <v>57</v>
      </c>
      <c r="C283" s="63">
        <v>0.75</v>
      </c>
      <c r="D283" s="16" t="s">
        <v>52</v>
      </c>
      <c r="E283" s="16">
        <v>24</v>
      </c>
      <c r="F283" s="16">
        <v>49</v>
      </c>
      <c r="G283" s="16" t="s">
        <v>11</v>
      </c>
      <c r="H283" s="16">
        <v>6</v>
      </c>
      <c r="I283" s="16" t="s">
        <v>47</v>
      </c>
      <c r="J283" s="61" t="s">
        <v>13</v>
      </c>
      <c r="K283" s="16" t="s">
        <v>36</v>
      </c>
      <c r="L283" s="16" t="s">
        <v>69</v>
      </c>
      <c r="M283" s="61" t="s">
        <v>16</v>
      </c>
      <c r="N283" s="62">
        <v>11</v>
      </c>
      <c r="O283" s="62">
        <v>0</v>
      </c>
      <c r="P283" s="62">
        <v>1</v>
      </c>
      <c r="Q283" s="62">
        <v>18</v>
      </c>
      <c r="R283" s="62">
        <v>19</v>
      </c>
      <c r="S283">
        <f t="shared" si="9"/>
        <v>0</v>
      </c>
    </row>
    <row r="284" spans="1:19" x14ac:dyDescent="0.25">
      <c r="A284" s="16" t="str">
        <f t="shared" si="8"/>
        <v>E23.10.2023</v>
      </c>
      <c r="B284" s="16" t="s">
        <v>57</v>
      </c>
      <c r="C284" s="63">
        <v>0.75</v>
      </c>
      <c r="D284" s="16" t="s">
        <v>52</v>
      </c>
      <c r="E284" s="16">
        <v>24</v>
      </c>
      <c r="F284" s="16">
        <v>49</v>
      </c>
      <c r="G284" s="16" t="s">
        <v>11</v>
      </c>
      <c r="H284" s="16">
        <v>6</v>
      </c>
      <c r="I284" s="16" t="s">
        <v>47</v>
      </c>
      <c r="J284" s="61" t="s">
        <v>15</v>
      </c>
      <c r="K284" s="16" t="s">
        <v>36</v>
      </c>
      <c r="L284" s="16" t="s">
        <v>69</v>
      </c>
      <c r="M284" s="16" t="s">
        <v>69</v>
      </c>
      <c r="N284" s="62">
        <v>11</v>
      </c>
      <c r="O284" s="62">
        <v>11</v>
      </c>
      <c r="P284" s="62">
        <v>1</v>
      </c>
      <c r="Q284" s="62">
        <v>18</v>
      </c>
      <c r="R284" s="62">
        <v>19</v>
      </c>
      <c r="S284">
        <f t="shared" si="9"/>
        <v>0.61111111111111116</v>
      </c>
    </row>
    <row r="285" spans="1:19" x14ac:dyDescent="0.25">
      <c r="A285" s="16" t="str">
        <f t="shared" si="8"/>
        <v>E23.10.2023</v>
      </c>
      <c r="B285" s="16" t="s">
        <v>57</v>
      </c>
      <c r="C285" s="63">
        <v>0.75</v>
      </c>
      <c r="D285" s="16" t="s">
        <v>52</v>
      </c>
      <c r="E285" s="16">
        <v>24</v>
      </c>
      <c r="F285" s="16">
        <v>49</v>
      </c>
      <c r="G285" s="16" t="s">
        <v>11</v>
      </c>
      <c r="H285" s="16">
        <v>6</v>
      </c>
      <c r="I285" s="16" t="s">
        <v>47</v>
      </c>
      <c r="J285" s="61" t="s">
        <v>22</v>
      </c>
      <c r="K285" s="16" t="s">
        <v>36</v>
      </c>
      <c r="L285" s="16" t="s">
        <v>69</v>
      </c>
      <c r="M285" s="61" t="s">
        <v>14</v>
      </c>
      <c r="N285" s="62">
        <v>11</v>
      </c>
      <c r="O285" s="62">
        <v>1</v>
      </c>
      <c r="P285" s="62">
        <v>1</v>
      </c>
      <c r="Q285" s="62">
        <v>18</v>
      </c>
      <c r="R285" s="62">
        <v>19</v>
      </c>
      <c r="S285">
        <f t="shared" si="9"/>
        <v>5.5555555555555552E-2</v>
      </c>
    </row>
    <row r="286" spans="1:19" x14ac:dyDescent="0.25">
      <c r="A286" s="16" t="str">
        <f t="shared" si="8"/>
        <v>F23.10.2023</v>
      </c>
      <c r="B286" s="16" t="s">
        <v>57</v>
      </c>
      <c r="C286" s="63">
        <v>0.75</v>
      </c>
      <c r="D286" s="16" t="s">
        <v>52</v>
      </c>
      <c r="E286" s="16">
        <v>24</v>
      </c>
      <c r="F286" s="16">
        <v>49</v>
      </c>
      <c r="G286" s="16" t="s">
        <v>11</v>
      </c>
      <c r="H286" s="16">
        <v>6</v>
      </c>
      <c r="I286" s="16" t="s">
        <v>47</v>
      </c>
      <c r="J286" s="61" t="s">
        <v>15</v>
      </c>
      <c r="K286" s="16" t="s">
        <v>37</v>
      </c>
      <c r="L286" s="16" t="s">
        <v>69</v>
      </c>
      <c r="M286" s="64" t="s">
        <v>70</v>
      </c>
      <c r="N286" s="62">
        <v>19</v>
      </c>
      <c r="O286" s="62">
        <v>14</v>
      </c>
      <c r="P286" s="62">
        <v>1</v>
      </c>
      <c r="Q286" s="62">
        <v>36</v>
      </c>
      <c r="R286" s="62">
        <v>37</v>
      </c>
      <c r="S286">
        <f t="shared" si="9"/>
        <v>0.3888888888888889</v>
      </c>
    </row>
    <row r="287" spans="1:19" x14ac:dyDescent="0.25">
      <c r="A287" s="16" t="str">
        <f t="shared" si="8"/>
        <v>F23.10.2023</v>
      </c>
      <c r="B287" s="16" t="s">
        <v>57</v>
      </c>
      <c r="C287" s="63">
        <v>0.75</v>
      </c>
      <c r="D287" s="16" t="s">
        <v>52</v>
      </c>
      <c r="E287" s="16">
        <v>24</v>
      </c>
      <c r="F287" s="16">
        <v>49</v>
      </c>
      <c r="G287" s="16" t="s">
        <v>11</v>
      </c>
      <c r="H287" s="16">
        <v>6</v>
      </c>
      <c r="I287" s="16" t="s">
        <v>47</v>
      </c>
      <c r="J287" s="61" t="s">
        <v>22</v>
      </c>
      <c r="K287" s="16" t="s">
        <v>37</v>
      </c>
      <c r="L287" s="16" t="s">
        <v>69</v>
      </c>
      <c r="M287" s="61" t="s">
        <v>16</v>
      </c>
      <c r="N287" s="62">
        <v>19</v>
      </c>
      <c r="O287" s="62">
        <v>0</v>
      </c>
      <c r="P287" s="62">
        <v>1</v>
      </c>
      <c r="Q287" s="62">
        <v>36</v>
      </c>
      <c r="R287" s="62">
        <v>37</v>
      </c>
      <c r="S287">
        <f t="shared" si="9"/>
        <v>0</v>
      </c>
    </row>
    <row r="288" spans="1:19" x14ac:dyDescent="0.25">
      <c r="A288" s="16" t="str">
        <f t="shared" si="8"/>
        <v>F23.10.2023</v>
      </c>
      <c r="B288" s="16" t="s">
        <v>57</v>
      </c>
      <c r="C288" s="63">
        <v>0.75</v>
      </c>
      <c r="D288" s="16" t="s">
        <v>52</v>
      </c>
      <c r="E288" s="16">
        <v>24</v>
      </c>
      <c r="F288" s="16">
        <v>49</v>
      </c>
      <c r="G288" s="16" t="s">
        <v>11</v>
      </c>
      <c r="H288" s="16">
        <v>6</v>
      </c>
      <c r="I288" s="16" t="s">
        <v>47</v>
      </c>
      <c r="J288" s="61" t="s">
        <v>17</v>
      </c>
      <c r="K288" s="16" t="s">
        <v>37</v>
      </c>
      <c r="L288" s="16" t="s">
        <v>69</v>
      </c>
      <c r="M288" s="16" t="s">
        <v>69</v>
      </c>
      <c r="N288" s="62">
        <v>19</v>
      </c>
      <c r="O288" s="62">
        <v>19</v>
      </c>
      <c r="P288" s="62">
        <v>1</v>
      </c>
      <c r="Q288" s="62">
        <v>36</v>
      </c>
      <c r="R288" s="62">
        <v>37</v>
      </c>
      <c r="S288">
        <f t="shared" si="9"/>
        <v>0.52777777777777779</v>
      </c>
    </row>
    <row r="289" spans="1:19" x14ac:dyDescent="0.25">
      <c r="A289" s="16" t="str">
        <f t="shared" si="8"/>
        <v>F23.10.2023</v>
      </c>
      <c r="B289" s="16" t="s">
        <v>57</v>
      </c>
      <c r="C289" s="63">
        <v>0.75</v>
      </c>
      <c r="D289" s="16" t="s">
        <v>52</v>
      </c>
      <c r="E289" s="16">
        <v>24</v>
      </c>
      <c r="F289" s="16">
        <v>49</v>
      </c>
      <c r="G289" s="16" t="s">
        <v>11</v>
      </c>
      <c r="H289" s="16">
        <v>6</v>
      </c>
      <c r="I289" s="16" t="s">
        <v>47</v>
      </c>
      <c r="J289" s="61" t="s">
        <v>13</v>
      </c>
      <c r="K289" s="16" t="s">
        <v>37</v>
      </c>
      <c r="L289" s="16" t="s">
        <v>69</v>
      </c>
      <c r="M289" s="61" t="s">
        <v>14</v>
      </c>
      <c r="N289" s="62">
        <v>19</v>
      </c>
      <c r="O289" s="62">
        <v>3</v>
      </c>
      <c r="P289" s="62">
        <v>1</v>
      </c>
      <c r="Q289" s="62">
        <v>36</v>
      </c>
      <c r="R289" s="62">
        <v>37</v>
      </c>
      <c r="S289">
        <f t="shared" si="9"/>
        <v>8.3333333333333329E-2</v>
      </c>
    </row>
    <row r="290" spans="1:19" x14ac:dyDescent="0.25">
      <c r="A290" s="16" t="str">
        <f t="shared" si="8"/>
        <v>A23.10.2023</v>
      </c>
      <c r="B290" s="16" t="s">
        <v>57</v>
      </c>
      <c r="C290" s="63">
        <v>0.75</v>
      </c>
      <c r="D290" s="16" t="s">
        <v>52</v>
      </c>
      <c r="E290" s="16">
        <v>24</v>
      </c>
      <c r="F290" s="16">
        <v>49</v>
      </c>
      <c r="G290" s="16" t="s">
        <v>32</v>
      </c>
      <c r="H290" s="16">
        <v>6</v>
      </c>
      <c r="I290" s="16" t="s">
        <v>265</v>
      </c>
      <c r="J290" s="61" t="s">
        <v>17</v>
      </c>
      <c r="K290" s="16" t="s">
        <v>12</v>
      </c>
      <c r="L290" s="16" t="s">
        <v>69</v>
      </c>
      <c r="M290" s="64" t="s">
        <v>70</v>
      </c>
      <c r="N290" s="62">
        <v>19</v>
      </c>
      <c r="O290" s="62">
        <v>8</v>
      </c>
      <c r="P290" s="62">
        <v>2</v>
      </c>
      <c r="Q290" s="62">
        <v>38</v>
      </c>
      <c r="R290" s="62">
        <v>40</v>
      </c>
      <c r="S290">
        <f t="shared" si="9"/>
        <v>0.21052631578947367</v>
      </c>
    </row>
    <row r="291" spans="1:19" x14ac:dyDescent="0.25">
      <c r="A291" s="16" t="str">
        <f t="shared" si="8"/>
        <v>A23.10.2023</v>
      </c>
      <c r="B291" s="16" t="s">
        <v>57</v>
      </c>
      <c r="C291" s="63">
        <v>0.75</v>
      </c>
      <c r="D291" s="16" t="s">
        <v>52</v>
      </c>
      <c r="E291" s="16">
        <v>24</v>
      </c>
      <c r="F291" s="16">
        <v>49</v>
      </c>
      <c r="G291" s="16" t="s">
        <v>32</v>
      </c>
      <c r="H291" s="16">
        <v>6</v>
      </c>
      <c r="I291" s="16" t="s">
        <v>265</v>
      </c>
      <c r="J291" s="61" t="s">
        <v>22</v>
      </c>
      <c r="K291" s="16" t="s">
        <v>12</v>
      </c>
      <c r="L291" s="16" t="s">
        <v>69</v>
      </c>
      <c r="M291" s="61" t="s">
        <v>16</v>
      </c>
      <c r="N291" s="62">
        <v>19</v>
      </c>
      <c r="O291" s="62">
        <v>1</v>
      </c>
      <c r="P291" s="62">
        <v>2</v>
      </c>
      <c r="Q291" s="62">
        <v>38</v>
      </c>
      <c r="R291" s="62">
        <v>40</v>
      </c>
      <c r="S291">
        <f t="shared" si="9"/>
        <v>2.6315789473684209E-2</v>
      </c>
    </row>
    <row r="292" spans="1:19" x14ac:dyDescent="0.25">
      <c r="A292" s="16" t="str">
        <f t="shared" si="8"/>
        <v>A23.10.2023</v>
      </c>
      <c r="B292" s="16" t="s">
        <v>57</v>
      </c>
      <c r="C292" s="63">
        <v>0.75</v>
      </c>
      <c r="D292" s="16" t="s">
        <v>52</v>
      </c>
      <c r="E292" s="16">
        <v>24</v>
      </c>
      <c r="F292" s="16">
        <v>49</v>
      </c>
      <c r="G292" s="16" t="s">
        <v>32</v>
      </c>
      <c r="H292" s="16">
        <v>6</v>
      </c>
      <c r="I292" s="16" t="s">
        <v>265</v>
      </c>
      <c r="J292" s="61" t="s">
        <v>15</v>
      </c>
      <c r="K292" s="16" t="s">
        <v>12</v>
      </c>
      <c r="L292" s="16" t="s">
        <v>69</v>
      </c>
      <c r="M292" s="16" t="s">
        <v>69</v>
      </c>
      <c r="N292" s="62">
        <v>19</v>
      </c>
      <c r="O292" s="62">
        <v>19</v>
      </c>
      <c r="P292" s="62">
        <v>2</v>
      </c>
      <c r="Q292" s="62">
        <v>38</v>
      </c>
      <c r="R292" s="62">
        <v>40</v>
      </c>
      <c r="S292">
        <f t="shared" si="9"/>
        <v>0.5</v>
      </c>
    </row>
    <row r="293" spans="1:19" x14ac:dyDescent="0.25">
      <c r="A293" s="16" t="str">
        <f t="shared" si="8"/>
        <v>A23.10.2023</v>
      </c>
      <c r="B293" s="16" t="s">
        <v>57</v>
      </c>
      <c r="C293" s="63">
        <v>0.75</v>
      </c>
      <c r="D293" s="16" t="s">
        <v>52</v>
      </c>
      <c r="E293" s="16">
        <v>24</v>
      </c>
      <c r="F293" s="16">
        <v>49</v>
      </c>
      <c r="G293" s="16" t="s">
        <v>32</v>
      </c>
      <c r="H293" s="16">
        <v>6</v>
      </c>
      <c r="I293" s="16" t="s">
        <v>265</v>
      </c>
      <c r="J293" s="61" t="s">
        <v>13</v>
      </c>
      <c r="K293" s="16" t="s">
        <v>12</v>
      </c>
      <c r="L293" s="16" t="s">
        <v>69</v>
      </c>
      <c r="M293" s="61" t="s">
        <v>14</v>
      </c>
      <c r="N293" s="62">
        <v>19</v>
      </c>
      <c r="O293" s="62">
        <v>10</v>
      </c>
      <c r="P293" s="62">
        <v>2</v>
      </c>
      <c r="Q293" s="62">
        <v>38</v>
      </c>
      <c r="R293" s="62">
        <v>40</v>
      </c>
      <c r="S293">
        <f t="shared" si="9"/>
        <v>0.26315789473684209</v>
      </c>
    </row>
    <row r="294" spans="1:19" x14ac:dyDescent="0.25">
      <c r="A294" s="16" t="str">
        <f t="shared" si="8"/>
        <v>E26.09.2023</v>
      </c>
      <c r="B294" s="16" t="s">
        <v>33</v>
      </c>
      <c r="C294" s="63">
        <v>0.54166666666666663</v>
      </c>
      <c r="D294" s="16" t="s">
        <v>34</v>
      </c>
      <c r="E294" s="16">
        <v>26</v>
      </c>
      <c r="F294" s="16">
        <v>45</v>
      </c>
      <c r="G294" s="16" t="s">
        <v>11</v>
      </c>
      <c r="H294" s="16">
        <v>7</v>
      </c>
      <c r="I294" s="16" t="s">
        <v>35</v>
      </c>
      <c r="J294" s="16" t="s">
        <v>22</v>
      </c>
      <c r="K294" s="16" t="s">
        <v>36</v>
      </c>
      <c r="L294" s="16" t="s">
        <v>72</v>
      </c>
      <c r="M294" s="61" t="s">
        <v>16</v>
      </c>
      <c r="N294" s="62">
        <v>1</v>
      </c>
      <c r="O294" s="62">
        <v>0</v>
      </c>
      <c r="P294" s="62">
        <v>32</v>
      </c>
      <c r="Q294" s="62">
        <v>4</v>
      </c>
      <c r="R294" s="62">
        <v>36</v>
      </c>
      <c r="S294">
        <f t="shared" si="9"/>
        <v>0</v>
      </c>
    </row>
    <row r="295" spans="1:19" x14ac:dyDescent="0.25">
      <c r="A295" s="16" t="str">
        <f t="shared" si="8"/>
        <v>E26.09.2023</v>
      </c>
      <c r="B295" s="16" t="s">
        <v>33</v>
      </c>
      <c r="C295" s="63">
        <v>0.54166666666666663</v>
      </c>
      <c r="D295" s="16" t="s">
        <v>34</v>
      </c>
      <c r="E295" s="16">
        <v>26</v>
      </c>
      <c r="F295" s="16">
        <v>45</v>
      </c>
      <c r="G295" s="16" t="s">
        <v>11</v>
      </c>
      <c r="H295" s="16">
        <v>7</v>
      </c>
      <c r="I295" s="16" t="s">
        <v>35</v>
      </c>
      <c r="J295" s="16" t="s">
        <v>17</v>
      </c>
      <c r="K295" s="16" t="s">
        <v>36</v>
      </c>
      <c r="L295" s="16" t="s">
        <v>72</v>
      </c>
      <c r="M295" s="16" t="s">
        <v>72</v>
      </c>
      <c r="N295" s="62">
        <v>1</v>
      </c>
      <c r="O295" s="62">
        <v>3</v>
      </c>
      <c r="P295" s="62">
        <v>32</v>
      </c>
      <c r="Q295" s="62">
        <v>4</v>
      </c>
      <c r="R295" s="62">
        <v>36</v>
      </c>
      <c r="S295">
        <f t="shared" si="9"/>
        <v>0.75</v>
      </c>
    </row>
    <row r="296" spans="1:19" x14ac:dyDescent="0.25">
      <c r="A296" s="16" t="str">
        <f t="shared" si="8"/>
        <v>E26.09.2023</v>
      </c>
      <c r="B296" s="16" t="s">
        <v>33</v>
      </c>
      <c r="C296" s="63">
        <v>0.54166666666666663</v>
      </c>
      <c r="D296" s="16" t="s">
        <v>34</v>
      </c>
      <c r="E296" s="16">
        <v>26</v>
      </c>
      <c r="F296" s="16">
        <v>45</v>
      </c>
      <c r="G296" s="16" t="s">
        <v>11</v>
      </c>
      <c r="H296" s="16">
        <v>7</v>
      </c>
      <c r="I296" s="16" t="s">
        <v>35</v>
      </c>
      <c r="J296" s="61" t="s">
        <v>15</v>
      </c>
      <c r="K296" s="16" t="s">
        <v>36</v>
      </c>
      <c r="L296" s="16" t="s">
        <v>72</v>
      </c>
      <c r="M296" s="16" t="s">
        <v>72</v>
      </c>
      <c r="N296" s="62">
        <v>1</v>
      </c>
      <c r="O296" s="62">
        <v>1</v>
      </c>
      <c r="P296" s="62">
        <v>32</v>
      </c>
      <c r="Q296" s="62">
        <v>4</v>
      </c>
      <c r="R296" s="62">
        <v>36</v>
      </c>
      <c r="S296">
        <f t="shared" si="9"/>
        <v>0.25</v>
      </c>
    </row>
    <row r="297" spans="1:19" x14ac:dyDescent="0.25">
      <c r="A297" s="16" t="str">
        <f t="shared" si="8"/>
        <v>E26.09.2023</v>
      </c>
      <c r="B297" s="16" t="s">
        <v>33</v>
      </c>
      <c r="C297" s="63">
        <v>0.54166666666666663</v>
      </c>
      <c r="D297" s="16" t="s">
        <v>34</v>
      </c>
      <c r="E297" s="16">
        <v>26</v>
      </c>
      <c r="F297" s="16">
        <v>45</v>
      </c>
      <c r="G297" s="16" t="s">
        <v>11</v>
      </c>
      <c r="H297" s="16">
        <v>7</v>
      </c>
      <c r="I297" s="16" t="s">
        <v>35</v>
      </c>
      <c r="J297" s="16" t="s">
        <v>13</v>
      </c>
      <c r="K297" s="16" t="s">
        <v>36</v>
      </c>
      <c r="L297" s="16" t="s">
        <v>72</v>
      </c>
      <c r="M297" s="61" t="s">
        <v>14</v>
      </c>
      <c r="N297" s="62">
        <v>1</v>
      </c>
      <c r="O297" s="62">
        <v>0</v>
      </c>
      <c r="P297" s="62">
        <v>32</v>
      </c>
      <c r="Q297" s="62">
        <v>4</v>
      </c>
      <c r="R297" s="62">
        <v>36</v>
      </c>
      <c r="S297">
        <f t="shared" si="9"/>
        <v>0</v>
      </c>
    </row>
    <row r="298" spans="1:19" x14ac:dyDescent="0.25">
      <c r="A298" s="16" t="str">
        <f t="shared" si="8"/>
        <v>F26.09.2023</v>
      </c>
      <c r="B298" s="16" t="s">
        <v>33</v>
      </c>
      <c r="C298" s="63">
        <v>0.54166666666666663</v>
      </c>
      <c r="D298" s="16" t="s">
        <v>34</v>
      </c>
      <c r="E298" s="16">
        <v>26</v>
      </c>
      <c r="F298" s="16">
        <v>45</v>
      </c>
      <c r="G298" s="16" t="s">
        <v>11</v>
      </c>
      <c r="H298" s="16">
        <v>7</v>
      </c>
      <c r="I298" s="16" t="s">
        <v>35</v>
      </c>
      <c r="J298" s="16" t="s">
        <v>22</v>
      </c>
      <c r="K298" s="16" t="s">
        <v>37</v>
      </c>
      <c r="L298" s="16" t="s">
        <v>72</v>
      </c>
      <c r="M298" s="61" t="s">
        <v>16</v>
      </c>
      <c r="N298" s="62">
        <v>1</v>
      </c>
      <c r="O298" s="62">
        <v>0</v>
      </c>
      <c r="P298" s="62">
        <v>18</v>
      </c>
      <c r="Q298" s="62">
        <v>11</v>
      </c>
      <c r="R298" s="62">
        <v>29</v>
      </c>
      <c r="S298">
        <f t="shared" si="9"/>
        <v>0</v>
      </c>
    </row>
    <row r="299" spans="1:19" x14ac:dyDescent="0.25">
      <c r="A299" s="16" t="str">
        <f t="shared" si="8"/>
        <v>F26.09.2023</v>
      </c>
      <c r="B299" s="16" t="s">
        <v>33</v>
      </c>
      <c r="C299" s="63">
        <v>0.54166666666666663</v>
      </c>
      <c r="D299" s="16" t="s">
        <v>34</v>
      </c>
      <c r="E299" s="16">
        <v>26</v>
      </c>
      <c r="F299" s="16">
        <v>45</v>
      </c>
      <c r="G299" s="16" t="s">
        <v>11</v>
      </c>
      <c r="H299" s="16">
        <v>7</v>
      </c>
      <c r="I299" s="16" t="s">
        <v>35</v>
      </c>
      <c r="J299" s="16" t="s">
        <v>17</v>
      </c>
      <c r="K299" s="16" t="s">
        <v>37</v>
      </c>
      <c r="L299" s="16" t="s">
        <v>72</v>
      </c>
      <c r="M299" s="16" t="s">
        <v>72</v>
      </c>
      <c r="N299" s="62">
        <v>1</v>
      </c>
      <c r="O299" s="62">
        <v>5</v>
      </c>
      <c r="P299" s="62">
        <v>18</v>
      </c>
      <c r="Q299" s="62">
        <v>11</v>
      </c>
      <c r="R299" s="62">
        <v>29</v>
      </c>
      <c r="S299">
        <f t="shared" si="9"/>
        <v>0.45454545454545453</v>
      </c>
    </row>
    <row r="300" spans="1:19" x14ac:dyDescent="0.25">
      <c r="A300" s="16" t="str">
        <f t="shared" si="8"/>
        <v>F26.09.2023</v>
      </c>
      <c r="B300" s="16" t="s">
        <v>33</v>
      </c>
      <c r="C300" s="63">
        <v>0.54166666666666663</v>
      </c>
      <c r="D300" s="16" t="s">
        <v>34</v>
      </c>
      <c r="E300" s="16">
        <v>26</v>
      </c>
      <c r="F300" s="16">
        <v>45</v>
      </c>
      <c r="G300" s="16" t="s">
        <v>11</v>
      </c>
      <c r="H300" s="16">
        <v>7</v>
      </c>
      <c r="I300" s="16" t="s">
        <v>35</v>
      </c>
      <c r="J300" s="16" t="s">
        <v>15</v>
      </c>
      <c r="K300" s="16" t="s">
        <v>37</v>
      </c>
      <c r="L300" s="16" t="s">
        <v>72</v>
      </c>
      <c r="M300" s="16" t="s">
        <v>72</v>
      </c>
      <c r="N300" s="62">
        <v>1</v>
      </c>
      <c r="O300" s="62">
        <v>1</v>
      </c>
      <c r="P300" s="62">
        <v>18</v>
      </c>
      <c r="Q300" s="62">
        <v>11</v>
      </c>
      <c r="R300" s="62">
        <v>29</v>
      </c>
      <c r="S300">
        <f t="shared" si="9"/>
        <v>9.0909090909090912E-2</v>
      </c>
    </row>
    <row r="301" spans="1:19" x14ac:dyDescent="0.25">
      <c r="A301" s="16" t="str">
        <f t="shared" si="8"/>
        <v>F26.09.2023</v>
      </c>
      <c r="B301" s="16" t="s">
        <v>33</v>
      </c>
      <c r="C301" s="63">
        <v>0.54166666666666663</v>
      </c>
      <c r="D301" s="16" t="s">
        <v>34</v>
      </c>
      <c r="E301" s="16">
        <v>26</v>
      </c>
      <c r="F301" s="16">
        <v>45</v>
      </c>
      <c r="G301" s="16" t="s">
        <v>11</v>
      </c>
      <c r="H301" s="16">
        <v>7</v>
      </c>
      <c r="I301" s="16" t="s">
        <v>35</v>
      </c>
      <c r="J301" s="16" t="s">
        <v>13</v>
      </c>
      <c r="K301" s="16" t="s">
        <v>37</v>
      </c>
      <c r="L301" s="16" t="s">
        <v>72</v>
      </c>
      <c r="M301" s="61" t="s">
        <v>14</v>
      </c>
      <c r="N301" s="62">
        <v>1</v>
      </c>
      <c r="O301" s="62">
        <v>5</v>
      </c>
      <c r="P301" s="62">
        <v>18</v>
      </c>
      <c r="Q301" s="62">
        <v>11</v>
      </c>
      <c r="R301" s="62">
        <v>29</v>
      </c>
      <c r="S301">
        <f t="shared" si="9"/>
        <v>0.45454545454545453</v>
      </c>
    </row>
    <row r="302" spans="1:19" x14ac:dyDescent="0.25">
      <c r="A302" s="16" t="str">
        <f t="shared" si="8"/>
        <v>G26.09.2023</v>
      </c>
      <c r="B302" s="16" t="s">
        <v>33</v>
      </c>
      <c r="C302" s="63">
        <v>0.54166666666666663</v>
      </c>
      <c r="D302" s="16" t="s">
        <v>34</v>
      </c>
      <c r="E302" s="16">
        <v>26</v>
      </c>
      <c r="F302" s="16">
        <v>45</v>
      </c>
      <c r="G302" s="16" t="s">
        <v>11</v>
      </c>
      <c r="H302" s="16">
        <v>7</v>
      </c>
      <c r="I302" s="16" t="s">
        <v>35</v>
      </c>
      <c r="J302" s="16" t="s">
        <v>17</v>
      </c>
      <c r="K302" s="16" t="s">
        <v>38</v>
      </c>
      <c r="L302" s="16" t="s">
        <v>72</v>
      </c>
      <c r="M302" s="61" t="s">
        <v>16</v>
      </c>
      <c r="N302" s="62">
        <v>18</v>
      </c>
      <c r="O302" s="62">
        <v>1</v>
      </c>
      <c r="P302" s="62">
        <v>18</v>
      </c>
      <c r="Q302" s="62">
        <v>33</v>
      </c>
      <c r="R302" s="62">
        <v>51</v>
      </c>
      <c r="S302">
        <f t="shared" si="9"/>
        <v>3.0303030303030304E-2</v>
      </c>
    </row>
    <row r="303" spans="1:19" x14ac:dyDescent="0.25">
      <c r="A303" s="16" t="str">
        <f t="shared" si="8"/>
        <v>G26.09.2023</v>
      </c>
      <c r="B303" s="16" t="s">
        <v>33</v>
      </c>
      <c r="C303" s="63">
        <v>0.54166666666666663</v>
      </c>
      <c r="D303" s="16" t="s">
        <v>34</v>
      </c>
      <c r="E303" s="16">
        <v>26</v>
      </c>
      <c r="F303" s="16">
        <v>45</v>
      </c>
      <c r="G303" s="16" t="s">
        <v>11</v>
      </c>
      <c r="H303" s="16">
        <v>7</v>
      </c>
      <c r="I303" s="16" t="s">
        <v>35</v>
      </c>
      <c r="J303" s="16" t="s">
        <v>13</v>
      </c>
      <c r="K303" s="16" t="s">
        <v>38</v>
      </c>
      <c r="L303" s="16" t="s">
        <v>72</v>
      </c>
      <c r="M303" s="16" t="s">
        <v>72</v>
      </c>
      <c r="N303" s="62">
        <v>18</v>
      </c>
      <c r="O303" s="62">
        <v>3</v>
      </c>
      <c r="P303" s="62">
        <v>18</v>
      </c>
      <c r="Q303" s="62">
        <v>33</v>
      </c>
      <c r="R303" s="62">
        <v>51</v>
      </c>
      <c r="S303">
        <f t="shared" si="9"/>
        <v>9.0909090909090912E-2</v>
      </c>
    </row>
    <row r="304" spans="1:19" x14ac:dyDescent="0.25">
      <c r="A304" s="16" t="str">
        <f t="shared" si="8"/>
        <v>G26.09.2023</v>
      </c>
      <c r="B304" s="16" t="s">
        <v>33</v>
      </c>
      <c r="C304" s="63">
        <v>0.54166666666666663</v>
      </c>
      <c r="D304" s="16" t="s">
        <v>34</v>
      </c>
      <c r="E304" s="16">
        <v>26</v>
      </c>
      <c r="F304" s="16">
        <v>45</v>
      </c>
      <c r="G304" s="16" t="s">
        <v>11</v>
      </c>
      <c r="H304" s="16">
        <v>7</v>
      </c>
      <c r="I304" s="16" t="s">
        <v>35</v>
      </c>
      <c r="J304" s="16" t="s">
        <v>22</v>
      </c>
      <c r="K304" s="16" t="s">
        <v>38</v>
      </c>
      <c r="L304" s="16" t="s">
        <v>72</v>
      </c>
      <c r="M304" s="16" t="s">
        <v>72</v>
      </c>
      <c r="N304" s="62">
        <v>18</v>
      </c>
      <c r="O304" s="62">
        <v>18</v>
      </c>
      <c r="P304" s="62">
        <v>18</v>
      </c>
      <c r="Q304" s="62">
        <v>33</v>
      </c>
      <c r="R304" s="62">
        <v>51</v>
      </c>
      <c r="S304">
        <f t="shared" si="9"/>
        <v>0.54545454545454541</v>
      </c>
    </row>
    <row r="305" spans="1:19" x14ac:dyDescent="0.25">
      <c r="A305" s="16" t="str">
        <f t="shared" si="8"/>
        <v>G26.09.2023</v>
      </c>
      <c r="B305" s="16" t="s">
        <v>33</v>
      </c>
      <c r="C305" s="63">
        <v>0.54166666666666663</v>
      </c>
      <c r="D305" s="16" t="s">
        <v>34</v>
      </c>
      <c r="E305" s="16">
        <v>26</v>
      </c>
      <c r="F305" s="16">
        <v>45</v>
      </c>
      <c r="G305" s="16" t="s">
        <v>11</v>
      </c>
      <c r="H305" s="16">
        <v>7</v>
      </c>
      <c r="I305" s="16" t="s">
        <v>35</v>
      </c>
      <c r="J305" s="16" t="s">
        <v>15</v>
      </c>
      <c r="K305" s="16" t="s">
        <v>38</v>
      </c>
      <c r="L305" s="16" t="s">
        <v>72</v>
      </c>
      <c r="M305" s="61" t="s">
        <v>14</v>
      </c>
      <c r="N305" s="62">
        <v>18</v>
      </c>
      <c r="O305" s="62">
        <v>11</v>
      </c>
      <c r="P305" s="62">
        <v>18</v>
      </c>
      <c r="Q305" s="62">
        <v>33</v>
      </c>
      <c r="R305" s="62">
        <v>51</v>
      </c>
      <c r="S305">
        <f t="shared" si="9"/>
        <v>0.33333333333333331</v>
      </c>
    </row>
    <row r="306" spans="1:19" x14ac:dyDescent="0.25">
      <c r="A306" s="16" t="str">
        <f t="shared" si="8"/>
        <v>H26.09.2023</v>
      </c>
      <c r="B306" s="16" t="s">
        <v>33</v>
      </c>
      <c r="C306" s="63">
        <v>0.54166666666666663</v>
      </c>
      <c r="D306" s="16" t="s">
        <v>34</v>
      </c>
      <c r="E306" s="16">
        <v>26</v>
      </c>
      <c r="F306" s="16">
        <v>45</v>
      </c>
      <c r="G306" s="16" t="s">
        <v>11</v>
      </c>
      <c r="H306" s="16">
        <v>7</v>
      </c>
      <c r="I306" s="16" t="s">
        <v>35</v>
      </c>
      <c r="J306" s="16" t="s">
        <v>15</v>
      </c>
      <c r="K306" s="16" t="s">
        <v>39</v>
      </c>
      <c r="L306" s="16" t="s">
        <v>72</v>
      </c>
      <c r="M306" s="61" t="s">
        <v>16</v>
      </c>
      <c r="N306" s="62">
        <v>18</v>
      </c>
      <c r="O306" s="62">
        <v>1</v>
      </c>
      <c r="P306" s="62">
        <v>22</v>
      </c>
      <c r="Q306" s="62">
        <v>33</v>
      </c>
      <c r="R306" s="62">
        <v>55</v>
      </c>
      <c r="S306">
        <f t="shared" si="9"/>
        <v>3.0303030303030304E-2</v>
      </c>
    </row>
    <row r="307" spans="1:19" x14ac:dyDescent="0.25">
      <c r="A307" s="16" t="str">
        <f t="shared" si="8"/>
        <v>H26.09.2023</v>
      </c>
      <c r="B307" s="16" t="s">
        <v>33</v>
      </c>
      <c r="C307" s="63">
        <v>0.54166666666666663</v>
      </c>
      <c r="D307" s="16" t="s">
        <v>34</v>
      </c>
      <c r="E307" s="16">
        <v>26</v>
      </c>
      <c r="F307" s="16">
        <v>45</v>
      </c>
      <c r="G307" s="16" t="s">
        <v>11</v>
      </c>
      <c r="H307" s="16">
        <v>7</v>
      </c>
      <c r="I307" s="16" t="s">
        <v>35</v>
      </c>
      <c r="J307" s="16" t="s">
        <v>13</v>
      </c>
      <c r="K307" s="16" t="s">
        <v>39</v>
      </c>
      <c r="L307" s="16" t="s">
        <v>72</v>
      </c>
      <c r="M307" s="16" t="s">
        <v>72</v>
      </c>
      <c r="N307" s="62">
        <v>18</v>
      </c>
      <c r="O307" s="62">
        <v>3</v>
      </c>
      <c r="P307" s="62">
        <v>22</v>
      </c>
      <c r="Q307" s="62">
        <v>33</v>
      </c>
      <c r="R307" s="62">
        <v>55</v>
      </c>
      <c r="S307">
        <f t="shared" si="9"/>
        <v>9.0909090909090912E-2</v>
      </c>
    </row>
    <row r="308" spans="1:19" x14ac:dyDescent="0.25">
      <c r="A308" s="16" t="str">
        <f t="shared" si="8"/>
        <v>H26.09.2023</v>
      </c>
      <c r="B308" s="16" t="s">
        <v>33</v>
      </c>
      <c r="C308" s="63">
        <v>0.54166666666666663</v>
      </c>
      <c r="D308" s="16" t="s">
        <v>34</v>
      </c>
      <c r="E308" s="16">
        <v>26</v>
      </c>
      <c r="F308" s="16">
        <v>45</v>
      </c>
      <c r="G308" s="16" t="s">
        <v>11</v>
      </c>
      <c r="H308" s="16">
        <v>7</v>
      </c>
      <c r="I308" s="16" t="s">
        <v>35</v>
      </c>
      <c r="J308" s="16" t="s">
        <v>22</v>
      </c>
      <c r="K308" s="16" t="s">
        <v>39</v>
      </c>
      <c r="L308" s="16" t="s">
        <v>72</v>
      </c>
      <c r="M308" s="16" t="s">
        <v>72</v>
      </c>
      <c r="N308" s="62">
        <v>18</v>
      </c>
      <c r="O308" s="62">
        <v>18</v>
      </c>
      <c r="P308" s="62">
        <v>22</v>
      </c>
      <c r="Q308" s="62">
        <v>33</v>
      </c>
      <c r="R308" s="62">
        <v>55</v>
      </c>
      <c r="S308">
        <f t="shared" si="9"/>
        <v>0.54545454545454541</v>
      </c>
    </row>
    <row r="309" spans="1:19" x14ac:dyDescent="0.25">
      <c r="A309" s="16" t="str">
        <f t="shared" si="8"/>
        <v>H26.09.2023</v>
      </c>
      <c r="B309" s="16" t="s">
        <v>33</v>
      </c>
      <c r="C309" s="63">
        <v>0.54166666666666663</v>
      </c>
      <c r="D309" s="16" t="s">
        <v>34</v>
      </c>
      <c r="E309" s="16">
        <v>26</v>
      </c>
      <c r="F309" s="16">
        <v>45</v>
      </c>
      <c r="G309" s="16" t="s">
        <v>11</v>
      </c>
      <c r="H309" s="16">
        <v>7</v>
      </c>
      <c r="I309" s="16" t="s">
        <v>35</v>
      </c>
      <c r="J309" s="16" t="s">
        <v>17</v>
      </c>
      <c r="K309" s="16" t="s">
        <v>39</v>
      </c>
      <c r="L309" s="16" t="s">
        <v>72</v>
      </c>
      <c r="M309" s="61" t="s">
        <v>14</v>
      </c>
      <c r="N309" s="62">
        <v>18</v>
      </c>
      <c r="O309" s="62">
        <v>11</v>
      </c>
      <c r="P309" s="62">
        <v>22</v>
      </c>
      <c r="Q309" s="62">
        <v>33</v>
      </c>
      <c r="R309" s="62">
        <v>55</v>
      </c>
      <c r="S309">
        <f t="shared" si="9"/>
        <v>0.33333333333333331</v>
      </c>
    </row>
    <row r="310" spans="1:19" x14ac:dyDescent="0.25">
      <c r="A310" s="16" t="str">
        <f t="shared" si="8"/>
        <v>A26.09.2023</v>
      </c>
      <c r="B310" s="16" t="s">
        <v>33</v>
      </c>
      <c r="C310" s="63">
        <v>0.54166666666666663</v>
      </c>
      <c r="D310" s="16" t="s">
        <v>34</v>
      </c>
      <c r="E310" s="16">
        <v>26</v>
      </c>
      <c r="F310" s="16">
        <v>45</v>
      </c>
      <c r="G310" s="16" t="s">
        <v>32</v>
      </c>
      <c r="H310" s="16">
        <v>7</v>
      </c>
      <c r="I310" s="16" t="s">
        <v>30</v>
      </c>
      <c r="J310" s="16" t="s">
        <v>15</v>
      </c>
      <c r="K310" s="16" t="s">
        <v>12</v>
      </c>
      <c r="L310" s="16" t="s">
        <v>72</v>
      </c>
      <c r="M310" s="16" t="s">
        <v>16</v>
      </c>
      <c r="N310" s="62">
        <v>18</v>
      </c>
      <c r="O310" s="62">
        <v>3</v>
      </c>
      <c r="P310" s="62">
        <v>5</v>
      </c>
      <c r="Q310" s="62">
        <v>68</v>
      </c>
      <c r="R310" s="62">
        <v>73</v>
      </c>
      <c r="S310">
        <f t="shared" si="9"/>
        <v>4.4117647058823532E-2</v>
      </c>
    </row>
    <row r="311" spans="1:19" x14ac:dyDescent="0.25">
      <c r="A311" s="16" t="str">
        <f t="shared" si="8"/>
        <v>A26.09.2023</v>
      </c>
      <c r="B311" s="16" t="s">
        <v>33</v>
      </c>
      <c r="C311" s="63">
        <v>0.54166666666666663</v>
      </c>
      <c r="D311" s="16" t="s">
        <v>34</v>
      </c>
      <c r="E311" s="16">
        <v>26</v>
      </c>
      <c r="F311" s="16">
        <v>45</v>
      </c>
      <c r="G311" s="16" t="s">
        <v>32</v>
      </c>
      <c r="H311" s="16">
        <v>7</v>
      </c>
      <c r="I311" s="16" t="s">
        <v>30</v>
      </c>
      <c r="J311" s="16" t="s">
        <v>13</v>
      </c>
      <c r="K311" s="16" t="s">
        <v>12</v>
      </c>
      <c r="L311" s="16" t="s">
        <v>72</v>
      </c>
      <c r="M311" s="16" t="s">
        <v>72</v>
      </c>
      <c r="N311" s="62">
        <v>18</v>
      </c>
      <c r="O311" s="62">
        <v>18</v>
      </c>
      <c r="P311" s="62">
        <v>5</v>
      </c>
      <c r="Q311" s="62">
        <v>68</v>
      </c>
      <c r="R311" s="62">
        <v>73</v>
      </c>
      <c r="S311">
        <f t="shared" si="9"/>
        <v>0.26470588235294118</v>
      </c>
    </row>
    <row r="312" spans="1:19" x14ac:dyDescent="0.25">
      <c r="A312" s="16" t="str">
        <f t="shared" si="8"/>
        <v>A26.09.2023</v>
      </c>
      <c r="B312" s="16" t="s">
        <v>33</v>
      </c>
      <c r="C312" s="63">
        <v>0.54166666666666663</v>
      </c>
      <c r="D312" s="16" t="s">
        <v>34</v>
      </c>
      <c r="E312" s="16">
        <v>26</v>
      </c>
      <c r="F312" s="16">
        <v>45</v>
      </c>
      <c r="G312" s="16" t="s">
        <v>32</v>
      </c>
      <c r="H312" s="16">
        <v>7</v>
      </c>
      <c r="I312" s="16" t="s">
        <v>30</v>
      </c>
      <c r="J312" s="16" t="s">
        <v>22</v>
      </c>
      <c r="K312" s="16" t="s">
        <v>12</v>
      </c>
      <c r="L312" s="16" t="s">
        <v>72</v>
      </c>
      <c r="M312" s="16" t="s">
        <v>73</v>
      </c>
      <c r="N312" s="62">
        <v>18</v>
      </c>
      <c r="O312" s="62">
        <v>42</v>
      </c>
      <c r="P312" s="62">
        <v>5</v>
      </c>
      <c r="Q312" s="62">
        <v>68</v>
      </c>
      <c r="R312" s="62">
        <v>73</v>
      </c>
      <c r="S312">
        <f t="shared" si="9"/>
        <v>0.61764705882352944</v>
      </c>
    </row>
    <row r="313" spans="1:19" x14ac:dyDescent="0.25">
      <c r="A313" s="16" t="str">
        <f t="shared" si="8"/>
        <v>A26.09.2023</v>
      </c>
      <c r="B313" s="16" t="s">
        <v>33</v>
      </c>
      <c r="C313" s="63">
        <v>0.54166666666666663</v>
      </c>
      <c r="D313" s="16" t="s">
        <v>34</v>
      </c>
      <c r="E313" s="16">
        <v>26</v>
      </c>
      <c r="F313" s="16">
        <v>45</v>
      </c>
      <c r="G313" s="16" t="s">
        <v>32</v>
      </c>
      <c r="H313" s="16">
        <v>7</v>
      </c>
      <c r="I313" s="16" t="s">
        <v>30</v>
      </c>
      <c r="J313" s="16" t="s">
        <v>17</v>
      </c>
      <c r="K313" s="16" t="s">
        <v>12</v>
      </c>
      <c r="L313" s="16" t="s">
        <v>72</v>
      </c>
      <c r="M313" s="16" t="s">
        <v>14</v>
      </c>
      <c r="N313" s="62">
        <v>18</v>
      </c>
      <c r="O313" s="62">
        <v>5</v>
      </c>
      <c r="P313" s="62">
        <v>5</v>
      </c>
      <c r="Q313" s="62">
        <v>68</v>
      </c>
      <c r="R313" s="62">
        <v>73</v>
      </c>
      <c r="S313">
        <f t="shared" si="9"/>
        <v>7.3529411764705885E-2</v>
      </c>
    </row>
    <row r="314" spans="1:19" x14ac:dyDescent="0.25">
      <c r="A314" s="16" t="str">
        <f t="shared" si="8"/>
        <v>B26.09.2023</v>
      </c>
      <c r="B314" s="16" t="s">
        <v>33</v>
      </c>
      <c r="C314" s="63">
        <v>0.54166666666666663</v>
      </c>
      <c r="D314" s="16" t="s">
        <v>34</v>
      </c>
      <c r="E314" s="16">
        <v>26</v>
      </c>
      <c r="F314" s="16">
        <v>45</v>
      </c>
      <c r="G314" s="16" t="s">
        <v>11</v>
      </c>
      <c r="H314" s="16">
        <v>7</v>
      </c>
      <c r="I314" s="16" t="s">
        <v>30</v>
      </c>
      <c r="J314" s="16" t="s">
        <v>17</v>
      </c>
      <c r="K314" s="16" t="s">
        <v>23</v>
      </c>
      <c r="L314" s="16" t="s">
        <v>72</v>
      </c>
      <c r="M314" s="16" t="s">
        <v>16</v>
      </c>
      <c r="N314" s="62">
        <v>11</v>
      </c>
      <c r="O314" s="62">
        <v>3</v>
      </c>
      <c r="P314" s="62">
        <v>5</v>
      </c>
      <c r="Q314" s="62">
        <v>25</v>
      </c>
      <c r="R314" s="62">
        <v>30</v>
      </c>
      <c r="S314">
        <f t="shared" si="9"/>
        <v>0.12</v>
      </c>
    </row>
    <row r="315" spans="1:19" x14ac:dyDescent="0.25">
      <c r="A315" s="16" t="str">
        <f t="shared" si="8"/>
        <v>B26.09.2023</v>
      </c>
      <c r="B315" s="16" t="s">
        <v>33</v>
      </c>
      <c r="C315" s="63">
        <v>0.54166666666666663</v>
      </c>
      <c r="D315" s="16" t="s">
        <v>34</v>
      </c>
      <c r="E315" s="16">
        <v>26</v>
      </c>
      <c r="F315" s="16">
        <v>45</v>
      </c>
      <c r="G315" s="16" t="s">
        <v>11</v>
      </c>
      <c r="H315" s="16">
        <v>7</v>
      </c>
      <c r="I315" s="16" t="s">
        <v>30</v>
      </c>
      <c r="J315" s="16" t="s">
        <v>22</v>
      </c>
      <c r="K315" s="16" t="s">
        <v>23</v>
      </c>
      <c r="L315" s="16" t="s">
        <v>72</v>
      </c>
      <c r="M315" s="16" t="s">
        <v>72</v>
      </c>
      <c r="N315" s="62">
        <v>11</v>
      </c>
      <c r="O315" s="62">
        <v>11</v>
      </c>
      <c r="P315" s="62">
        <v>5</v>
      </c>
      <c r="Q315" s="62">
        <v>25</v>
      </c>
      <c r="R315" s="62">
        <v>30</v>
      </c>
      <c r="S315">
        <f t="shared" si="9"/>
        <v>0.44</v>
      </c>
    </row>
    <row r="316" spans="1:19" x14ac:dyDescent="0.25">
      <c r="A316" s="16" t="str">
        <f t="shared" si="8"/>
        <v>B26.09.2023</v>
      </c>
      <c r="B316" s="16" t="s">
        <v>33</v>
      </c>
      <c r="C316" s="63">
        <v>0.54166666666666663</v>
      </c>
      <c r="D316" s="16" t="s">
        <v>34</v>
      </c>
      <c r="E316" s="16">
        <v>26</v>
      </c>
      <c r="F316" s="16">
        <v>45</v>
      </c>
      <c r="G316" s="16" t="s">
        <v>11</v>
      </c>
      <c r="H316" s="16">
        <v>7</v>
      </c>
      <c r="I316" s="16" t="s">
        <v>30</v>
      </c>
      <c r="J316" s="16" t="s">
        <v>13</v>
      </c>
      <c r="K316" s="16" t="s">
        <v>23</v>
      </c>
      <c r="L316" s="16" t="s">
        <v>72</v>
      </c>
      <c r="M316" s="16" t="s">
        <v>73</v>
      </c>
      <c r="N316" s="62">
        <v>11</v>
      </c>
      <c r="O316" s="62">
        <v>7</v>
      </c>
      <c r="P316" s="62">
        <v>5</v>
      </c>
      <c r="Q316" s="62">
        <v>25</v>
      </c>
      <c r="R316" s="62">
        <v>30</v>
      </c>
      <c r="S316">
        <f t="shared" si="9"/>
        <v>0.28000000000000003</v>
      </c>
    </row>
    <row r="317" spans="1:19" x14ac:dyDescent="0.25">
      <c r="A317" s="16" t="str">
        <f t="shared" si="8"/>
        <v>B26.09.2023</v>
      </c>
      <c r="B317" s="16" t="s">
        <v>33</v>
      </c>
      <c r="C317" s="63">
        <v>0.54166666666666663</v>
      </c>
      <c r="D317" s="16" t="s">
        <v>34</v>
      </c>
      <c r="E317" s="16">
        <v>26</v>
      </c>
      <c r="F317" s="16">
        <v>45</v>
      </c>
      <c r="G317" s="16" t="s">
        <v>11</v>
      </c>
      <c r="H317" s="16">
        <v>7</v>
      </c>
      <c r="I317" s="16" t="s">
        <v>30</v>
      </c>
      <c r="J317" s="16" t="s">
        <v>15</v>
      </c>
      <c r="K317" s="16" t="s">
        <v>23</v>
      </c>
      <c r="L317" s="16" t="s">
        <v>72</v>
      </c>
      <c r="M317" s="16" t="s">
        <v>14</v>
      </c>
      <c r="N317" s="62">
        <v>11</v>
      </c>
      <c r="O317" s="62">
        <v>4</v>
      </c>
      <c r="P317" s="62">
        <v>5</v>
      </c>
      <c r="Q317" s="62">
        <v>25</v>
      </c>
      <c r="R317" s="62">
        <v>30</v>
      </c>
      <c r="S317">
        <f t="shared" si="9"/>
        <v>0.16</v>
      </c>
    </row>
    <row r="318" spans="1:19" x14ac:dyDescent="0.25">
      <c r="A318" s="16" t="str">
        <f t="shared" si="8"/>
        <v>C26.09.2023</v>
      </c>
      <c r="B318" s="16" t="s">
        <v>33</v>
      </c>
      <c r="C318" s="63">
        <v>0.54166666666666663</v>
      </c>
      <c r="D318" s="16" t="s">
        <v>34</v>
      </c>
      <c r="E318" s="16">
        <v>26</v>
      </c>
      <c r="F318" s="16">
        <v>45</v>
      </c>
      <c r="G318" s="16" t="s">
        <v>32</v>
      </c>
      <c r="H318" s="16">
        <v>7</v>
      </c>
      <c r="I318" s="16" t="s">
        <v>30</v>
      </c>
      <c r="J318" s="16" t="s">
        <v>15</v>
      </c>
      <c r="K318" s="16" t="s">
        <v>26</v>
      </c>
      <c r="L318" s="16" t="s">
        <v>72</v>
      </c>
      <c r="M318" s="61" t="s">
        <v>16</v>
      </c>
      <c r="N318" s="62">
        <v>9</v>
      </c>
      <c r="O318" s="62">
        <v>0</v>
      </c>
      <c r="P318" s="62">
        <v>5</v>
      </c>
      <c r="Q318" s="62">
        <v>48</v>
      </c>
      <c r="R318" s="62">
        <v>53</v>
      </c>
      <c r="S318">
        <f t="shared" si="9"/>
        <v>0</v>
      </c>
    </row>
    <row r="319" spans="1:19" x14ac:dyDescent="0.25">
      <c r="A319" s="16" t="str">
        <f t="shared" si="8"/>
        <v>C26.09.2023</v>
      </c>
      <c r="B319" s="16" t="s">
        <v>33</v>
      </c>
      <c r="C319" s="63">
        <v>0.54166666666666663</v>
      </c>
      <c r="D319" s="16" t="s">
        <v>34</v>
      </c>
      <c r="E319" s="16">
        <v>26</v>
      </c>
      <c r="F319" s="16">
        <v>45</v>
      </c>
      <c r="G319" s="16" t="s">
        <v>32</v>
      </c>
      <c r="H319" s="16">
        <v>7</v>
      </c>
      <c r="I319" s="16" t="s">
        <v>30</v>
      </c>
      <c r="J319" s="16" t="s">
        <v>13</v>
      </c>
      <c r="K319" s="16" t="s">
        <v>26</v>
      </c>
      <c r="L319" s="16" t="s">
        <v>72</v>
      </c>
      <c r="M319" s="16" t="s">
        <v>72</v>
      </c>
      <c r="N319" s="62">
        <v>9</v>
      </c>
      <c r="O319" s="62">
        <v>9</v>
      </c>
      <c r="P319" s="62">
        <v>5</v>
      </c>
      <c r="Q319" s="62">
        <v>48</v>
      </c>
      <c r="R319" s="62">
        <v>53</v>
      </c>
      <c r="S319">
        <f t="shared" si="9"/>
        <v>0.1875</v>
      </c>
    </row>
    <row r="320" spans="1:19" x14ac:dyDescent="0.25">
      <c r="A320" s="16" t="str">
        <f t="shared" si="8"/>
        <v>C26.09.2023</v>
      </c>
      <c r="B320" s="16" t="s">
        <v>33</v>
      </c>
      <c r="C320" s="63">
        <v>0.54166666666666663</v>
      </c>
      <c r="D320" s="16" t="s">
        <v>34</v>
      </c>
      <c r="E320" s="16">
        <v>26</v>
      </c>
      <c r="F320" s="16">
        <v>45</v>
      </c>
      <c r="G320" s="16" t="s">
        <v>32</v>
      </c>
      <c r="H320" s="16">
        <v>7</v>
      </c>
      <c r="I320" s="16" t="s">
        <v>30</v>
      </c>
      <c r="J320" s="16" t="s">
        <v>22</v>
      </c>
      <c r="K320" s="16" t="s">
        <v>26</v>
      </c>
      <c r="L320" s="16" t="s">
        <v>72</v>
      </c>
      <c r="M320" s="61" t="s">
        <v>73</v>
      </c>
      <c r="N320" s="62">
        <v>9</v>
      </c>
      <c r="O320" s="62">
        <v>18</v>
      </c>
      <c r="P320" s="62">
        <v>5</v>
      </c>
      <c r="Q320" s="62">
        <v>48</v>
      </c>
      <c r="R320" s="62">
        <v>53</v>
      </c>
      <c r="S320">
        <f t="shared" si="9"/>
        <v>0.375</v>
      </c>
    </row>
    <row r="321" spans="1:19" x14ac:dyDescent="0.25">
      <c r="A321" s="16" t="str">
        <f t="shared" si="8"/>
        <v>C26.09.2023</v>
      </c>
      <c r="B321" s="16" t="s">
        <v>33</v>
      </c>
      <c r="C321" s="63">
        <v>0.54166666666666663</v>
      </c>
      <c r="D321" s="16" t="s">
        <v>34</v>
      </c>
      <c r="E321" s="16">
        <v>26</v>
      </c>
      <c r="F321" s="16">
        <v>45</v>
      </c>
      <c r="G321" s="16" t="s">
        <v>32</v>
      </c>
      <c r="H321" s="16">
        <v>7</v>
      </c>
      <c r="I321" s="16" t="s">
        <v>30</v>
      </c>
      <c r="J321" s="16" t="s">
        <v>17</v>
      </c>
      <c r="K321" s="16" t="s">
        <v>26</v>
      </c>
      <c r="L321" s="16" t="s">
        <v>72</v>
      </c>
      <c r="M321" s="61" t="s">
        <v>14</v>
      </c>
      <c r="N321" s="62">
        <v>9</v>
      </c>
      <c r="O321" s="62">
        <v>21</v>
      </c>
      <c r="P321" s="62">
        <v>5</v>
      </c>
      <c r="Q321" s="62">
        <v>48</v>
      </c>
      <c r="R321" s="62">
        <v>53</v>
      </c>
      <c r="S321">
        <f t="shared" si="9"/>
        <v>0.4375</v>
      </c>
    </row>
    <row r="322" spans="1:19" x14ac:dyDescent="0.25">
      <c r="A322" s="16" t="str">
        <f t="shared" ref="A322:A385" si="10">CONCATENATE(K322,B322)</f>
        <v>D26.09.2023</v>
      </c>
      <c r="B322" s="16" t="s">
        <v>33</v>
      </c>
      <c r="C322" s="63">
        <v>0.54166666666666663</v>
      </c>
      <c r="D322" s="16" t="s">
        <v>34</v>
      </c>
      <c r="E322" s="16">
        <v>26</v>
      </c>
      <c r="F322" s="16">
        <v>45</v>
      </c>
      <c r="G322" s="16" t="s">
        <v>11</v>
      </c>
      <c r="H322" s="16">
        <v>7</v>
      </c>
      <c r="I322" s="16" t="s">
        <v>30</v>
      </c>
      <c r="J322" s="16" t="s">
        <v>13</v>
      </c>
      <c r="K322" s="16" t="s">
        <v>31</v>
      </c>
      <c r="L322" s="16" t="s">
        <v>72</v>
      </c>
      <c r="M322" s="61" t="s">
        <v>16</v>
      </c>
      <c r="N322" s="62">
        <v>6</v>
      </c>
      <c r="O322" s="62">
        <v>2</v>
      </c>
      <c r="P322" s="62">
        <v>30</v>
      </c>
      <c r="Q322" s="62">
        <v>24</v>
      </c>
      <c r="R322" s="62">
        <v>54</v>
      </c>
      <c r="S322">
        <f t="shared" si="9"/>
        <v>8.3333333333333329E-2</v>
      </c>
    </row>
    <row r="323" spans="1:19" x14ac:dyDescent="0.25">
      <c r="A323" s="16" t="str">
        <f t="shared" si="10"/>
        <v>D26.09.2023</v>
      </c>
      <c r="B323" s="16" t="s">
        <v>33</v>
      </c>
      <c r="C323" s="63">
        <v>0.54166666666666663</v>
      </c>
      <c r="D323" s="16" t="s">
        <v>34</v>
      </c>
      <c r="E323" s="16">
        <v>26</v>
      </c>
      <c r="F323" s="16">
        <v>45</v>
      </c>
      <c r="G323" s="16" t="s">
        <v>11</v>
      </c>
      <c r="H323" s="16">
        <v>7</v>
      </c>
      <c r="I323" s="16" t="s">
        <v>30</v>
      </c>
      <c r="J323" s="16" t="s">
        <v>15</v>
      </c>
      <c r="K323" s="16" t="s">
        <v>31</v>
      </c>
      <c r="L323" s="16" t="s">
        <v>72</v>
      </c>
      <c r="M323" s="16" t="s">
        <v>72</v>
      </c>
      <c r="N323" s="62">
        <v>6</v>
      </c>
      <c r="O323" s="62">
        <v>6</v>
      </c>
      <c r="P323" s="62">
        <v>30</v>
      </c>
      <c r="Q323" s="62">
        <v>24</v>
      </c>
      <c r="R323" s="62">
        <v>54</v>
      </c>
      <c r="S323">
        <f t="shared" ref="S323:S386" si="11">O323/Q323</f>
        <v>0.25</v>
      </c>
    </row>
    <row r="324" spans="1:19" x14ac:dyDescent="0.25">
      <c r="A324" s="16" t="str">
        <f t="shared" si="10"/>
        <v>D26.09.2023</v>
      </c>
      <c r="B324" s="16" t="s">
        <v>33</v>
      </c>
      <c r="C324" s="63">
        <v>0.54166666666666663</v>
      </c>
      <c r="D324" s="16" t="s">
        <v>34</v>
      </c>
      <c r="E324" s="16">
        <v>26</v>
      </c>
      <c r="F324" s="16">
        <v>45</v>
      </c>
      <c r="G324" s="16" t="s">
        <v>11</v>
      </c>
      <c r="H324" s="16">
        <v>7</v>
      </c>
      <c r="I324" s="16" t="s">
        <v>30</v>
      </c>
      <c r="J324" s="16" t="s">
        <v>17</v>
      </c>
      <c r="K324" s="16" t="s">
        <v>31</v>
      </c>
      <c r="L324" s="16" t="s">
        <v>72</v>
      </c>
      <c r="M324" s="61" t="s">
        <v>73</v>
      </c>
      <c r="N324" s="62">
        <v>6</v>
      </c>
      <c r="O324" s="62">
        <v>10</v>
      </c>
      <c r="P324" s="62">
        <v>30</v>
      </c>
      <c r="Q324" s="62">
        <v>24</v>
      </c>
      <c r="R324" s="62">
        <v>54</v>
      </c>
      <c r="S324">
        <f t="shared" si="11"/>
        <v>0.41666666666666669</v>
      </c>
    </row>
    <row r="325" spans="1:19" x14ac:dyDescent="0.25">
      <c r="A325" s="16" t="str">
        <f t="shared" si="10"/>
        <v>D26.09.2023</v>
      </c>
      <c r="B325" s="16" t="s">
        <v>33</v>
      </c>
      <c r="C325" s="63">
        <v>0.54166666666666663</v>
      </c>
      <c r="D325" s="16" t="s">
        <v>34</v>
      </c>
      <c r="E325" s="16">
        <v>26</v>
      </c>
      <c r="F325" s="16">
        <v>45</v>
      </c>
      <c r="G325" s="16" t="s">
        <v>11</v>
      </c>
      <c r="H325" s="16">
        <v>7</v>
      </c>
      <c r="I325" s="16" t="s">
        <v>30</v>
      </c>
      <c r="J325" s="16" t="s">
        <v>22</v>
      </c>
      <c r="K325" s="16" t="s">
        <v>31</v>
      </c>
      <c r="L325" s="16" t="s">
        <v>72</v>
      </c>
      <c r="M325" s="61" t="s">
        <v>14</v>
      </c>
      <c r="N325" s="62">
        <v>6</v>
      </c>
      <c r="O325" s="62">
        <v>6</v>
      </c>
      <c r="P325" s="62">
        <v>30</v>
      </c>
      <c r="Q325" s="62">
        <v>24</v>
      </c>
      <c r="R325" s="62">
        <v>54</v>
      </c>
      <c r="S325">
        <f t="shared" si="11"/>
        <v>0.25</v>
      </c>
    </row>
    <row r="326" spans="1:19" x14ac:dyDescent="0.25">
      <c r="A326" s="16" t="str">
        <f t="shared" si="10"/>
        <v>G27.09.2023</v>
      </c>
      <c r="B326" s="16" t="s">
        <v>40</v>
      </c>
      <c r="C326" s="63">
        <v>0.60416666666666663</v>
      </c>
      <c r="D326" s="16" t="s">
        <v>41</v>
      </c>
      <c r="E326" s="16">
        <v>26</v>
      </c>
      <c r="F326" s="16">
        <v>53</v>
      </c>
      <c r="G326" s="16" t="s">
        <v>11</v>
      </c>
      <c r="H326" s="16">
        <v>7</v>
      </c>
      <c r="I326" s="16" t="s">
        <v>35</v>
      </c>
      <c r="J326" s="16" t="s">
        <v>13</v>
      </c>
      <c r="K326" s="16" t="s">
        <v>38</v>
      </c>
      <c r="L326" s="16" t="s">
        <v>72</v>
      </c>
      <c r="M326" s="61" t="s">
        <v>16</v>
      </c>
      <c r="N326" s="62">
        <v>4</v>
      </c>
      <c r="O326" s="62">
        <v>0</v>
      </c>
      <c r="P326" s="62">
        <v>5</v>
      </c>
      <c r="Q326" s="62">
        <v>30</v>
      </c>
      <c r="R326" s="62">
        <v>35</v>
      </c>
      <c r="S326">
        <f t="shared" si="11"/>
        <v>0</v>
      </c>
    </row>
    <row r="327" spans="1:19" x14ac:dyDescent="0.25">
      <c r="A327" s="16" t="str">
        <f t="shared" si="10"/>
        <v>G27.09.2023</v>
      </c>
      <c r="B327" s="16" t="s">
        <v>40</v>
      </c>
      <c r="C327" s="63">
        <v>0.60416666666666663</v>
      </c>
      <c r="D327" s="16" t="s">
        <v>41</v>
      </c>
      <c r="E327" s="16">
        <v>26</v>
      </c>
      <c r="F327" s="16">
        <v>53</v>
      </c>
      <c r="G327" s="16" t="s">
        <v>11</v>
      </c>
      <c r="H327" s="16">
        <v>7</v>
      </c>
      <c r="I327" s="16" t="s">
        <v>35</v>
      </c>
      <c r="J327" s="16" t="s">
        <v>22</v>
      </c>
      <c r="K327" s="16" t="s">
        <v>38</v>
      </c>
      <c r="L327" s="16" t="s">
        <v>72</v>
      </c>
      <c r="M327" s="16" t="s">
        <v>72</v>
      </c>
      <c r="N327" s="62">
        <v>4</v>
      </c>
      <c r="O327" s="62">
        <v>10</v>
      </c>
      <c r="P327" s="62">
        <v>5</v>
      </c>
      <c r="Q327" s="62">
        <v>30</v>
      </c>
      <c r="R327" s="62">
        <v>35</v>
      </c>
      <c r="S327">
        <f t="shared" si="11"/>
        <v>0.33333333333333331</v>
      </c>
    </row>
    <row r="328" spans="1:19" x14ac:dyDescent="0.25">
      <c r="A328" s="16" t="str">
        <f t="shared" si="10"/>
        <v>G27.09.2023</v>
      </c>
      <c r="B328" s="16" t="s">
        <v>40</v>
      </c>
      <c r="C328" s="63">
        <v>0.60416666666666663</v>
      </c>
      <c r="D328" s="16" t="s">
        <v>41</v>
      </c>
      <c r="E328" s="16">
        <v>26</v>
      </c>
      <c r="F328" s="16">
        <v>53</v>
      </c>
      <c r="G328" s="16" t="s">
        <v>11</v>
      </c>
      <c r="H328" s="16">
        <v>7</v>
      </c>
      <c r="I328" s="16" t="s">
        <v>35</v>
      </c>
      <c r="J328" s="16" t="s">
        <v>15</v>
      </c>
      <c r="K328" s="16" t="s">
        <v>38</v>
      </c>
      <c r="L328" s="16" t="s">
        <v>72</v>
      </c>
      <c r="M328" s="16" t="s">
        <v>72</v>
      </c>
      <c r="N328" s="62">
        <v>4</v>
      </c>
      <c r="O328" s="62">
        <v>4</v>
      </c>
      <c r="P328" s="62">
        <v>5</v>
      </c>
      <c r="Q328" s="62">
        <v>30</v>
      </c>
      <c r="R328" s="62">
        <v>35</v>
      </c>
      <c r="S328">
        <f t="shared" si="11"/>
        <v>0.13333333333333333</v>
      </c>
    </row>
    <row r="329" spans="1:19" x14ac:dyDescent="0.25">
      <c r="A329" s="16" t="str">
        <f t="shared" si="10"/>
        <v>G27.09.2023</v>
      </c>
      <c r="B329" s="16" t="s">
        <v>40</v>
      </c>
      <c r="C329" s="63">
        <v>0.60416666666666663</v>
      </c>
      <c r="D329" s="16" t="s">
        <v>41</v>
      </c>
      <c r="E329" s="16">
        <v>26</v>
      </c>
      <c r="F329" s="16">
        <v>53</v>
      </c>
      <c r="G329" s="16" t="s">
        <v>11</v>
      </c>
      <c r="H329" s="16">
        <v>7</v>
      </c>
      <c r="I329" s="16" t="s">
        <v>35</v>
      </c>
      <c r="J329" s="16" t="s">
        <v>17</v>
      </c>
      <c r="K329" s="16" t="s">
        <v>38</v>
      </c>
      <c r="L329" s="16" t="s">
        <v>72</v>
      </c>
      <c r="M329" s="61" t="s">
        <v>14</v>
      </c>
      <c r="N329" s="62">
        <v>4</v>
      </c>
      <c r="O329" s="62">
        <v>16</v>
      </c>
      <c r="P329" s="62">
        <v>5</v>
      </c>
      <c r="Q329" s="62">
        <v>30</v>
      </c>
      <c r="R329" s="62">
        <v>35</v>
      </c>
      <c r="S329">
        <f t="shared" si="11"/>
        <v>0.53333333333333333</v>
      </c>
    </row>
    <row r="330" spans="1:19" x14ac:dyDescent="0.25">
      <c r="A330" s="16" t="str">
        <f t="shared" si="10"/>
        <v>H27.09.2023</v>
      </c>
      <c r="B330" s="16" t="s">
        <v>40</v>
      </c>
      <c r="C330" s="63">
        <v>0.60416666666666663</v>
      </c>
      <c r="D330" s="16" t="s">
        <v>41</v>
      </c>
      <c r="E330" s="16">
        <v>26</v>
      </c>
      <c r="F330" s="16">
        <v>53</v>
      </c>
      <c r="G330" s="16" t="s">
        <v>11</v>
      </c>
      <c r="H330" s="16">
        <v>7</v>
      </c>
      <c r="I330" s="16" t="s">
        <v>35</v>
      </c>
      <c r="J330" s="16" t="s">
        <v>15</v>
      </c>
      <c r="K330" s="16" t="s">
        <v>39</v>
      </c>
      <c r="L330" s="16" t="s">
        <v>72</v>
      </c>
      <c r="M330" s="61" t="s">
        <v>16</v>
      </c>
      <c r="N330" s="62">
        <v>7</v>
      </c>
      <c r="O330" s="62">
        <v>3</v>
      </c>
      <c r="P330" s="62">
        <v>10</v>
      </c>
      <c r="Q330" s="62">
        <v>29</v>
      </c>
      <c r="R330" s="62">
        <v>39</v>
      </c>
      <c r="S330">
        <f t="shared" si="11"/>
        <v>0.10344827586206896</v>
      </c>
    </row>
    <row r="331" spans="1:19" x14ac:dyDescent="0.25">
      <c r="A331" s="16" t="str">
        <f t="shared" si="10"/>
        <v>H27.09.2023</v>
      </c>
      <c r="B331" s="16" t="s">
        <v>40</v>
      </c>
      <c r="C331" s="63">
        <v>0.60416666666666663</v>
      </c>
      <c r="D331" s="16" t="s">
        <v>41</v>
      </c>
      <c r="E331" s="16">
        <v>26</v>
      </c>
      <c r="F331" s="16">
        <v>53</v>
      </c>
      <c r="G331" s="16" t="s">
        <v>11</v>
      </c>
      <c r="H331" s="16">
        <v>7</v>
      </c>
      <c r="I331" s="16" t="s">
        <v>35</v>
      </c>
      <c r="J331" s="16" t="s">
        <v>17</v>
      </c>
      <c r="K331" s="16" t="s">
        <v>39</v>
      </c>
      <c r="L331" s="16" t="s">
        <v>72</v>
      </c>
      <c r="M331" s="16" t="s">
        <v>72</v>
      </c>
      <c r="N331" s="62">
        <v>7</v>
      </c>
      <c r="O331" s="62">
        <v>12</v>
      </c>
      <c r="P331" s="62">
        <v>10</v>
      </c>
      <c r="Q331" s="62">
        <v>29</v>
      </c>
      <c r="R331" s="62">
        <v>39</v>
      </c>
      <c r="S331">
        <f t="shared" si="11"/>
        <v>0.41379310344827586</v>
      </c>
    </row>
    <row r="332" spans="1:19" x14ac:dyDescent="0.25">
      <c r="A332" s="16" t="str">
        <f t="shared" si="10"/>
        <v>H27.09.2023</v>
      </c>
      <c r="B332" s="16" t="s">
        <v>40</v>
      </c>
      <c r="C332" s="63">
        <v>0.60416666666666663</v>
      </c>
      <c r="D332" s="16" t="s">
        <v>41</v>
      </c>
      <c r="E332" s="16">
        <v>26</v>
      </c>
      <c r="F332" s="16">
        <v>53</v>
      </c>
      <c r="G332" s="16" t="s">
        <v>11</v>
      </c>
      <c r="H332" s="16">
        <v>7</v>
      </c>
      <c r="I332" s="16" t="s">
        <v>35</v>
      </c>
      <c r="J332" s="16" t="s">
        <v>13</v>
      </c>
      <c r="K332" s="16" t="s">
        <v>39</v>
      </c>
      <c r="L332" s="16" t="s">
        <v>72</v>
      </c>
      <c r="M332" s="16" t="s">
        <v>72</v>
      </c>
      <c r="N332" s="62">
        <v>7</v>
      </c>
      <c r="O332" s="62">
        <v>7</v>
      </c>
      <c r="P332" s="62">
        <v>10</v>
      </c>
      <c r="Q332" s="62">
        <v>29</v>
      </c>
      <c r="R332" s="62">
        <v>39</v>
      </c>
      <c r="S332">
        <f t="shared" si="11"/>
        <v>0.2413793103448276</v>
      </c>
    </row>
    <row r="333" spans="1:19" x14ac:dyDescent="0.25">
      <c r="A333" s="16" t="str">
        <f t="shared" si="10"/>
        <v>H27.09.2023</v>
      </c>
      <c r="B333" s="16" t="s">
        <v>40</v>
      </c>
      <c r="C333" s="63">
        <v>0.60416666666666663</v>
      </c>
      <c r="D333" s="16" t="s">
        <v>41</v>
      </c>
      <c r="E333" s="16">
        <v>26</v>
      </c>
      <c r="F333" s="16">
        <v>53</v>
      </c>
      <c r="G333" s="16" t="s">
        <v>11</v>
      </c>
      <c r="H333" s="16">
        <v>7</v>
      </c>
      <c r="I333" s="16" t="s">
        <v>35</v>
      </c>
      <c r="J333" s="16" t="s">
        <v>22</v>
      </c>
      <c r="K333" s="16" t="s">
        <v>39</v>
      </c>
      <c r="L333" s="16" t="s">
        <v>72</v>
      </c>
      <c r="M333" s="61" t="s">
        <v>14</v>
      </c>
      <c r="N333" s="62">
        <v>7</v>
      </c>
      <c r="O333" s="62">
        <v>7</v>
      </c>
      <c r="P333" s="62">
        <v>10</v>
      </c>
      <c r="Q333" s="62">
        <v>29</v>
      </c>
      <c r="R333" s="62">
        <v>39</v>
      </c>
      <c r="S333">
        <f t="shared" si="11"/>
        <v>0.2413793103448276</v>
      </c>
    </row>
    <row r="334" spans="1:19" x14ac:dyDescent="0.25">
      <c r="A334" s="16" t="str">
        <f t="shared" si="10"/>
        <v>B27.09.2023</v>
      </c>
      <c r="B334" s="16" t="s">
        <v>40</v>
      </c>
      <c r="C334" s="63">
        <v>0.60416666666666663</v>
      </c>
      <c r="D334" s="16" t="s">
        <v>41</v>
      </c>
      <c r="E334" s="16">
        <v>26</v>
      </c>
      <c r="F334" s="16">
        <v>53</v>
      </c>
      <c r="G334" s="16" t="s">
        <v>11</v>
      </c>
      <c r="H334" s="16">
        <v>7</v>
      </c>
      <c r="I334" s="16" t="s">
        <v>42</v>
      </c>
      <c r="J334" s="16" t="s">
        <v>13</v>
      </c>
      <c r="K334" s="16" t="s">
        <v>23</v>
      </c>
      <c r="L334" s="16" t="s">
        <v>72</v>
      </c>
      <c r="M334" s="61" t="s">
        <v>70</v>
      </c>
      <c r="N334" s="62">
        <v>11</v>
      </c>
      <c r="O334" s="62">
        <v>16</v>
      </c>
      <c r="P334" s="62">
        <v>12</v>
      </c>
      <c r="Q334" s="62">
        <v>29</v>
      </c>
      <c r="R334" s="62">
        <v>41</v>
      </c>
      <c r="S334">
        <f t="shared" si="11"/>
        <v>0.55172413793103448</v>
      </c>
    </row>
    <row r="335" spans="1:19" x14ac:dyDescent="0.25">
      <c r="A335" s="16" t="str">
        <f t="shared" si="10"/>
        <v>B27.09.2023</v>
      </c>
      <c r="B335" s="16" t="s">
        <v>40</v>
      </c>
      <c r="C335" s="63">
        <v>0.60416666666666663</v>
      </c>
      <c r="D335" s="16" t="s">
        <v>41</v>
      </c>
      <c r="E335" s="16">
        <v>26</v>
      </c>
      <c r="F335" s="16">
        <v>53</v>
      </c>
      <c r="G335" s="16" t="s">
        <v>11</v>
      </c>
      <c r="H335" s="16">
        <v>7</v>
      </c>
      <c r="I335" s="16" t="s">
        <v>42</v>
      </c>
      <c r="J335" s="16" t="s">
        <v>15</v>
      </c>
      <c r="K335" s="16" t="s">
        <v>23</v>
      </c>
      <c r="L335" s="16" t="s">
        <v>72</v>
      </c>
      <c r="M335" s="16" t="s">
        <v>16</v>
      </c>
      <c r="N335" s="62">
        <v>11</v>
      </c>
      <c r="O335" s="62">
        <v>1</v>
      </c>
      <c r="P335" s="62">
        <v>12</v>
      </c>
      <c r="Q335" s="62">
        <v>29</v>
      </c>
      <c r="R335" s="62">
        <v>41</v>
      </c>
      <c r="S335">
        <f t="shared" si="11"/>
        <v>3.4482758620689655E-2</v>
      </c>
    </row>
    <row r="336" spans="1:19" x14ac:dyDescent="0.25">
      <c r="A336" s="16" t="str">
        <f t="shared" si="10"/>
        <v>B27.09.2023</v>
      </c>
      <c r="B336" s="16" t="s">
        <v>40</v>
      </c>
      <c r="C336" s="63">
        <v>0.60416666666666663</v>
      </c>
      <c r="D336" s="16" t="s">
        <v>41</v>
      </c>
      <c r="E336" s="16">
        <v>26</v>
      </c>
      <c r="F336" s="16">
        <v>53</v>
      </c>
      <c r="G336" s="16" t="s">
        <v>11</v>
      </c>
      <c r="H336" s="16">
        <v>7</v>
      </c>
      <c r="I336" s="16" t="s">
        <v>42</v>
      </c>
      <c r="J336" s="16" t="s">
        <v>17</v>
      </c>
      <c r="K336" s="16" t="s">
        <v>23</v>
      </c>
      <c r="L336" s="16" t="s">
        <v>72</v>
      </c>
      <c r="M336" s="16" t="s">
        <v>72</v>
      </c>
      <c r="N336" s="62">
        <v>11</v>
      </c>
      <c r="O336" s="62">
        <v>11</v>
      </c>
      <c r="P336" s="62">
        <v>12</v>
      </c>
      <c r="Q336" s="62">
        <v>29</v>
      </c>
      <c r="R336" s="62">
        <v>41</v>
      </c>
      <c r="S336">
        <f t="shared" si="11"/>
        <v>0.37931034482758619</v>
      </c>
    </row>
    <row r="337" spans="1:19" x14ac:dyDescent="0.25">
      <c r="A337" s="16" t="str">
        <f t="shared" si="10"/>
        <v>B27.09.2023</v>
      </c>
      <c r="B337" s="16" t="s">
        <v>40</v>
      </c>
      <c r="C337" s="63">
        <v>0.60416666666666663</v>
      </c>
      <c r="D337" s="16" t="s">
        <v>41</v>
      </c>
      <c r="E337" s="16">
        <v>26</v>
      </c>
      <c r="F337" s="16">
        <v>53</v>
      </c>
      <c r="G337" s="16" t="s">
        <v>11</v>
      </c>
      <c r="H337" s="16">
        <v>7</v>
      </c>
      <c r="I337" s="16" t="s">
        <v>42</v>
      </c>
      <c r="J337" s="16" t="s">
        <v>22</v>
      </c>
      <c r="K337" s="16" t="s">
        <v>23</v>
      </c>
      <c r="L337" s="16" t="s">
        <v>72</v>
      </c>
      <c r="M337" s="16" t="s">
        <v>14</v>
      </c>
      <c r="N337" s="62">
        <v>11</v>
      </c>
      <c r="O337" s="62">
        <v>1</v>
      </c>
      <c r="P337" s="62">
        <v>12</v>
      </c>
      <c r="Q337" s="62">
        <v>29</v>
      </c>
      <c r="R337" s="62">
        <v>41</v>
      </c>
      <c r="S337">
        <f t="shared" si="11"/>
        <v>3.4482758620689655E-2</v>
      </c>
    </row>
    <row r="338" spans="1:19" x14ac:dyDescent="0.25">
      <c r="A338" s="16" t="str">
        <f t="shared" si="10"/>
        <v>D27.09.2023</v>
      </c>
      <c r="B338" s="16" t="s">
        <v>40</v>
      </c>
      <c r="C338" s="63">
        <v>0.60416666666666663</v>
      </c>
      <c r="D338" s="16" t="s">
        <v>41</v>
      </c>
      <c r="E338" s="16">
        <v>26</v>
      </c>
      <c r="F338" s="16">
        <v>53</v>
      </c>
      <c r="G338" s="16" t="s">
        <v>11</v>
      </c>
      <c r="H338" s="16">
        <v>7</v>
      </c>
      <c r="I338" s="16" t="s">
        <v>42</v>
      </c>
      <c r="J338" s="16" t="s">
        <v>13</v>
      </c>
      <c r="K338" s="16" t="s">
        <v>31</v>
      </c>
      <c r="L338" s="16" t="s">
        <v>72</v>
      </c>
      <c r="M338" s="61" t="s">
        <v>70</v>
      </c>
      <c r="N338" s="62">
        <v>10</v>
      </c>
      <c r="O338" s="62">
        <v>11</v>
      </c>
      <c r="P338" s="62">
        <v>5</v>
      </c>
      <c r="Q338" s="62">
        <v>24</v>
      </c>
      <c r="R338" s="62">
        <v>29</v>
      </c>
      <c r="S338">
        <f t="shared" si="11"/>
        <v>0.45833333333333331</v>
      </c>
    </row>
    <row r="339" spans="1:19" x14ac:dyDescent="0.25">
      <c r="A339" s="16" t="str">
        <f t="shared" si="10"/>
        <v>D27.09.2023</v>
      </c>
      <c r="B339" s="16" t="s">
        <v>40</v>
      </c>
      <c r="C339" s="63">
        <v>0.60416666666666663</v>
      </c>
      <c r="D339" s="16" t="s">
        <v>41</v>
      </c>
      <c r="E339" s="16">
        <v>26</v>
      </c>
      <c r="F339" s="16">
        <v>53</v>
      </c>
      <c r="G339" s="16" t="s">
        <v>11</v>
      </c>
      <c r="H339" s="16">
        <v>7</v>
      </c>
      <c r="I339" s="16" t="s">
        <v>42</v>
      </c>
      <c r="J339" s="16" t="s">
        <v>22</v>
      </c>
      <c r="K339" s="16" t="s">
        <v>31</v>
      </c>
      <c r="L339" s="16" t="s">
        <v>72</v>
      </c>
      <c r="M339" s="61" t="s">
        <v>16</v>
      </c>
      <c r="N339" s="62">
        <v>10</v>
      </c>
      <c r="O339" s="62">
        <v>1</v>
      </c>
      <c r="P339" s="62">
        <v>5</v>
      </c>
      <c r="Q339" s="62">
        <v>24</v>
      </c>
      <c r="R339" s="62">
        <v>29</v>
      </c>
      <c r="S339">
        <f t="shared" si="11"/>
        <v>4.1666666666666664E-2</v>
      </c>
    </row>
    <row r="340" spans="1:19" x14ac:dyDescent="0.25">
      <c r="A340" s="16" t="str">
        <f t="shared" si="10"/>
        <v>D27.09.2023</v>
      </c>
      <c r="B340" s="16" t="s">
        <v>40</v>
      </c>
      <c r="C340" s="63">
        <v>0.60416666666666663</v>
      </c>
      <c r="D340" s="16" t="s">
        <v>41</v>
      </c>
      <c r="E340" s="16">
        <v>26</v>
      </c>
      <c r="F340" s="16">
        <v>53</v>
      </c>
      <c r="G340" s="16" t="s">
        <v>11</v>
      </c>
      <c r="H340" s="16">
        <v>7</v>
      </c>
      <c r="I340" s="16" t="s">
        <v>42</v>
      </c>
      <c r="J340" s="16" t="s">
        <v>17</v>
      </c>
      <c r="K340" s="16" t="s">
        <v>31</v>
      </c>
      <c r="L340" s="16" t="s">
        <v>72</v>
      </c>
      <c r="M340" s="16" t="s">
        <v>72</v>
      </c>
      <c r="N340" s="62">
        <v>10</v>
      </c>
      <c r="O340" s="62">
        <v>10</v>
      </c>
      <c r="P340" s="62">
        <v>5</v>
      </c>
      <c r="Q340" s="62">
        <v>24</v>
      </c>
      <c r="R340" s="62">
        <v>29</v>
      </c>
      <c r="S340">
        <f t="shared" si="11"/>
        <v>0.41666666666666669</v>
      </c>
    </row>
    <row r="341" spans="1:19" x14ac:dyDescent="0.25">
      <c r="A341" s="16" t="str">
        <f t="shared" si="10"/>
        <v>D27.09.2023</v>
      </c>
      <c r="B341" s="16" t="s">
        <v>40</v>
      </c>
      <c r="C341" s="63">
        <v>0.60416666666666663</v>
      </c>
      <c r="D341" s="16" t="s">
        <v>41</v>
      </c>
      <c r="E341" s="16">
        <v>26</v>
      </c>
      <c r="F341" s="16">
        <v>53</v>
      </c>
      <c r="G341" s="16" t="s">
        <v>11</v>
      </c>
      <c r="H341" s="16">
        <v>7</v>
      </c>
      <c r="I341" s="16" t="s">
        <v>42</v>
      </c>
      <c r="J341" s="16" t="s">
        <v>15</v>
      </c>
      <c r="K341" s="16" t="s">
        <v>31</v>
      </c>
      <c r="L341" s="16" t="s">
        <v>72</v>
      </c>
      <c r="M341" s="61" t="s">
        <v>14</v>
      </c>
      <c r="N341" s="62">
        <v>10</v>
      </c>
      <c r="O341" s="62">
        <v>2</v>
      </c>
      <c r="P341" s="62">
        <v>5</v>
      </c>
      <c r="Q341" s="62">
        <v>24</v>
      </c>
      <c r="R341" s="62">
        <v>29</v>
      </c>
      <c r="S341">
        <f t="shared" si="11"/>
        <v>8.3333333333333329E-2</v>
      </c>
    </row>
    <row r="342" spans="1:19" x14ac:dyDescent="0.25">
      <c r="A342" s="16" t="str">
        <f t="shared" si="10"/>
        <v>E27.09.2023</v>
      </c>
      <c r="B342" s="16" t="s">
        <v>40</v>
      </c>
      <c r="C342" s="63">
        <v>0.60416666666666663</v>
      </c>
      <c r="D342" s="16" t="s">
        <v>41</v>
      </c>
      <c r="E342" s="16">
        <v>26</v>
      </c>
      <c r="F342" s="16">
        <v>53</v>
      </c>
      <c r="G342" s="16" t="s">
        <v>11</v>
      </c>
      <c r="H342" s="16">
        <v>7</v>
      </c>
      <c r="I342" s="16" t="s">
        <v>42</v>
      </c>
      <c r="J342" s="16" t="s">
        <v>15</v>
      </c>
      <c r="K342" s="16" t="s">
        <v>36</v>
      </c>
      <c r="L342" s="16" t="s">
        <v>72</v>
      </c>
      <c r="M342" s="61" t="s">
        <v>70</v>
      </c>
      <c r="N342" s="62">
        <v>1</v>
      </c>
      <c r="O342" s="62">
        <v>2</v>
      </c>
      <c r="P342" s="62">
        <v>6</v>
      </c>
      <c r="Q342" s="62">
        <v>6</v>
      </c>
      <c r="R342" s="62">
        <v>12</v>
      </c>
      <c r="S342">
        <f t="shared" si="11"/>
        <v>0.33333333333333331</v>
      </c>
    </row>
    <row r="343" spans="1:19" x14ac:dyDescent="0.25">
      <c r="A343" s="16" t="str">
        <f t="shared" si="10"/>
        <v>E27.09.2023</v>
      </c>
      <c r="B343" s="16" t="s">
        <v>40</v>
      </c>
      <c r="C343" s="63">
        <v>0.60416666666666663</v>
      </c>
      <c r="D343" s="16" t="s">
        <v>41</v>
      </c>
      <c r="E343" s="16">
        <v>26</v>
      </c>
      <c r="F343" s="16">
        <v>53</v>
      </c>
      <c r="G343" s="16" t="s">
        <v>11</v>
      </c>
      <c r="H343" s="16">
        <v>7</v>
      </c>
      <c r="I343" s="16" t="s">
        <v>42</v>
      </c>
      <c r="J343" s="16" t="s">
        <v>17</v>
      </c>
      <c r="K343" s="16" t="s">
        <v>36</v>
      </c>
      <c r="L343" s="16" t="s">
        <v>72</v>
      </c>
      <c r="M343" s="61" t="s">
        <v>16</v>
      </c>
      <c r="N343" s="62">
        <v>1</v>
      </c>
      <c r="O343" s="62">
        <v>1</v>
      </c>
      <c r="P343" s="62">
        <v>6</v>
      </c>
      <c r="Q343" s="62">
        <v>6</v>
      </c>
      <c r="R343" s="62">
        <v>12</v>
      </c>
      <c r="S343">
        <f t="shared" si="11"/>
        <v>0.16666666666666666</v>
      </c>
    </row>
    <row r="344" spans="1:19" x14ac:dyDescent="0.25">
      <c r="A344" s="16" t="str">
        <f t="shared" si="10"/>
        <v>E27.09.2023</v>
      </c>
      <c r="B344" s="16" t="s">
        <v>40</v>
      </c>
      <c r="C344" s="63">
        <v>0.60416666666666663</v>
      </c>
      <c r="D344" s="16" t="s">
        <v>41</v>
      </c>
      <c r="E344" s="16">
        <v>26</v>
      </c>
      <c r="F344" s="16">
        <v>53</v>
      </c>
      <c r="G344" s="16" t="s">
        <v>11</v>
      </c>
      <c r="H344" s="16">
        <v>7</v>
      </c>
      <c r="I344" s="16" t="s">
        <v>42</v>
      </c>
      <c r="J344" s="16" t="s">
        <v>22</v>
      </c>
      <c r="K344" s="16" t="s">
        <v>36</v>
      </c>
      <c r="L344" s="16" t="s">
        <v>72</v>
      </c>
      <c r="M344" s="16" t="s">
        <v>72</v>
      </c>
      <c r="N344" s="62">
        <v>1</v>
      </c>
      <c r="O344" s="62">
        <v>1</v>
      </c>
      <c r="P344" s="62">
        <v>6</v>
      </c>
      <c r="Q344" s="62">
        <v>6</v>
      </c>
      <c r="R344" s="62">
        <v>12</v>
      </c>
      <c r="S344">
        <f t="shared" si="11"/>
        <v>0.16666666666666666</v>
      </c>
    </row>
    <row r="345" spans="1:19" x14ac:dyDescent="0.25">
      <c r="A345" s="16" t="str">
        <f t="shared" si="10"/>
        <v>E27.09.2023</v>
      </c>
      <c r="B345" s="16" t="s">
        <v>40</v>
      </c>
      <c r="C345" s="63">
        <v>0.60416666666666663</v>
      </c>
      <c r="D345" s="16" t="s">
        <v>41</v>
      </c>
      <c r="E345" s="16">
        <v>26</v>
      </c>
      <c r="F345" s="16">
        <v>53</v>
      </c>
      <c r="G345" s="16" t="s">
        <v>11</v>
      </c>
      <c r="H345" s="16">
        <v>7</v>
      </c>
      <c r="I345" s="16" t="s">
        <v>42</v>
      </c>
      <c r="J345" s="16" t="s">
        <v>13</v>
      </c>
      <c r="K345" s="16" t="s">
        <v>36</v>
      </c>
      <c r="L345" s="16" t="s">
        <v>72</v>
      </c>
      <c r="M345" s="61" t="s">
        <v>14</v>
      </c>
      <c r="N345" s="62">
        <v>1</v>
      </c>
      <c r="O345" s="62">
        <v>2</v>
      </c>
      <c r="P345" s="62">
        <v>6</v>
      </c>
      <c r="Q345" s="62">
        <v>6</v>
      </c>
      <c r="R345" s="62">
        <v>12</v>
      </c>
      <c r="S345">
        <f t="shared" si="11"/>
        <v>0.33333333333333331</v>
      </c>
    </row>
    <row r="346" spans="1:19" x14ac:dyDescent="0.25">
      <c r="A346" s="16" t="str">
        <f t="shared" si="10"/>
        <v>F27.09.2023</v>
      </c>
      <c r="B346" s="16" t="s">
        <v>40</v>
      </c>
      <c r="C346" s="63">
        <v>0.60416666666666663</v>
      </c>
      <c r="D346" s="16" t="s">
        <v>41</v>
      </c>
      <c r="E346" s="16">
        <v>26</v>
      </c>
      <c r="F346" s="16">
        <v>53</v>
      </c>
      <c r="G346" s="16" t="s">
        <v>11</v>
      </c>
      <c r="H346" s="16">
        <v>7</v>
      </c>
      <c r="I346" s="16" t="s">
        <v>42</v>
      </c>
      <c r="J346" s="16" t="s">
        <v>17</v>
      </c>
      <c r="K346" s="16" t="s">
        <v>37</v>
      </c>
      <c r="L346" s="16" t="s">
        <v>72</v>
      </c>
      <c r="M346" s="61" t="s">
        <v>70</v>
      </c>
      <c r="N346" s="62">
        <v>4</v>
      </c>
      <c r="O346" s="62">
        <v>9</v>
      </c>
      <c r="P346" s="62">
        <v>6</v>
      </c>
      <c r="Q346" s="62">
        <v>19</v>
      </c>
      <c r="R346" s="62">
        <v>25</v>
      </c>
      <c r="S346">
        <f t="shared" si="11"/>
        <v>0.47368421052631576</v>
      </c>
    </row>
    <row r="347" spans="1:19" x14ac:dyDescent="0.25">
      <c r="A347" s="16" t="str">
        <f t="shared" si="10"/>
        <v>F27.09.2023</v>
      </c>
      <c r="B347" s="16" t="s">
        <v>40</v>
      </c>
      <c r="C347" s="63">
        <v>0.60416666666666663</v>
      </c>
      <c r="D347" s="16" t="s">
        <v>41</v>
      </c>
      <c r="E347" s="16">
        <v>26</v>
      </c>
      <c r="F347" s="16">
        <v>53</v>
      </c>
      <c r="G347" s="16" t="s">
        <v>11</v>
      </c>
      <c r="H347" s="16">
        <v>7</v>
      </c>
      <c r="I347" s="16" t="s">
        <v>42</v>
      </c>
      <c r="J347" s="16" t="s">
        <v>22</v>
      </c>
      <c r="K347" s="16" t="s">
        <v>37</v>
      </c>
      <c r="L347" s="16" t="s">
        <v>72</v>
      </c>
      <c r="M347" s="61" t="s">
        <v>16</v>
      </c>
      <c r="N347" s="62">
        <v>4</v>
      </c>
      <c r="O347" s="62">
        <v>2</v>
      </c>
      <c r="P347" s="62">
        <v>6</v>
      </c>
      <c r="Q347" s="62">
        <v>19</v>
      </c>
      <c r="R347" s="62">
        <v>25</v>
      </c>
      <c r="S347">
        <f t="shared" si="11"/>
        <v>0.10526315789473684</v>
      </c>
    </row>
    <row r="348" spans="1:19" x14ac:dyDescent="0.25">
      <c r="A348" s="16" t="str">
        <f t="shared" si="10"/>
        <v>F27.09.2023</v>
      </c>
      <c r="B348" s="16" t="s">
        <v>40</v>
      </c>
      <c r="C348" s="63">
        <v>0.60416666666666663</v>
      </c>
      <c r="D348" s="16" t="s">
        <v>41</v>
      </c>
      <c r="E348" s="16">
        <v>26</v>
      </c>
      <c r="F348" s="16">
        <v>53</v>
      </c>
      <c r="G348" s="16" t="s">
        <v>11</v>
      </c>
      <c r="H348" s="16">
        <v>7</v>
      </c>
      <c r="I348" s="16" t="s">
        <v>42</v>
      </c>
      <c r="J348" s="16" t="s">
        <v>13</v>
      </c>
      <c r="K348" s="16" t="s">
        <v>37</v>
      </c>
      <c r="L348" s="16" t="s">
        <v>72</v>
      </c>
      <c r="M348" s="16" t="s">
        <v>72</v>
      </c>
      <c r="N348" s="62">
        <v>4</v>
      </c>
      <c r="O348" s="62">
        <v>4</v>
      </c>
      <c r="P348" s="62">
        <v>6</v>
      </c>
      <c r="Q348" s="62">
        <v>19</v>
      </c>
      <c r="R348" s="62">
        <v>25</v>
      </c>
      <c r="S348">
        <f t="shared" si="11"/>
        <v>0.21052631578947367</v>
      </c>
    </row>
    <row r="349" spans="1:19" x14ac:dyDescent="0.25">
      <c r="A349" s="16" t="str">
        <f t="shared" si="10"/>
        <v>F27.09.2023</v>
      </c>
      <c r="B349" s="16" t="s">
        <v>40</v>
      </c>
      <c r="C349" s="63">
        <v>0.60416666666666663</v>
      </c>
      <c r="D349" s="16" t="s">
        <v>41</v>
      </c>
      <c r="E349" s="16">
        <v>26</v>
      </c>
      <c r="F349" s="16">
        <v>53</v>
      </c>
      <c r="G349" s="16" t="s">
        <v>11</v>
      </c>
      <c r="H349" s="16">
        <v>7</v>
      </c>
      <c r="I349" s="16" t="s">
        <v>42</v>
      </c>
      <c r="J349" s="16" t="s">
        <v>15</v>
      </c>
      <c r="K349" s="16" t="s">
        <v>37</v>
      </c>
      <c r="L349" s="16" t="s">
        <v>72</v>
      </c>
      <c r="M349" s="61" t="s">
        <v>14</v>
      </c>
      <c r="N349" s="62">
        <v>4</v>
      </c>
      <c r="O349" s="62">
        <v>4</v>
      </c>
      <c r="P349" s="62">
        <v>6</v>
      </c>
      <c r="Q349" s="62">
        <v>19</v>
      </c>
      <c r="R349" s="62">
        <v>25</v>
      </c>
      <c r="S349">
        <f t="shared" si="11"/>
        <v>0.21052631578947367</v>
      </c>
    </row>
    <row r="350" spans="1:19" x14ac:dyDescent="0.25">
      <c r="A350" s="16" t="str">
        <f t="shared" si="10"/>
        <v>A27.09.2023</v>
      </c>
      <c r="B350" s="16" t="s">
        <v>40</v>
      </c>
      <c r="C350" s="63">
        <v>0.60416666666666663</v>
      </c>
      <c r="D350" s="16" t="s">
        <v>41</v>
      </c>
      <c r="E350" s="16">
        <v>26</v>
      </c>
      <c r="F350" s="16">
        <v>53</v>
      </c>
      <c r="G350" s="16" t="s">
        <v>32</v>
      </c>
      <c r="H350" s="16">
        <v>7</v>
      </c>
      <c r="I350" s="16" t="s">
        <v>30</v>
      </c>
      <c r="J350" s="16" t="s">
        <v>13</v>
      </c>
      <c r="K350" s="16" t="s">
        <v>12</v>
      </c>
      <c r="L350" s="16" t="s">
        <v>72</v>
      </c>
      <c r="M350" s="16" t="s">
        <v>16</v>
      </c>
      <c r="N350" s="62">
        <v>7</v>
      </c>
      <c r="O350" s="62">
        <v>1</v>
      </c>
      <c r="P350" s="62">
        <v>6</v>
      </c>
      <c r="Q350" s="62">
        <v>47</v>
      </c>
      <c r="R350" s="62">
        <v>53</v>
      </c>
      <c r="S350">
        <f t="shared" si="11"/>
        <v>2.1276595744680851E-2</v>
      </c>
    </row>
    <row r="351" spans="1:19" x14ac:dyDescent="0.25">
      <c r="A351" s="16" t="str">
        <f t="shared" si="10"/>
        <v>A27.09.2023</v>
      </c>
      <c r="B351" s="16" t="s">
        <v>40</v>
      </c>
      <c r="C351" s="63">
        <v>0.60416666666666663</v>
      </c>
      <c r="D351" s="16" t="s">
        <v>41</v>
      </c>
      <c r="E351" s="16">
        <v>26</v>
      </c>
      <c r="F351" s="16">
        <v>53</v>
      </c>
      <c r="G351" s="16" t="s">
        <v>32</v>
      </c>
      <c r="H351" s="16">
        <v>7</v>
      </c>
      <c r="I351" s="16" t="s">
        <v>30</v>
      </c>
      <c r="J351" s="16" t="s">
        <v>15</v>
      </c>
      <c r="K351" s="16" t="s">
        <v>12</v>
      </c>
      <c r="L351" s="16" t="s">
        <v>72</v>
      </c>
      <c r="M351" s="16" t="s">
        <v>72</v>
      </c>
      <c r="N351" s="62">
        <v>7</v>
      </c>
      <c r="O351" s="62">
        <v>7</v>
      </c>
      <c r="P351" s="62">
        <v>6</v>
      </c>
      <c r="Q351" s="62">
        <v>47</v>
      </c>
      <c r="R351" s="62">
        <v>53</v>
      </c>
      <c r="S351">
        <f t="shared" si="11"/>
        <v>0.14893617021276595</v>
      </c>
    </row>
    <row r="352" spans="1:19" x14ac:dyDescent="0.25">
      <c r="A352" s="16" t="str">
        <f t="shared" si="10"/>
        <v>A27.09.2023</v>
      </c>
      <c r="B352" s="16" t="s">
        <v>40</v>
      </c>
      <c r="C352" s="63">
        <v>0.60416666666666663</v>
      </c>
      <c r="D352" s="16" t="s">
        <v>41</v>
      </c>
      <c r="E352" s="16">
        <v>26</v>
      </c>
      <c r="F352" s="16">
        <v>53</v>
      </c>
      <c r="G352" s="16" t="s">
        <v>32</v>
      </c>
      <c r="H352" s="16">
        <v>7</v>
      </c>
      <c r="I352" s="16" t="s">
        <v>30</v>
      </c>
      <c r="J352" s="16" t="s">
        <v>22</v>
      </c>
      <c r="K352" s="16" t="s">
        <v>12</v>
      </c>
      <c r="L352" s="16" t="s">
        <v>72</v>
      </c>
      <c r="M352" s="16" t="s">
        <v>73</v>
      </c>
      <c r="N352" s="62">
        <v>7</v>
      </c>
      <c r="O352" s="62">
        <v>32</v>
      </c>
      <c r="P352" s="62">
        <v>6</v>
      </c>
      <c r="Q352" s="62">
        <v>47</v>
      </c>
      <c r="R352" s="62">
        <v>53</v>
      </c>
      <c r="S352">
        <f t="shared" si="11"/>
        <v>0.68085106382978722</v>
      </c>
    </row>
    <row r="353" spans="1:19" x14ac:dyDescent="0.25">
      <c r="A353" s="16" t="str">
        <f t="shared" si="10"/>
        <v>A27.09.2023</v>
      </c>
      <c r="B353" s="16" t="s">
        <v>40</v>
      </c>
      <c r="C353" s="63">
        <v>0.60416666666666663</v>
      </c>
      <c r="D353" s="16" t="s">
        <v>41</v>
      </c>
      <c r="E353" s="16">
        <v>26</v>
      </c>
      <c r="F353" s="16">
        <v>53</v>
      </c>
      <c r="G353" s="16" t="s">
        <v>32</v>
      </c>
      <c r="H353" s="16">
        <v>7</v>
      </c>
      <c r="I353" s="16" t="s">
        <v>30</v>
      </c>
      <c r="J353" s="16" t="s">
        <v>17</v>
      </c>
      <c r="K353" s="16" t="s">
        <v>12</v>
      </c>
      <c r="L353" s="16" t="s">
        <v>72</v>
      </c>
      <c r="M353" s="16" t="s">
        <v>14</v>
      </c>
      <c r="N353" s="62">
        <v>7</v>
      </c>
      <c r="O353" s="62">
        <v>7</v>
      </c>
      <c r="P353" s="62">
        <v>6</v>
      </c>
      <c r="Q353" s="62">
        <v>47</v>
      </c>
      <c r="R353" s="62">
        <v>53</v>
      </c>
      <c r="S353">
        <f t="shared" si="11"/>
        <v>0.14893617021276595</v>
      </c>
    </row>
    <row r="354" spans="1:19" x14ac:dyDescent="0.25">
      <c r="A354" s="16" t="str">
        <f t="shared" si="10"/>
        <v>C27.09.2023</v>
      </c>
      <c r="B354" s="16" t="s">
        <v>40</v>
      </c>
      <c r="C354" s="63">
        <v>0.60416666666666663</v>
      </c>
      <c r="D354" s="16" t="s">
        <v>41</v>
      </c>
      <c r="E354" s="16">
        <v>26</v>
      </c>
      <c r="F354" s="16">
        <v>53</v>
      </c>
      <c r="G354" s="16" t="s">
        <v>11</v>
      </c>
      <c r="H354" s="16">
        <v>7</v>
      </c>
      <c r="I354" s="61" t="s">
        <v>30</v>
      </c>
      <c r="J354" s="16" t="s">
        <v>17</v>
      </c>
      <c r="K354" s="16" t="s">
        <v>26</v>
      </c>
      <c r="L354" s="16" t="s">
        <v>72</v>
      </c>
      <c r="M354" s="61" t="s">
        <v>16</v>
      </c>
      <c r="N354" s="62">
        <v>3</v>
      </c>
      <c r="O354" s="62">
        <v>2</v>
      </c>
      <c r="P354" s="62">
        <v>9</v>
      </c>
      <c r="Q354" s="62">
        <v>25</v>
      </c>
      <c r="R354" s="62">
        <v>34</v>
      </c>
      <c r="S354">
        <f t="shared" si="11"/>
        <v>0.08</v>
      </c>
    </row>
    <row r="355" spans="1:19" x14ac:dyDescent="0.25">
      <c r="A355" s="16" t="str">
        <f t="shared" si="10"/>
        <v>C27.09.2023</v>
      </c>
      <c r="B355" s="16" t="s">
        <v>40</v>
      </c>
      <c r="C355" s="63">
        <v>0.60416666666666663</v>
      </c>
      <c r="D355" s="16" t="s">
        <v>41</v>
      </c>
      <c r="E355" s="16">
        <v>26</v>
      </c>
      <c r="F355" s="16">
        <v>53</v>
      </c>
      <c r="G355" s="16" t="s">
        <v>11</v>
      </c>
      <c r="H355" s="16">
        <v>7</v>
      </c>
      <c r="I355" s="61" t="s">
        <v>30</v>
      </c>
      <c r="J355" s="16" t="s">
        <v>15</v>
      </c>
      <c r="K355" s="16" t="s">
        <v>26</v>
      </c>
      <c r="L355" s="16" t="s">
        <v>72</v>
      </c>
      <c r="M355" s="16" t="s">
        <v>72</v>
      </c>
      <c r="N355" s="62">
        <v>3</v>
      </c>
      <c r="O355" s="62">
        <v>3</v>
      </c>
      <c r="P355" s="62">
        <v>9</v>
      </c>
      <c r="Q355" s="62">
        <v>25</v>
      </c>
      <c r="R355" s="62">
        <v>34</v>
      </c>
      <c r="S355">
        <f t="shared" si="11"/>
        <v>0.12</v>
      </c>
    </row>
    <row r="356" spans="1:19" x14ac:dyDescent="0.25">
      <c r="A356" s="16" t="str">
        <f t="shared" si="10"/>
        <v>C27.09.2023</v>
      </c>
      <c r="B356" s="16" t="s">
        <v>40</v>
      </c>
      <c r="C356" s="63">
        <v>0.60416666666666663</v>
      </c>
      <c r="D356" s="16" t="s">
        <v>41</v>
      </c>
      <c r="E356" s="16">
        <v>26</v>
      </c>
      <c r="F356" s="16">
        <v>53</v>
      </c>
      <c r="G356" s="16" t="s">
        <v>11</v>
      </c>
      <c r="H356" s="16">
        <v>7</v>
      </c>
      <c r="I356" s="61" t="s">
        <v>30</v>
      </c>
      <c r="J356" s="16" t="s">
        <v>22</v>
      </c>
      <c r="K356" s="16" t="s">
        <v>26</v>
      </c>
      <c r="L356" s="16" t="s">
        <v>72</v>
      </c>
      <c r="M356" s="61" t="s">
        <v>73</v>
      </c>
      <c r="N356" s="62">
        <v>3</v>
      </c>
      <c r="O356" s="62">
        <v>18</v>
      </c>
      <c r="P356" s="62">
        <v>9</v>
      </c>
      <c r="Q356" s="62">
        <v>25</v>
      </c>
      <c r="R356" s="62">
        <v>34</v>
      </c>
      <c r="S356">
        <f t="shared" si="11"/>
        <v>0.72</v>
      </c>
    </row>
    <row r="357" spans="1:19" x14ac:dyDescent="0.25">
      <c r="A357" s="16" t="str">
        <f t="shared" si="10"/>
        <v>C27.09.2023</v>
      </c>
      <c r="B357" s="16" t="s">
        <v>40</v>
      </c>
      <c r="C357" s="63">
        <v>0.60416666666666663</v>
      </c>
      <c r="D357" s="16" t="s">
        <v>41</v>
      </c>
      <c r="E357" s="16">
        <v>26</v>
      </c>
      <c r="F357" s="16">
        <v>53</v>
      </c>
      <c r="G357" s="16" t="s">
        <v>11</v>
      </c>
      <c r="H357" s="16">
        <v>7</v>
      </c>
      <c r="I357" s="61" t="s">
        <v>30</v>
      </c>
      <c r="J357" s="16" t="s">
        <v>13</v>
      </c>
      <c r="K357" s="16" t="s">
        <v>26</v>
      </c>
      <c r="L357" s="16" t="s">
        <v>72</v>
      </c>
      <c r="M357" s="61" t="s">
        <v>14</v>
      </c>
      <c r="N357" s="62">
        <v>3</v>
      </c>
      <c r="O357" s="62">
        <v>2</v>
      </c>
      <c r="P357" s="62">
        <v>9</v>
      </c>
      <c r="Q357" s="62">
        <v>25</v>
      </c>
      <c r="R357" s="62">
        <v>34</v>
      </c>
      <c r="S357">
        <f t="shared" si="11"/>
        <v>0.08</v>
      </c>
    </row>
    <row r="358" spans="1:19" x14ac:dyDescent="0.25">
      <c r="A358" s="16" t="str">
        <f t="shared" si="10"/>
        <v>A28.09.2023</v>
      </c>
      <c r="B358" s="16" t="s">
        <v>43</v>
      </c>
      <c r="C358" s="63">
        <v>0.52777777777777779</v>
      </c>
      <c r="D358" s="16" t="s">
        <v>20</v>
      </c>
      <c r="E358" s="16">
        <v>26</v>
      </c>
      <c r="F358" s="16">
        <v>53</v>
      </c>
      <c r="G358" s="16" t="s">
        <v>32</v>
      </c>
      <c r="H358" s="16">
        <v>7</v>
      </c>
      <c r="I358" s="16" t="s">
        <v>44</v>
      </c>
      <c r="J358" s="16" t="s">
        <v>13</v>
      </c>
      <c r="K358" s="16" t="s">
        <v>12</v>
      </c>
      <c r="L358" s="16" t="s">
        <v>69</v>
      </c>
      <c r="M358" s="16" t="s">
        <v>16</v>
      </c>
      <c r="N358" s="62">
        <v>10</v>
      </c>
      <c r="O358" s="62">
        <v>1</v>
      </c>
      <c r="P358" s="62">
        <v>10</v>
      </c>
      <c r="Q358" s="62">
        <v>32</v>
      </c>
      <c r="R358" s="62">
        <v>42</v>
      </c>
      <c r="S358">
        <f t="shared" si="11"/>
        <v>3.125E-2</v>
      </c>
    </row>
    <row r="359" spans="1:19" x14ac:dyDescent="0.25">
      <c r="A359" s="16" t="str">
        <f t="shared" si="10"/>
        <v>A28.09.2023</v>
      </c>
      <c r="B359" s="16" t="s">
        <v>43</v>
      </c>
      <c r="C359" s="63">
        <v>0.52777777777777779</v>
      </c>
      <c r="D359" s="16" t="s">
        <v>20</v>
      </c>
      <c r="E359" s="16">
        <v>26</v>
      </c>
      <c r="F359" s="16">
        <v>53</v>
      </c>
      <c r="G359" s="16" t="s">
        <v>32</v>
      </c>
      <c r="H359" s="16">
        <v>7</v>
      </c>
      <c r="I359" s="16" t="s">
        <v>44</v>
      </c>
      <c r="J359" s="16" t="s">
        <v>22</v>
      </c>
      <c r="K359" s="16" t="s">
        <v>12</v>
      </c>
      <c r="L359" s="16" t="s">
        <v>69</v>
      </c>
      <c r="M359" s="16" t="s">
        <v>69</v>
      </c>
      <c r="N359" s="62">
        <v>10</v>
      </c>
      <c r="O359" s="62">
        <v>12</v>
      </c>
      <c r="P359" s="62">
        <v>10</v>
      </c>
      <c r="Q359" s="62">
        <v>32</v>
      </c>
      <c r="R359" s="62">
        <v>42</v>
      </c>
      <c r="S359">
        <f t="shared" si="11"/>
        <v>0.375</v>
      </c>
    </row>
    <row r="360" spans="1:19" x14ac:dyDescent="0.25">
      <c r="A360" s="16" t="str">
        <f t="shared" si="10"/>
        <v>A28.09.2023</v>
      </c>
      <c r="B360" s="16" t="s">
        <v>43</v>
      </c>
      <c r="C360" s="63">
        <v>0.52777777777777779</v>
      </c>
      <c r="D360" s="16" t="s">
        <v>20</v>
      </c>
      <c r="E360" s="16">
        <v>26</v>
      </c>
      <c r="F360" s="16">
        <v>53</v>
      </c>
      <c r="G360" s="16" t="s">
        <v>32</v>
      </c>
      <c r="H360" s="16">
        <v>7</v>
      </c>
      <c r="I360" s="16" t="s">
        <v>44</v>
      </c>
      <c r="J360" s="16" t="s">
        <v>15</v>
      </c>
      <c r="K360" s="16" t="s">
        <v>12</v>
      </c>
      <c r="L360" s="16" t="s">
        <v>69</v>
      </c>
      <c r="M360" s="16" t="s">
        <v>69</v>
      </c>
      <c r="N360" s="62">
        <v>10</v>
      </c>
      <c r="O360" s="62">
        <v>10</v>
      </c>
      <c r="P360" s="62">
        <v>10</v>
      </c>
      <c r="Q360" s="62">
        <v>32</v>
      </c>
      <c r="R360" s="62">
        <v>42</v>
      </c>
      <c r="S360">
        <f t="shared" si="11"/>
        <v>0.3125</v>
      </c>
    </row>
    <row r="361" spans="1:19" x14ac:dyDescent="0.25">
      <c r="A361" s="16" t="str">
        <f t="shared" si="10"/>
        <v>A28.09.2023</v>
      </c>
      <c r="B361" s="16" t="s">
        <v>43</v>
      </c>
      <c r="C361" s="63">
        <v>0.52777777777777779</v>
      </c>
      <c r="D361" s="16" t="s">
        <v>20</v>
      </c>
      <c r="E361" s="16">
        <v>26</v>
      </c>
      <c r="F361" s="16">
        <v>53</v>
      </c>
      <c r="G361" s="16" t="s">
        <v>32</v>
      </c>
      <c r="H361" s="16">
        <v>7</v>
      </c>
      <c r="I361" s="16" t="s">
        <v>44</v>
      </c>
      <c r="J361" s="16" t="s">
        <v>17</v>
      </c>
      <c r="K361" s="16" t="s">
        <v>12</v>
      </c>
      <c r="L361" s="16" t="s">
        <v>69</v>
      </c>
      <c r="M361" s="16" t="s">
        <v>14</v>
      </c>
      <c r="N361" s="62">
        <v>10</v>
      </c>
      <c r="O361" s="62">
        <v>9</v>
      </c>
      <c r="P361" s="62">
        <v>10</v>
      </c>
      <c r="Q361" s="62">
        <v>32</v>
      </c>
      <c r="R361" s="62">
        <v>42</v>
      </c>
      <c r="S361">
        <f t="shared" si="11"/>
        <v>0.28125</v>
      </c>
    </row>
    <row r="362" spans="1:19" x14ac:dyDescent="0.25">
      <c r="A362" s="16" t="str">
        <f t="shared" si="10"/>
        <v>B28.09.2023</v>
      </c>
      <c r="B362" s="16" t="s">
        <v>43</v>
      </c>
      <c r="C362" s="63">
        <v>0.52777777777777779</v>
      </c>
      <c r="D362" s="16" t="s">
        <v>20</v>
      </c>
      <c r="E362" s="16">
        <v>26</v>
      </c>
      <c r="F362" s="16">
        <v>53</v>
      </c>
      <c r="G362" s="16" t="s">
        <v>32</v>
      </c>
      <c r="H362" s="16">
        <v>7</v>
      </c>
      <c r="I362" s="16" t="s">
        <v>44</v>
      </c>
      <c r="J362" s="16" t="s">
        <v>15</v>
      </c>
      <c r="K362" s="16" t="s">
        <v>23</v>
      </c>
      <c r="L362" s="16" t="s">
        <v>69</v>
      </c>
      <c r="M362" s="16" t="s">
        <v>16</v>
      </c>
      <c r="N362" s="62">
        <v>20</v>
      </c>
      <c r="O362" s="62">
        <v>0</v>
      </c>
      <c r="P362" s="62">
        <v>14</v>
      </c>
      <c r="Q362" s="62">
        <v>58</v>
      </c>
      <c r="R362" s="62">
        <v>72</v>
      </c>
      <c r="S362">
        <f t="shared" si="11"/>
        <v>0</v>
      </c>
    </row>
    <row r="363" spans="1:19" x14ac:dyDescent="0.25">
      <c r="A363" s="16" t="str">
        <f t="shared" si="10"/>
        <v>B28.09.2023</v>
      </c>
      <c r="B363" s="16" t="s">
        <v>43</v>
      </c>
      <c r="C363" s="63">
        <v>0.52777777777777779</v>
      </c>
      <c r="D363" s="16" t="s">
        <v>20</v>
      </c>
      <c r="E363" s="16">
        <v>26</v>
      </c>
      <c r="F363" s="16">
        <v>53</v>
      </c>
      <c r="G363" s="16" t="s">
        <v>32</v>
      </c>
      <c r="H363" s="16">
        <v>7</v>
      </c>
      <c r="I363" s="16" t="s">
        <v>44</v>
      </c>
      <c r="J363" s="16" t="s">
        <v>17</v>
      </c>
      <c r="K363" s="16" t="s">
        <v>23</v>
      </c>
      <c r="L363" s="16" t="s">
        <v>69</v>
      </c>
      <c r="M363" s="16" t="s">
        <v>69</v>
      </c>
      <c r="N363" s="62">
        <v>20</v>
      </c>
      <c r="O363" s="62">
        <v>33</v>
      </c>
      <c r="P363" s="62">
        <v>14</v>
      </c>
      <c r="Q363" s="62">
        <v>58</v>
      </c>
      <c r="R363" s="62">
        <v>72</v>
      </c>
      <c r="S363">
        <f t="shared" si="11"/>
        <v>0.56896551724137934</v>
      </c>
    </row>
    <row r="364" spans="1:19" x14ac:dyDescent="0.25">
      <c r="A364" s="16" t="str">
        <f t="shared" si="10"/>
        <v>B28.09.2023</v>
      </c>
      <c r="B364" s="16" t="s">
        <v>43</v>
      </c>
      <c r="C364" s="63">
        <v>0.52777777777777779</v>
      </c>
      <c r="D364" s="16" t="s">
        <v>20</v>
      </c>
      <c r="E364" s="16">
        <v>26</v>
      </c>
      <c r="F364" s="16">
        <v>53</v>
      </c>
      <c r="G364" s="16" t="s">
        <v>32</v>
      </c>
      <c r="H364" s="16">
        <v>7</v>
      </c>
      <c r="I364" s="16" t="s">
        <v>44</v>
      </c>
      <c r="J364" s="16" t="s">
        <v>13</v>
      </c>
      <c r="K364" s="16" t="s">
        <v>23</v>
      </c>
      <c r="L364" s="16" t="s">
        <v>69</v>
      </c>
      <c r="M364" s="16" t="s">
        <v>69</v>
      </c>
      <c r="N364" s="62">
        <v>20</v>
      </c>
      <c r="O364" s="62">
        <v>20</v>
      </c>
      <c r="P364" s="62">
        <v>14</v>
      </c>
      <c r="Q364" s="62">
        <v>58</v>
      </c>
      <c r="R364" s="62">
        <v>72</v>
      </c>
      <c r="S364">
        <f t="shared" si="11"/>
        <v>0.34482758620689657</v>
      </c>
    </row>
    <row r="365" spans="1:19" x14ac:dyDescent="0.25">
      <c r="A365" s="16" t="str">
        <f t="shared" si="10"/>
        <v>B28.09.2023</v>
      </c>
      <c r="B365" s="16" t="s">
        <v>43</v>
      </c>
      <c r="C365" s="63">
        <v>0.52777777777777779</v>
      </c>
      <c r="D365" s="16" t="s">
        <v>20</v>
      </c>
      <c r="E365" s="16">
        <v>26</v>
      </c>
      <c r="F365" s="16">
        <v>53</v>
      </c>
      <c r="G365" s="16" t="s">
        <v>32</v>
      </c>
      <c r="H365" s="16">
        <v>7</v>
      </c>
      <c r="I365" s="16" t="s">
        <v>44</v>
      </c>
      <c r="J365" s="16" t="s">
        <v>22</v>
      </c>
      <c r="K365" s="16" t="s">
        <v>23</v>
      </c>
      <c r="L365" s="16" t="s">
        <v>69</v>
      </c>
      <c r="M365" s="16" t="s">
        <v>14</v>
      </c>
      <c r="N365" s="62">
        <v>20</v>
      </c>
      <c r="O365" s="62">
        <v>5</v>
      </c>
      <c r="P365" s="62">
        <v>14</v>
      </c>
      <c r="Q365" s="62">
        <v>58</v>
      </c>
      <c r="R365" s="62">
        <v>72</v>
      </c>
      <c r="S365">
        <f t="shared" si="11"/>
        <v>8.6206896551724144E-2</v>
      </c>
    </row>
    <row r="366" spans="1:19" x14ac:dyDescent="0.25">
      <c r="A366" s="16" t="str">
        <f t="shared" si="10"/>
        <v>C28.09.2023</v>
      </c>
      <c r="B366" s="16" t="s">
        <v>43</v>
      </c>
      <c r="C366" s="63">
        <v>0.52777777777777779</v>
      </c>
      <c r="D366" s="16" t="s">
        <v>20</v>
      </c>
      <c r="E366" s="16">
        <v>26</v>
      </c>
      <c r="F366" s="16">
        <v>53</v>
      </c>
      <c r="G366" s="16" t="s">
        <v>32</v>
      </c>
      <c r="H366" s="16">
        <v>7</v>
      </c>
      <c r="I366" s="16" t="s">
        <v>44</v>
      </c>
      <c r="J366" s="16" t="s">
        <v>22</v>
      </c>
      <c r="K366" s="16" t="s">
        <v>26</v>
      </c>
      <c r="L366" s="16" t="s">
        <v>69</v>
      </c>
      <c r="M366" s="16" t="s">
        <v>16</v>
      </c>
      <c r="N366" s="62">
        <v>13</v>
      </c>
      <c r="O366" s="62">
        <v>5</v>
      </c>
      <c r="P366" s="62">
        <v>10</v>
      </c>
      <c r="Q366" s="62">
        <v>42</v>
      </c>
      <c r="R366" s="62">
        <v>52</v>
      </c>
      <c r="S366">
        <f t="shared" si="11"/>
        <v>0.11904761904761904</v>
      </c>
    </row>
    <row r="367" spans="1:19" x14ac:dyDescent="0.25">
      <c r="A367" s="16" t="str">
        <f t="shared" si="10"/>
        <v>C28.09.2023</v>
      </c>
      <c r="B367" s="16" t="s">
        <v>43</v>
      </c>
      <c r="C367" s="63">
        <v>0.52777777777777779</v>
      </c>
      <c r="D367" s="16" t="s">
        <v>20</v>
      </c>
      <c r="E367" s="16">
        <v>26</v>
      </c>
      <c r="F367" s="16">
        <v>53</v>
      </c>
      <c r="G367" s="16" t="s">
        <v>32</v>
      </c>
      <c r="H367" s="16">
        <v>7</v>
      </c>
      <c r="I367" s="16" t="s">
        <v>44</v>
      </c>
      <c r="J367" s="16" t="s">
        <v>17</v>
      </c>
      <c r="K367" s="16" t="s">
        <v>26</v>
      </c>
      <c r="L367" s="16" t="s">
        <v>69</v>
      </c>
      <c r="M367" s="16" t="s">
        <v>69</v>
      </c>
      <c r="N367" s="62">
        <v>13</v>
      </c>
      <c r="O367" s="62">
        <v>21</v>
      </c>
      <c r="P367" s="62">
        <v>10</v>
      </c>
      <c r="Q367" s="62">
        <v>42</v>
      </c>
      <c r="R367" s="62">
        <v>52</v>
      </c>
      <c r="S367">
        <f t="shared" si="11"/>
        <v>0.5</v>
      </c>
    </row>
    <row r="368" spans="1:19" x14ac:dyDescent="0.25">
      <c r="A368" s="16" t="str">
        <f t="shared" si="10"/>
        <v>C28.09.2023</v>
      </c>
      <c r="B368" s="16" t="s">
        <v>43</v>
      </c>
      <c r="C368" s="63">
        <v>0.52777777777777779</v>
      </c>
      <c r="D368" s="16" t="s">
        <v>20</v>
      </c>
      <c r="E368" s="16">
        <v>26</v>
      </c>
      <c r="F368" s="16">
        <v>53</v>
      </c>
      <c r="G368" s="16" t="s">
        <v>32</v>
      </c>
      <c r="H368" s="16">
        <v>7</v>
      </c>
      <c r="I368" s="16" t="s">
        <v>44</v>
      </c>
      <c r="J368" s="16" t="s">
        <v>13</v>
      </c>
      <c r="K368" s="16" t="s">
        <v>26</v>
      </c>
      <c r="L368" s="16" t="s">
        <v>69</v>
      </c>
      <c r="M368" s="16" t="s">
        <v>69</v>
      </c>
      <c r="N368" s="62">
        <v>13</v>
      </c>
      <c r="O368" s="62">
        <v>13</v>
      </c>
      <c r="P368" s="62">
        <v>10</v>
      </c>
      <c r="Q368" s="62">
        <v>42</v>
      </c>
      <c r="R368" s="62">
        <v>52</v>
      </c>
      <c r="S368">
        <f t="shared" si="11"/>
        <v>0.30952380952380953</v>
      </c>
    </row>
    <row r="369" spans="1:19" x14ac:dyDescent="0.25">
      <c r="A369" s="16" t="str">
        <f t="shared" si="10"/>
        <v>C28.09.2023</v>
      </c>
      <c r="B369" s="16" t="s">
        <v>43</v>
      </c>
      <c r="C369" s="63">
        <v>0.52777777777777779</v>
      </c>
      <c r="D369" s="16" t="s">
        <v>20</v>
      </c>
      <c r="E369" s="16">
        <v>26</v>
      </c>
      <c r="F369" s="16">
        <v>53</v>
      </c>
      <c r="G369" s="16" t="s">
        <v>32</v>
      </c>
      <c r="H369" s="16">
        <v>7</v>
      </c>
      <c r="I369" s="16" t="s">
        <v>44</v>
      </c>
      <c r="J369" s="16" t="s">
        <v>15</v>
      </c>
      <c r="K369" s="16" t="s">
        <v>26</v>
      </c>
      <c r="L369" s="16" t="s">
        <v>69</v>
      </c>
      <c r="M369" s="16" t="s">
        <v>14</v>
      </c>
      <c r="N369" s="62">
        <v>13</v>
      </c>
      <c r="O369" s="62">
        <v>3</v>
      </c>
      <c r="P369" s="62">
        <v>10</v>
      </c>
      <c r="Q369" s="62">
        <v>42</v>
      </c>
      <c r="R369" s="62">
        <v>52</v>
      </c>
      <c r="S369">
        <f t="shared" si="11"/>
        <v>7.1428571428571425E-2</v>
      </c>
    </row>
    <row r="370" spans="1:19" x14ac:dyDescent="0.25">
      <c r="A370" s="16" t="str">
        <f t="shared" si="10"/>
        <v>D28.09.2023</v>
      </c>
      <c r="B370" s="16" t="s">
        <v>43</v>
      </c>
      <c r="C370" s="63">
        <v>0.52777777777777779</v>
      </c>
      <c r="D370" s="16" t="s">
        <v>20</v>
      </c>
      <c r="E370" s="16">
        <v>26</v>
      </c>
      <c r="F370" s="16">
        <v>53</v>
      </c>
      <c r="G370" s="16" t="s">
        <v>32</v>
      </c>
      <c r="H370" s="16">
        <v>7</v>
      </c>
      <c r="I370" s="16" t="s">
        <v>44</v>
      </c>
      <c r="J370" s="16" t="s">
        <v>22</v>
      </c>
      <c r="K370" s="16" t="s">
        <v>31</v>
      </c>
      <c r="L370" s="16" t="s">
        <v>69</v>
      </c>
      <c r="M370" s="16" t="s">
        <v>16</v>
      </c>
      <c r="N370" s="62">
        <v>9</v>
      </c>
      <c r="O370" s="62">
        <v>4</v>
      </c>
      <c r="P370" s="62">
        <v>13</v>
      </c>
      <c r="Q370" s="62">
        <v>39</v>
      </c>
      <c r="R370" s="62">
        <v>52</v>
      </c>
      <c r="S370">
        <f t="shared" si="11"/>
        <v>0.10256410256410256</v>
      </c>
    </row>
    <row r="371" spans="1:19" x14ac:dyDescent="0.25">
      <c r="A371" s="16" t="str">
        <f t="shared" si="10"/>
        <v>D28.09.2023</v>
      </c>
      <c r="B371" s="16" t="s">
        <v>43</v>
      </c>
      <c r="C371" s="63">
        <v>0.52777777777777779</v>
      </c>
      <c r="D371" s="16" t="s">
        <v>20</v>
      </c>
      <c r="E371" s="16">
        <v>26</v>
      </c>
      <c r="F371" s="16">
        <v>53</v>
      </c>
      <c r="G371" s="16" t="s">
        <v>32</v>
      </c>
      <c r="H371" s="16">
        <v>7</v>
      </c>
      <c r="I371" s="16" t="s">
        <v>44</v>
      </c>
      <c r="J371" s="16" t="s">
        <v>17</v>
      </c>
      <c r="K371" s="16" t="s">
        <v>31</v>
      </c>
      <c r="L371" s="16" t="s">
        <v>69</v>
      </c>
      <c r="M371" s="16" t="s">
        <v>69</v>
      </c>
      <c r="N371" s="62">
        <v>9</v>
      </c>
      <c r="O371" s="62">
        <v>19</v>
      </c>
      <c r="P371" s="62">
        <v>13</v>
      </c>
      <c r="Q371" s="62">
        <v>39</v>
      </c>
      <c r="R371" s="62">
        <v>52</v>
      </c>
      <c r="S371">
        <f t="shared" si="11"/>
        <v>0.48717948717948717</v>
      </c>
    </row>
    <row r="372" spans="1:19" x14ac:dyDescent="0.25">
      <c r="A372" s="16" t="str">
        <f t="shared" si="10"/>
        <v>D28.09.2023</v>
      </c>
      <c r="B372" s="16" t="s">
        <v>43</v>
      </c>
      <c r="C372" s="63">
        <v>0.52777777777777779</v>
      </c>
      <c r="D372" s="16" t="s">
        <v>20</v>
      </c>
      <c r="E372" s="16">
        <v>26</v>
      </c>
      <c r="F372" s="16">
        <v>53</v>
      </c>
      <c r="G372" s="16" t="s">
        <v>32</v>
      </c>
      <c r="H372" s="16">
        <v>7</v>
      </c>
      <c r="I372" s="16" t="s">
        <v>44</v>
      </c>
      <c r="J372" s="16" t="s">
        <v>13</v>
      </c>
      <c r="K372" s="16" t="s">
        <v>31</v>
      </c>
      <c r="L372" s="16" t="s">
        <v>69</v>
      </c>
      <c r="M372" s="16" t="s">
        <v>69</v>
      </c>
      <c r="N372" s="62">
        <v>9</v>
      </c>
      <c r="O372" s="62">
        <v>9</v>
      </c>
      <c r="P372" s="62">
        <v>13</v>
      </c>
      <c r="Q372" s="62">
        <v>39</v>
      </c>
      <c r="R372" s="62">
        <v>52</v>
      </c>
      <c r="S372">
        <f t="shared" si="11"/>
        <v>0.23076923076923078</v>
      </c>
    </row>
    <row r="373" spans="1:19" x14ac:dyDescent="0.25">
      <c r="A373" s="16" t="str">
        <f t="shared" si="10"/>
        <v>D28.09.2023</v>
      </c>
      <c r="B373" s="16" t="s">
        <v>43</v>
      </c>
      <c r="C373" s="63">
        <v>0.52777777777777779</v>
      </c>
      <c r="D373" s="16" t="s">
        <v>20</v>
      </c>
      <c r="E373" s="16">
        <v>26</v>
      </c>
      <c r="F373" s="16">
        <v>53</v>
      </c>
      <c r="G373" s="16" t="s">
        <v>32</v>
      </c>
      <c r="H373" s="16">
        <v>7</v>
      </c>
      <c r="I373" s="16" t="s">
        <v>44</v>
      </c>
      <c r="J373" s="16" t="s">
        <v>15</v>
      </c>
      <c r="K373" s="16" t="s">
        <v>31</v>
      </c>
      <c r="L373" s="16" t="s">
        <v>69</v>
      </c>
      <c r="M373" s="16" t="s">
        <v>14</v>
      </c>
      <c r="N373" s="62">
        <v>9</v>
      </c>
      <c r="O373" s="62">
        <v>7</v>
      </c>
      <c r="P373" s="62">
        <v>13</v>
      </c>
      <c r="Q373" s="62">
        <v>39</v>
      </c>
      <c r="R373" s="62">
        <v>52</v>
      </c>
      <c r="S373">
        <f t="shared" si="11"/>
        <v>0.17948717948717949</v>
      </c>
    </row>
    <row r="374" spans="1:19" x14ac:dyDescent="0.25">
      <c r="A374" s="16" t="str">
        <f t="shared" si="10"/>
        <v>E28.09.2023</v>
      </c>
      <c r="B374" s="16" t="s">
        <v>43</v>
      </c>
      <c r="C374" s="63">
        <v>0.52777777777777779</v>
      </c>
      <c r="D374" s="16" t="s">
        <v>20</v>
      </c>
      <c r="E374" s="16">
        <v>26</v>
      </c>
      <c r="F374" s="16">
        <v>53</v>
      </c>
      <c r="G374" s="16" t="s">
        <v>32</v>
      </c>
      <c r="H374" s="16">
        <v>7</v>
      </c>
      <c r="I374" s="16" t="s">
        <v>21</v>
      </c>
      <c r="J374" s="16" t="s">
        <v>15</v>
      </c>
      <c r="K374" s="16" t="s">
        <v>36</v>
      </c>
      <c r="L374" s="61" t="s">
        <v>69</v>
      </c>
      <c r="M374" s="16" t="s">
        <v>16</v>
      </c>
      <c r="N374" s="62">
        <v>15</v>
      </c>
      <c r="O374" s="62">
        <v>4</v>
      </c>
      <c r="P374" s="62">
        <v>12</v>
      </c>
      <c r="Q374" s="62">
        <v>35</v>
      </c>
      <c r="R374" s="62">
        <v>47</v>
      </c>
      <c r="S374">
        <f t="shared" si="11"/>
        <v>0.11428571428571428</v>
      </c>
    </row>
    <row r="375" spans="1:19" x14ac:dyDescent="0.25">
      <c r="A375" s="16" t="str">
        <f t="shared" si="10"/>
        <v>E28.09.2023</v>
      </c>
      <c r="B375" s="16" t="s">
        <v>43</v>
      </c>
      <c r="C375" s="63">
        <v>0.52777777777777779</v>
      </c>
      <c r="D375" s="16" t="s">
        <v>20</v>
      </c>
      <c r="E375" s="16">
        <v>26</v>
      </c>
      <c r="F375" s="16">
        <v>53</v>
      </c>
      <c r="G375" s="16" t="s">
        <v>32</v>
      </c>
      <c r="H375" s="16">
        <v>7</v>
      </c>
      <c r="I375" s="16" t="s">
        <v>21</v>
      </c>
      <c r="J375" s="16" t="s">
        <v>17</v>
      </c>
      <c r="K375" s="16" t="s">
        <v>36</v>
      </c>
      <c r="L375" s="61" t="s">
        <v>69</v>
      </c>
      <c r="M375" s="16" t="s">
        <v>69</v>
      </c>
      <c r="N375" s="62">
        <v>15</v>
      </c>
      <c r="O375" s="62">
        <v>11</v>
      </c>
      <c r="P375" s="62">
        <v>12</v>
      </c>
      <c r="Q375" s="62">
        <v>35</v>
      </c>
      <c r="R375" s="62">
        <v>47</v>
      </c>
      <c r="S375">
        <f t="shared" si="11"/>
        <v>0.31428571428571428</v>
      </c>
    </row>
    <row r="376" spans="1:19" x14ac:dyDescent="0.25">
      <c r="A376" s="16" t="str">
        <f t="shared" si="10"/>
        <v>E28.09.2023</v>
      </c>
      <c r="B376" s="16" t="s">
        <v>43</v>
      </c>
      <c r="C376" s="63">
        <v>0.52777777777777779</v>
      </c>
      <c r="D376" s="16" t="s">
        <v>20</v>
      </c>
      <c r="E376" s="16">
        <v>26</v>
      </c>
      <c r="F376" s="16">
        <v>53</v>
      </c>
      <c r="G376" s="16" t="s">
        <v>32</v>
      </c>
      <c r="H376" s="16">
        <v>7</v>
      </c>
      <c r="I376" s="16" t="s">
        <v>21</v>
      </c>
      <c r="J376" s="16" t="s">
        <v>13</v>
      </c>
      <c r="K376" s="16" t="s">
        <v>36</v>
      </c>
      <c r="L376" s="61" t="s">
        <v>69</v>
      </c>
      <c r="M376" s="16" t="s">
        <v>71</v>
      </c>
      <c r="N376" s="62">
        <v>15</v>
      </c>
      <c r="O376" s="62">
        <v>15</v>
      </c>
      <c r="P376" s="62">
        <v>12</v>
      </c>
      <c r="Q376" s="62">
        <v>35</v>
      </c>
      <c r="R376" s="62">
        <v>47</v>
      </c>
      <c r="S376">
        <f t="shared" si="11"/>
        <v>0.42857142857142855</v>
      </c>
    </row>
    <row r="377" spans="1:19" x14ac:dyDescent="0.25">
      <c r="A377" s="16" t="str">
        <f t="shared" si="10"/>
        <v>E28.09.2023</v>
      </c>
      <c r="B377" s="16" t="s">
        <v>43</v>
      </c>
      <c r="C377" s="63">
        <v>0.52777777777777779</v>
      </c>
      <c r="D377" s="16" t="s">
        <v>20</v>
      </c>
      <c r="E377" s="16">
        <v>26</v>
      </c>
      <c r="F377" s="16">
        <v>53</v>
      </c>
      <c r="G377" s="16" t="s">
        <v>32</v>
      </c>
      <c r="H377" s="16">
        <v>7</v>
      </c>
      <c r="I377" s="16" t="s">
        <v>21</v>
      </c>
      <c r="J377" s="16" t="s">
        <v>22</v>
      </c>
      <c r="K377" s="16" t="s">
        <v>36</v>
      </c>
      <c r="L377" s="61" t="s">
        <v>69</v>
      </c>
      <c r="M377" s="16" t="s">
        <v>14</v>
      </c>
      <c r="N377" s="62">
        <v>15</v>
      </c>
      <c r="O377" s="62">
        <v>5</v>
      </c>
      <c r="P377" s="62">
        <v>12</v>
      </c>
      <c r="Q377" s="62">
        <v>35</v>
      </c>
      <c r="R377" s="62">
        <v>47</v>
      </c>
      <c r="S377">
        <f t="shared" si="11"/>
        <v>0.14285714285714285</v>
      </c>
    </row>
    <row r="378" spans="1:19" x14ac:dyDescent="0.25">
      <c r="A378" s="16" t="str">
        <f t="shared" si="10"/>
        <v>F28.09.2023</v>
      </c>
      <c r="B378" s="16" t="s">
        <v>43</v>
      </c>
      <c r="C378" s="63">
        <v>0.52777777777777779</v>
      </c>
      <c r="D378" s="16" t="s">
        <v>20</v>
      </c>
      <c r="E378" s="16">
        <v>26</v>
      </c>
      <c r="F378" s="16">
        <v>53</v>
      </c>
      <c r="G378" s="16" t="s">
        <v>32</v>
      </c>
      <c r="H378" s="16">
        <v>7</v>
      </c>
      <c r="I378" s="16" t="s">
        <v>21</v>
      </c>
      <c r="J378" s="16" t="s">
        <v>13</v>
      </c>
      <c r="K378" s="16" t="s">
        <v>37</v>
      </c>
      <c r="L378" s="61" t="s">
        <v>69</v>
      </c>
      <c r="M378" s="16" t="s">
        <v>16</v>
      </c>
      <c r="N378" s="62">
        <v>18</v>
      </c>
      <c r="O378" s="62">
        <v>1</v>
      </c>
      <c r="P378" s="62">
        <v>8</v>
      </c>
      <c r="Q378" s="62">
        <v>48</v>
      </c>
      <c r="R378" s="62">
        <v>56</v>
      </c>
      <c r="S378">
        <f t="shared" si="11"/>
        <v>2.0833333333333332E-2</v>
      </c>
    </row>
    <row r="379" spans="1:19" x14ac:dyDescent="0.25">
      <c r="A379" s="16" t="str">
        <f t="shared" si="10"/>
        <v>F28.09.2023</v>
      </c>
      <c r="B379" s="16" t="s">
        <v>43</v>
      </c>
      <c r="C379" s="63">
        <v>0.52777777777777779</v>
      </c>
      <c r="D379" s="16" t="s">
        <v>20</v>
      </c>
      <c r="E379" s="16">
        <v>26</v>
      </c>
      <c r="F379" s="16">
        <v>53</v>
      </c>
      <c r="G379" s="16" t="s">
        <v>32</v>
      </c>
      <c r="H379" s="16">
        <v>7</v>
      </c>
      <c r="I379" s="16" t="s">
        <v>21</v>
      </c>
      <c r="J379" s="16" t="s">
        <v>22</v>
      </c>
      <c r="K379" s="16" t="s">
        <v>37</v>
      </c>
      <c r="L379" s="61" t="s">
        <v>69</v>
      </c>
      <c r="M379" s="16" t="s">
        <v>69</v>
      </c>
      <c r="N379" s="62">
        <v>18</v>
      </c>
      <c r="O379" s="62">
        <v>12</v>
      </c>
      <c r="P379" s="62">
        <v>8</v>
      </c>
      <c r="Q379" s="62">
        <v>48</v>
      </c>
      <c r="R379" s="62">
        <v>56</v>
      </c>
      <c r="S379">
        <f t="shared" si="11"/>
        <v>0.25</v>
      </c>
    </row>
    <row r="380" spans="1:19" x14ac:dyDescent="0.25">
      <c r="A380" s="16" t="str">
        <f t="shared" si="10"/>
        <v>F28.09.2023</v>
      </c>
      <c r="B380" s="16" t="s">
        <v>43</v>
      </c>
      <c r="C380" s="63">
        <v>0.52777777777777779</v>
      </c>
      <c r="D380" s="16" t="s">
        <v>20</v>
      </c>
      <c r="E380" s="16">
        <v>26</v>
      </c>
      <c r="F380" s="16">
        <v>53</v>
      </c>
      <c r="G380" s="16" t="s">
        <v>32</v>
      </c>
      <c r="H380" s="16">
        <v>7</v>
      </c>
      <c r="I380" s="16" t="s">
        <v>21</v>
      </c>
      <c r="J380" s="16" t="s">
        <v>15</v>
      </c>
      <c r="K380" s="16" t="s">
        <v>37</v>
      </c>
      <c r="L380" s="61" t="s">
        <v>69</v>
      </c>
      <c r="M380" s="16" t="s">
        <v>71</v>
      </c>
      <c r="N380" s="62">
        <v>18</v>
      </c>
      <c r="O380" s="62">
        <v>18</v>
      </c>
      <c r="P380" s="62">
        <v>8</v>
      </c>
      <c r="Q380" s="62">
        <v>48</v>
      </c>
      <c r="R380" s="62">
        <v>56</v>
      </c>
      <c r="S380">
        <f t="shared" si="11"/>
        <v>0.375</v>
      </c>
    </row>
    <row r="381" spans="1:19" x14ac:dyDescent="0.25">
      <c r="A381" s="16" t="str">
        <f t="shared" si="10"/>
        <v>F28.09.2023</v>
      </c>
      <c r="B381" s="16" t="s">
        <v>43</v>
      </c>
      <c r="C381" s="63">
        <v>0.52777777777777779</v>
      </c>
      <c r="D381" s="16" t="s">
        <v>20</v>
      </c>
      <c r="E381" s="16">
        <v>26</v>
      </c>
      <c r="F381" s="16">
        <v>53</v>
      </c>
      <c r="G381" s="16" t="s">
        <v>32</v>
      </c>
      <c r="H381" s="16">
        <v>7</v>
      </c>
      <c r="I381" s="16" t="s">
        <v>21</v>
      </c>
      <c r="J381" s="16" t="s">
        <v>17</v>
      </c>
      <c r="K381" s="16" t="s">
        <v>37</v>
      </c>
      <c r="L381" s="61" t="s">
        <v>69</v>
      </c>
      <c r="M381" s="16" t="s">
        <v>14</v>
      </c>
      <c r="N381" s="62">
        <v>18</v>
      </c>
      <c r="O381" s="62">
        <v>17</v>
      </c>
      <c r="P381" s="62">
        <v>8</v>
      </c>
      <c r="Q381" s="62">
        <v>48</v>
      </c>
      <c r="R381" s="62">
        <v>56</v>
      </c>
      <c r="S381">
        <f t="shared" si="11"/>
        <v>0.35416666666666669</v>
      </c>
    </row>
    <row r="382" spans="1:19" x14ac:dyDescent="0.25">
      <c r="A382" s="16" t="str">
        <f t="shared" si="10"/>
        <v>G28.09.2023</v>
      </c>
      <c r="B382" s="16" t="s">
        <v>43</v>
      </c>
      <c r="C382" s="63">
        <v>0.52777777777777779</v>
      </c>
      <c r="D382" s="16" t="s">
        <v>20</v>
      </c>
      <c r="E382" s="16">
        <v>26</v>
      </c>
      <c r="F382" s="16">
        <v>53</v>
      </c>
      <c r="G382" s="16" t="s">
        <v>32</v>
      </c>
      <c r="H382" s="16">
        <v>7</v>
      </c>
      <c r="I382" s="16" t="s">
        <v>21</v>
      </c>
      <c r="J382" s="16" t="s">
        <v>15</v>
      </c>
      <c r="K382" s="16" t="s">
        <v>38</v>
      </c>
      <c r="L382" s="61" t="s">
        <v>69</v>
      </c>
      <c r="M382" s="16" t="s">
        <v>16</v>
      </c>
      <c r="N382" s="62">
        <v>20</v>
      </c>
      <c r="O382" s="62">
        <v>4</v>
      </c>
      <c r="P382" s="62">
        <v>17</v>
      </c>
      <c r="Q382" s="62">
        <v>39</v>
      </c>
      <c r="R382" s="62">
        <v>56</v>
      </c>
      <c r="S382">
        <f t="shared" si="11"/>
        <v>0.10256410256410256</v>
      </c>
    </row>
    <row r="383" spans="1:19" x14ac:dyDescent="0.25">
      <c r="A383" s="16" t="str">
        <f t="shared" si="10"/>
        <v>G28.09.2023</v>
      </c>
      <c r="B383" s="16" t="s">
        <v>43</v>
      </c>
      <c r="C383" s="63">
        <v>0.52777777777777779</v>
      </c>
      <c r="D383" s="16" t="s">
        <v>20</v>
      </c>
      <c r="E383" s="16">
        <v>26</v>
      </c>
      <c r="F383" s="16">
        <v>53</v>
      </c>
      <c r="G383" s="16" t="s">
        <v>32</v>
      </c>
      <c r="H383" s="16">
        <v>7</v>
      </c>
      <c r="I383" s="16" t="s">
        <v>21</v>
      </c>
      <c r="J383" s="16" t="s">
        <v>17</v>
      </c>
      <c r="K383" s="16" t="s">
        <v>38</v>
      </c>
      <c r="L383" s="61" t="s">
        <v>69</v>
      </c>
      <c r="M383" s="16" t="s">
        <v>69</v>
      </c>
      <c r="N383" s="62">
        <v>20</v>
      </c>
      <c r="O383" s="62">
        <v>7</v>
      </c>
      <c r="P383" s="62">
        <v>17</v>
      </c>
      <c r="Q383" s="62">
        <v>39</v>
      </c>
      <c r="R383" s="62">
        <v>56</v>
      </c>
      <c r="S383">
        <f t="shared" si="11"/>
        <v>0.17948717948717949</v>
      </c>
    </row>
    <row r="384" spans="1:19" x14ac:dyDescent="0.25">
      <c r="A384" s="16" t="str">
        <f t="shared" si="10"/>
        <v>G28.09.2023</v>
      </c>
      <c r="B384" s="16" t="s">
        <v>43</v>
      </c>
      <c r="C384" s="63">
        <v>0.52777777777777779</v>
      </c>
      <c r="D384" s="16" t="s">
        <v>20</v>
      </c>
      <c r="E384" s="16">
        <v>26</v>
      </c>
      <c r="F384" s="16">
        <v>53</v>
      </c>
      <c r="G384" s="16" t="s">
        <v>32</v>
      </c>
      <c r="H384" s="16">
        <v>7</v>
      </c>
      <c r="I384" s="16" t="s">
        <v>21</v>
      </c>
      <c r="J384" s="16" t="s">
        <v>13</v>
      </c>
      <c r="K384" s="16" t="s">
        <v>38</v>
      </c>
      <c r="L384" s="61" t="s">
        <v>69</v>
      </c>
      <c r="M384" s="16" t="s">
        <v>71</v>
      </c>
      <c r="N384" s="62">
        <v>20</v>
      </c>
      <c r="O384" s="62">
        <v>20</v>
      </c>
      <c r="P384" s="62">
        <v>17</v>
      </c>
      <c r="Q384" s="62">
        <v>39</v>
      </c>
      <c r="R384" s="62">
        <v>56</v>
      </c>
      <c r="S384">
        <f t="shared" si="11"/>
        <v>0.51282051282051277</v>
      </c>
    </row>
    <row r="385" spans="1:19" x14ac:dyDescent="0.25">
      <c r="A385" s="16" t="str">
        <f t="shared" si="10"/>
        <v>G28.09.2023</v>
      </c>
      <c r="B385" s="16" t="s">
        <v>43</v>
      </c>
      <c r="C385" s="63">
        <v>0.52777777777777779</v>
      </c>
      <c r="D385" s="16" t="s">
        <v>20</v>
      </c>
      <c r="E385" s="16">
        <v>26</v>
      </c>
      <c r="F385" s="16">
        <v>53</v>
      </c>
      <c r="G385" s="16" t="s">
        <v>32</v>
      </c>
      <c r="H385" s="16">
        <v>7</v>
      </c>
      <c r="I385" s="16" t="s">
        <v>21</v>
      </c>
      <c r="J385" s="16" t="s">
        <v>22</v>
      </c>
      <c r="K385" s="16" t="s">
        <v>38</v>
      </c>
      <c r="L385" s="61" t="s">
        <v>69</v>
      </c>
      <c r="M385" s="16" t="s">
        <v>14</v>
      </c>
      <c r="N385" s="62">
        <v>20</v>
      </c>
      <c r="O385" s="62">
        <v>8</v>
      </c>
      <c r="P385" s="62">
        <v>17</v>
      </c>
      <c r="Q385" s="62">
        <v>39</v>
      </c>
      <c r="R385" s="62">
        <v>56</v>
      </c>
      <c r="S385">
        <f t="shared" si="11"/>
        <v>0.20512820512820512</v>
      </c>
    </row>
    <row r="386" spans="1:19" x14ac:dyDescent="0.25">
      <c r="A386" s="16" t="str">
        <f t="shared" ref="A386:A449" si="12">CONCATENATE(K386,B386)</f>
        <v>H28.09.2023</v>
      </c>
      <c r="B386" s="16" t="s">
        <v>43</v>
      </c>
      <c r="C386" s="63">
        <v>0.52777777777777779</v>
      </c>
      <c r="D386" s="16" t="s">
        <v>20</v>
      </c>
      <c r="E386" s="16">
        <v>26</v>
      </c>
      <c r="F386" s="16">
        <v>53</v>
      </c>
      <c r="G386" s="16" t="s">
        <v>32</v>
      </c>
      <c r="H386" s="16">
        <v>7</v>
      </c>
      <c r="I386" s="16" t="s">
        <v>21</v>
      </c>
      <c r="J386" s="16" t="s">
        <v>17</v>
      </c>
      <c r="K386" s="16" t="s">
        <v>39</v>
      </c>
      <c r="L386" s="61" t="s">
        <v>69</v>
      </c>
      <c r="M386" s="16" t="s">
        <v>16</v>
      </c>
      <c r="N386" s="62">
        <v>21</v>
      </c>
      <c r="O386" s="62">
        <v>2</v>
      </c>
      <c r="P386" s="62">
        <v>10</v>
      </c>
      <c r="Q386" s="62">
        <v>33</v>
      </c>
      <c r="R386" s="62">
        <v>43</v>
      </c>
      <c r="S386">
        <f t="shared" si="11"/>
        <v>6.0606060606060608E-2</v>
      </c>
    </row>
    <row r="387" spans="1:19" x14ac:dyDescent="0.25">
      <c r="A387" s="16" t="str">
        <f t="shared" si="12"/>
        <v>H28.09.2023</v>
      </c>
      <c r="B387" s="16" t="s">
        <v>43</v>
      </c>
      <c r="C387" s="63">
        <v>0.52777777777777779</v>
      </c>
      <c r="D387" s="16" t="s">
        <v>20</v>
      </c>
      <c r="E387" s="16">
        <v>26</v>
      </c>
      <c r="F387" s="16">
        <v>53</v>
      </c>
      <c r="G387" s="16" t="s">
        <v>32</v>
      </c>
      <c r="H387" s="16">
        <v>7</v>
      </c>
      <c r="I387" s="16" t="s">
        <v>21</v>
      </c>
      <c r="J387" s="16" t="s">
        <v>22</v>
      </c>
      <c r="K387" s="16" t="s">
        <v>39</v>
      </c>
      <c r="L387" s="61" t="s">
        <v>69</v>
      </c>
      <c r="M387" s="16" t="s">
        <v>69</v>
      </c>
      <c r="N387" s="62">
        <v>21</v>
      </c>
      <c r="O387" s="62">
        <v>4</v>
      </c>
      <c r="P387" s="62">
        <v>10</v>
      </c>
      <c r="Q387" s="62">
        <v>33</v>
      </c>
      <c r="R387" s="62">
        <v>43</v>
      </c>
      <c r="S387">
        <f t="shared" ref="S387:S449" si="13">O387/Q387</f>
        <v>0.12121212121212122</v>
      </c>
    </row>
    <row r="388" spans="1:19" x14ac:dyDescent="0.25">
      <c r="A388" s="16" t="str">
        <f t="shared" si="12"/>
        <v>H28.09.2023</v>
      </c>
      <c r="B388" s="16" t="s">
        <v>43</v>
      </c>
      <c r="C388" s="63">
        <v>0.52777777777777779</v>
      </c>
      <c r="D388" s="16" t="s">
        <v>20</v>
      </c>
      <c r="E388" s="16">
        <v>26</v>
      </c>
      <c r="F388" s="16">
        <v>53</v>
      </c>
      <c r="G388" s="16" t="s">
        <v>32</v>
      </c>
      <c r="H388" s="16">
        <v>7</v>
      </c>
      <c r="I388" s="16" t="s">
        <v>21</v>
      </c>
      <c r="J388" s="16" t="s">
        <v>15</v>
      </c>
      <c r="K388" s="16" t="s">
        <v>39</v>
      </c>
      <c r="L388" s="61" t="s">
        <v>69</v>
      </c>
      <c r="M388" s="16" t="s">
        <v>71</v>
      </c>
      <c r="N388" s="62">
        <v>21</v>
      </c>
      <c r="O388" s="62">
        <v>21</v>
      </c>
      <c r="P388" s="62">
        <v>10</v>
      </c>
      <c r="Q388" s="62">
        <v>33</v>
      </c>
      <c r="R388" s="62">
        <v>43</v>
      </c>
      <c r="S388">
        <f t="shared" si="13"/>
        <v>0.63636363636363635</v>
      </c>
    </row>
    <row r="389" spans="1:19" x14ac:dyDescent="0.25">
      <c r="A389" s="16" t="str">
        <f t="shared" si="12"/>
        <v>H28.09.2023</v>
      </c>
      <c r="B389" s="16" t="s">
        <v>43</v>
      </c>
      <c r="C389" s="63">
        <v>0.52777777777777779</v>
      </c>
      <c r="D389" s="16" t="s">
        <v>20</v>
      </c>
      <c r="E389" s="16">
        <v>26</v>
      </c>
      <c r="F389" s="16">
        <v>53</v>
      </c>
      <c r="G389" s="16" t="s">
        <v>32</v>
      </c>
      <c r="H389" s="16">
        <v>7</v>
      </c>
      <c r="I389" s="16" t="s">
        <v>21</v>
      </c>
      <c r="J389" s="16" t="s">
        <v>13</v>
      </c>
      <c r="K389" s="16" t="s">
        <v>39</v>
      </c>
      <c r="L389" s="61" t="s">
        <v>69</v>
      </c>
      <c r="M389" s="16" t="s">
        <v>14</v>
      </c>
      <c r="N389" s="62">
        <v>21</v>
      </c>
      <c r="O389" s="62">
        <v>6</v>
      </c>
      <c r="P389" s="62">
        <v>10</v>
      </c>
      <c r="Q389" s="62">
        <v>33</v>
      </c>
      <c r="R389" s="62">
        <v>43</v>
      </c>
      <c r="S389">
        <f t="shared" si="13"/>
        <v>0.18181818181818182</v>
      </c>
    </row>
    <row r="390" spans="1:19" x14ac:dyDescent="0.25">
      <c r="A390" s="16" t="str">
        <f t="shared" si="12"/>
        <v>A29.09.2023</v>
      </c>
      <c r="B390" s="16" t="s">
        <v>45</v>
      </c>
      <c r="C390" s="63">
        <v>0.41666666666666669</v>
      </c>
      <c r="D390" s="16" t="s">
        <v>46</v>
      </c>
      <c r="E390" s="16">
        <v>26</v>
      </c>
      <c r="F390" s="16">
        <v>54</v>
      </c>
      <c r="G390" s="16" t="s">
        <v>32</v>
      </c>
      <c r="H390" s="16">
        <v>5</v>
      </c>
      <c r="I390" s="16" t="s">
        <v>47</v>
      </c>
      <c r="J390" s="64" t="s">
        <v>15</v>
      </c>
      <c r="K390" s="16" t="s">
        <v>12</v>
      </c>
      <c r="L390" s="61" t="s">
        <v>69</v>
      </c>
      <c r="M390" s="64" t="s">
        <v>70</v>
      </c>
      <c r="N390" s="62">
        <v>21</v>
      </c>
      <c r="O390" s="62">
        <v>15</v>
      </c>
      <c r="P390" s="62">
        <v>3</v>
      </c>
      <c r="Q390" s="62">
        <v>51</v>
      </c>
      <c r="R390" s="62">
        <v>54</v>
      </c>
      <c r="S390">
        <f t="shared" si="13"/>
        <v>0.29411764705882354</v>
      </c>
    </row>
    <row r="391" spans="1:19" x14ac:dyDescent="0.25">
      <c r="A391" s="16" t="str">
        <f t="shared" si="12"/>
        <v>A29.09.2023</v>
      </c>
      <c r="B391" s="16" t="s">
        <v>45</v>
      </c>
      <c r="C391" s="63">
        <v>0.41666666666666669</v>
      </c>
      <c r="D391" s="16" t="s">
        <v>46</v>
      </c>
      <c r="E391" s="16">
        <v>26</v>
      </c>
      <c r="F391" s="16">
        <v>54</v>
      </c>
      <c r="G391" s="16" t="s">
        <v>32</v>
      </c>
      <c r="H391" s="16">
        <v>5</v>
      </c>
      <c r="I391" s="16" t="s">
        <v>47</v>
      </c>
      <c r="J391" s="16" t="s">
        <v>13</v>
      </c>
      <c r="K391" s="16" t="s">
        <v>12</v>
      </c>
      <c r="L391" s="61" t="s">
        <v>69</v>
      </c>
      <c r="M391" s="16" t="s">
        <v>16</v>
      </c>
      <c r="N391" s="62">
        <v>21</v>
      </c>
      <c r="O391" s="62">
        <v>7</v>
      </c>
      <c r="P391" s="62">
        <v>3</v>
      </c>
      <c r="Q391" s="62">
        <v>51</v>
      </c>
      <c r="R391" s="62">
        <v>54</v>
      </c>
      <c r="S391">
        <f t="shared" si="13"/>
        <v>0.13725490196078433</v>
      </c>
    </row>
    <row r="392" spans="1:19" x14ac:dyDescent="0.25">
      <c r="A392" s="16" t="str">
        <f t="shared" si="12"/>
        <v>A29.09.2023</v>
      </c>
      <c r="B392" s="16" t="s">
        <v>45</v>
      </c>
      <c r="C392" s="63">
        <v>0.41666666666666669</v>
      </c>
      <c r="D392" s="16" t="s">
        <v>46</v>
      </c>
      <c r="E392" s="16">
        <v>26</v>
      </c>
      <c r="F392" s="16">
        <v>54</v>
      </c>
      <c r="G392" s="16" t="s">
        <v>32</v>
      </c>
      <c r="H392" s="16">
        <v>5</v>
      </c>
      <c r="I392" s="16" t="s">
        <v>47</v>
      </c>
      <c r="J392" s="16" t="s">
        <v>17</v>
      </c>
      <c r="K392" s="16" t="s">
        <v>12</v>
      </c>
      <c r="L392" s="61" t="s">
        <v>69</v>
      </c>
      <c r="M392" s="16" t="s">
        <v>69</v>
      </c>
      <c r="N392" s="62">
        <v>21</v>
      </c>
      <c r="O392" s="62">
        <v>21</v>
      </c>
      <c r="P392" s="62">
        <v>3</v>
      </c>
      <c r="Q392" s="62">
        <v>51</v>
      </c>
      <c r="R392" s="62">
        <v>54</v>
      </c>
      <c r="S392">
        <f t="shared" si="13"/>
        <v>0.41176470588235292</v>
      </c>
    </row>
    <row r="393" spans="1:19" x14ac:dyDescent="0.25">
      <c r="A393" s="16" t="str">
        <f t="shared" si="12"/>
        <v>A29.09.2023</v>
      </c>
      <c r="B393" s="16" t="s">
        <v>45</v>
      </c>
      <c r="C393" s="63">
        <v>0.41666666666666669</v>
      </c>
      <c r="D393" s="16" t="s">
        <v>46</v>
      </c>
      <c r="E393" s="16">
        <v>26</v>
      </c>
      <c r="F393" s="16">
        <v>54</v>
      </c>
      <c r="G393" s="16" t="s">
        <v>32</v>
      </c>
      <c r="H393" s="16">
        <v>5</v>
      </c>
      <c r="I393" s="16" t="s">
        <v>47</v>
      </c>
      <c r="J393" s="64" t="s">
        <v>22</v>
      </c>
      <c r="K393" s="16" t="s">
        <v>12</v>
      </c>
      <c r="L393" s="61" t="s">
        <v>69</v>
      </c>
      <c r="M393" s="16" t="s">
        <v>14</v>
      </c>
      <c r="N393" s="62">
        <v>21</v>
      </c>
      <c r="O393" s="62">
        <v>8</v>
      </c>
      <c r="P393" s="62">
        <v>3</v>
      </c>
      <c r="Q393" s="62">
        <v>51</v>
      </c>
      <c r="R393" s="62">
        <v>54</v>
      </c>
      <c r="S393">
        <f t="shared" si="13"/>
        <v>0.15686274509803921</v>
      </c>
    </row>
    <row r="394" spans="1:19" x14ac:dyDescent="0.25">
      <c r="A394" s="16" t="str">
        <f t="shared" si="12"/>
        <v>B29.09.2023</v>
      </c>
      <c r="B394" s="16" t="s">
        <v>45</v>
      </c>
      <c r="C394" s="63">
        <v>0.41666666666666669</v>
      </c>
      <c r="D394" s="16" t="s">
        <v>46</v>
      </c>
      <c r="E394" s="16">
        <v>26</v>
      </c>
      <c r="F394" s="16">
        <v>54</v>
      </c>
      <c r="G394" s="16" t="s">
        <v>32</v>
      </c>
      <c r="H394" s="16">
        <v>5</v>
      </c>
      <c r="I394" s="16" t="s">
        <v>47</v>
      </c>
      <c r="J394" s="16" t="s">
        <v>13</v>
      </c>
      <c r="K394" s="16" t="s">
        <v>23</v>
      </c>
      <c r="L394" s="61" t="s">
        <v>69</v>
      </c>
      <c r="M394" s="64" t="s">
        <v>70</v>
      </c>
      <c r="N394" s="62">
        <v>16</v>
      </c>
      <c r="O394" s="62">
        <v>11</v>
      </c>
      <c r="P394" s="62">
        <v>5</v>
      </c>
      <c r="Q394" s="62">
        <v>41</v>
      </c>
      <c r="R394" s="62">
        <v>46</v>
      </c>
      <c r="S394">
        <f t="shared" si="13"/>
        <v>0.26829268292682928</v>
      </c>
    </row>
    <row r="395" spans="1:19" x14ac:dyDescent="0.25">
      <c r="A395" s="16" t="str">
        <f t="shared" si="12"/>
        <v>B29.09.2023</v>
      </c>
      <c r="B395" s="16" t="s">
        <v>45</v>
      </c>
      <c r="C395" s="63">
        <v>0.41666666666666669</v>
      </c>
      <c r="D395" s="16" t="s">
        <v>46</v>
      </c>
      <c r="E395" s="16">
        <v>26</v>
      </c>
      <c r="F395" s="16">
        <v>54</v>
      </c>
      <c r="G395" s="16" t="s">
        <v>32</v>
      </c>
      <c r="H395" s="16">
        <v>5</v>
      </c>
      <c r="I395" s="16" t="s">
        <v>47</v>
      </c>
      <c r="J395" s="16" t="s">
        <v>15</v>
      </c>
      <c r="K395" s="16" t="s">
        <v>23</v>
      </c>
      <c r="L395" s="61" t="s">
        <v>69</v>
      </c>
      <c r="M395" s="16" t="s">
        <v>16</v>
      </c>
      <c r="N395" s="62">
        <v>16</v>
      </c>
      <c r="O395" s="62">
        <v>7</v>
      </c>
      <c r="P395" s="62">
        <v>5</v>
      </c>
      <c r="Q395" s="62">
        <v>41</v>
      </c>
      <c r="R395" s="62">
        <v>46</v>
      </c>
      <c r="S395">
        <f t="shared" si="13"/>
        <v>0.17073170731707318</v>
      </c>
    </row>
    <row r="396" spans="1:19" x14ac:dyDescent="0.25">
      <c r="A396" s="16" t="str">
        <f t="shared" si="12"/>
        <v>B29.09.2023</v>
      </c>
      <c r="B396" s="16" t="s">
        <v>45</v>
      </c>
      <c r="C396" s="63">
        <v>0.41666666666666669</v>
      </c>
      <c r="D396" s="16" t="s">
        <v>46</v>
      </c>
      <c r="E396" s="16">
        <v>26</v>
      </c>
      <c r="F396" s="16">
        <v>54</v>
      </c>
      <c r="G396" s="16" t="s">
        <v>32</v>
      </c>
      <c r="H396" s="16">
        <v>5</v>
      </c>
      <c r="I396" s="16" t="s">
        <v>47</v>
      </c>
      <c r="J396" s="16" t="s">
        <v>22</v>
      </c>
      <c r="K396" s="16" t="s">
        <v>23</v>
      </c>
      <c r="L396" s="61" t="s">
        <v>69</v>
      </c>
      <c r="M396" s="16" t="s">
        <v>69</v>
      </c>
      <c r="N396" s="62">
        <v>16</v>
      </c>
      <c r="O396" s="62">
        <v>16</v>
      </c>
      <c r="P396" s="62">
        <v>5</v>
      </c>
      <c r="Q396" s="62">
        <v>41</v>
      </c>
      <c r="R396" s="62">
        <v>46</v>
      </c>
      <c r="S396">
        <f t="shared" si="13"/>
        <v>0.3902439024390244</v>
      </c>
    </row>
    <row r="397" spans="1:19" x14ac:dyDescent="0.25">
      <c r="A397" s="16" t="str">
        <f t="shared" si="12"/>
        <v>B29.09.2023</v>
      </c>
      <c r="B397" s="16" t="s">
        <v>45</v>
      </c>
      <c r="C397" s="63">
        <v>0.41666666666666669</v>
      </c>
      <c r="D397" s="16" t="s">
        <v>46</v>
      </c>
      <c r="E397" s="16">
        <v>26</v>
      </c>
      <c r="F397" s="16">
        <v>54</v>
      </c>
      <c r="G397" s="16" t="s">
        <v>32</v>
      </c>
      <c r="H397" s="16">
        <v>5</v>
      </c>
      <c r="I397" s="16" t="s">
        <v>47</v>
      </c>
      <c r="J397" s="16" t="s">
        <v>17</v>
      </c>
      <c r="K397" s="16" t="s">
        <v>23</v>
      </c>
      <c r="L397" s="61" t="s">
        <v>69</v>
      </c>
      <c r="M397" s="16" t="s">
        <v>14</v>
      </c>
      <c r="N397" s="62">
        <v>16</v>
      </c>
      <c r="O397" s="62">
        <v>7</v>
      </c>
      <c r="P397" s="62">
        <v>5</v>
      </c>
      <c r="Q397" s="62">
        <v>41</v>
      </c>
      <c r="R397" s="62">
        <v>46</v>
      </c>
      <c r="S397">
        <f t="shared" si="13"/>
        <v>0.17073170731707318</v>
      </c>
    </row>
    <row r="398" spans="1:19" x14ac:dyDescent="0.25">
      <c r="A398" s="16" t="str">
        <f t="shared" si="12"/>
        <v>C29.09.2023</v>
      </c>
      <c r="B398" s="16" t="s">
        <v>45</v>
      </c>
      <c r="C398" s="63">
        <v>0.41666666666666669</v>
      </c>
      <c r="D398" s="16" t="s">
        <v>46</v>
      </c>
      <c r="E398" s="16">
        <v>26</v>
      </c>
      <c r="F398" s="16">
        <v>54</v>
      </c>
      <c r="G398" s="16" t="s">
        <v>32</v>
      </c>
      <c r="H398" s="16">
        <v>5</v>
      </c>
      <c r="I398" s="16" t="s">
        <v>47</v>
      </c>
      <c r="J398" s="16" t="s">
        <v>17</v>
      </c>
      <c r="K398" s="16" t="s">
        <v>26</v>
      </c>
      <c r="L398" s="61" t="s">
        <v>69</v>
      </c>
      <c r="M398" s="64" t="s">
        <v>70</v>
      </c>
      <c r="N398" s="62">
        <v>14</v>
      </c>
      <c r="O398" s="62">
        <v>10</v>
      </c>
      <c r="P398" s="62">
        <v>9</v>
      </c>
      <c r="Q398" s="62">
        <v>45</v>
      </c>
      <c r="R398" s="62">
        <v>54</v>
      </c>
      <c r="S398">
        <f t="shared" si="13"/>
        <v>0.22222222222222221</v>
      </c>
    </row>
    <row r="399" spans="1:19" x14ac:dyDescent="0.25">
      <c r="A399" s="16" t="str">
        <f t="shared" si="12"/>
        <v>C29.09.2023</v>
      </c>
      <c r="B399" s="16" t="s">
        <v>45</v>
      </c>
      <c r="C399" s="63">
        <v>0.41666666666666669</v>
      </c>
      <c r="D399" s="16" t="s">
        <v>46</v>
      </c>
      <c r="E399" s="16">
        <v>26</v>
      </c>
      <c r="F399" s="16">
        <v>54</v>
      </c>
      <c r="G399" s="16" t="s">
        <v>32</v>
      </c>
      <c r="H399" s="16">
        <v>5</v>
      </c>
      <c r="I399" s="16" t="s">
        <v>47</v>
      </c>
      <c r="J399" s="16" t="s">
        <v>13</v>
      </c>
      <c r="K399" s="16" t="s">
        <v>26</v>
      </c>
      <c r="L399" s="61" t="s">
        <v>69</v>
      </c>
      <c r="M399" s="16" t="s">
        <v>16</v>
      </c>
      <c r="N399" s="62">
        <v>14</v>
      </c>
      <c r="O399" s="62">
        <v>8</v>
      </c>
      <c r="P399" s="62">
        <v>9</v>
      </c>
      <c r="Q399" s="62">
        <v>45</v>
      </c>
      <c r="R399" s="62">
        <v>54</v>
      </c>
      <c r="S399">
        <f t="shared" si="13"/>
        <v>0.17777777777777778</v>
      </c>
    </row>
    <row r="400" spans="1:19" x14ac:dyDescent="0.25">
      <c r="A400" s="16" t="str">
        <f t="shared" si="12"/>
        <v>C29.09.2023</v>
      </c>
      <c r="B400" s="16" t="s">
        <v>45</v>
      </c>
      <c r="C400" s="63">
        <v>0.41666666666666669</v>
      </c>
      <c r="D400" s="16" t="s">
        <v>46</v>
      </c>
      <c r="E400" s="16">
        <v>26</v>
      </c>
      <c r="F400" s="16">
        <v>54</v>
      </c>
      <c r="G400" s="16" t="s">
        <v>32</v>
      </c>
      <c r="H400" s="16">
        <v>5</v>
      </c>
      <c r="I400" s="16" t="s">
        <v>47</v>
      </c>
      <c r="J400" s="16" t="s">
        <v>15</v>
      </c>
      <c r="K400" s="16" t="s">
        <v>26</v>
      </c>
      <c r="L400" s="61" t="s">
        <v>69</v>
      </c>
      <c r="M400" s="16" t="s">
        <v>69</v>
      </c>
      <c r="N400" s="62">
        <v>14</v>
      </c>
      <c r="O400" s="62">
        <v>14</v>
      </c>
      <c r="P400" s="62">
        <v>9</v>
      </c>
      <c r="Q400" s="62">
        <v>45</v>
      </c>
      <c r="R400" s="62">
        <v>54</v>
      </c>
      <c r="S400">
        <f t="shared" si="13"/>
        <v>0.31111111111111112</v>
      </c>
    </row>
    <row r="401" spans="1:19" x14ac:dyDescent="0.25">
      <c r="A401" s="16" t="str">
        <f t="shared" si="12"/>
        <v>C29.09.2023</v>
      </c>
      <c r="B401" s="16" t="s">
        <v>45</v>
      </c>
      <c r="C401" s="63">
        <v>0.41666666666666669</v>
      </c>
      <c r="D401" s="16" t="s">
        <v>46</v>
      </c>
      <c r="E401" s="16">
        <v>26</v>
      </c>
      <c r="F401" s="16">
        <v>54</v>
      </c>
      <c r="G401" s="16" t="s">
        <v>32</v>
      </c>
      <c r="H401" s="16">
        <v>5</v>
      </c>
      <c r="I401" s="16" t="s">
        <v>47</v>
      </c>
      <c r="J401" s="16" t="s">
        <v>22</v>
      </c>
      <c r="K401" s="16" t="s">
        <v>26</v>
      </c>
      <c r="L401" s="61" t="s">
        <v>69</v>
      </c>
      <c r="M401" s="16" t="s">
        <v>14</v>
      </c>
      <c r="N401" s="62">
        <v>14</v>
      </c>
      <c r="O401" s="62">
        <v>13</v>
      </c>
      <c r="P401" s="62">
        <v>9</v>
      </c>
      <c r="Q401" s="62">
        <v>45</v>
      </c>
      <c r="R401" s="62">
        <v>54</v>
      </c>
      <c r="S401">
        <f t="shared" si="13"/>
        <v>0.28888888888888886</v>
      </c>
    </row>
    <row r="402" spans="1:19" x14ac:dyDescent="0.25">
      <c r="A402" s="16" t="str">
        <f t="shared" si="12"/>
        <v>D29.09.2023</v>
      </c>
      <c r="B402" s="16" t="s">
        <v>45</v>
      </c>
      <c r="C402" s="63">
        <v>0.41666666666666669</v>
      </c>
      <c r="D402" s="16" t="s">
        <v>46</v>
      </c>
      <c r="E402" s="16">
        <v>26</v>
      </c>
      <c r="F402" s="16">
        <v>54</v>
      </c>
      <c r="G402" s="16" t="s">
        <v>32</v>
      </c>
      <c r="H402" s="16">
        <v>5</v>
      </c>
      <c r="I402" s="16" t="s">
        <v>47</v>
      </c>
      <c r="J402" s="16" t="s">
        <v>22</v>
      </c>
      <c r="K402" s="16" t="s">
        <v>31</v>
      </c>
      <c r="L402" s="61" t="s">
        <v>69</v>
      </c>
      <c r="M402" s="64" t="s">
        <v>70</v>
      </c>
      <c r="N402" s="62">
        <v>7</v>
      </c>
      <c r="O402" s="62">
        <v>14</v>
      </c>
      <c r="P402" s="62">
        <v>8</v>
      </c>
      <c r="Q402" s="62">
        <v>42</v>
      </c>
      <c r="R402" s="62">
        <v>50</v>
      </c>
      <c r="S402">
        <f t="shared" si="13"/>
        <v>0.33333333333333331</v>
      </c>
    </row>
    <row r="403" spans="1:19" x14ac:dyDescent="0.25">
      <c r="A403" s="16" t="str">
        <f t="shared" si="12"/>
        <v>D29.09.2023</v>
      </c>
      <c r="B403" s="16" t="s">
        <v>45</v>
      </c>
      <c r="C403" s="63">
        <v>0.41666666666666669</v>
      </c>
      <c r="D403" s="16" t="s">
        <v>46</v>
      </c>
      <c r="E403" s="16">
        <v>26</v>
      </c>
      <c r="F403" s="16">
        <v>54</v>
      </c>
      <c r="G403" s="16" t="s">
        <v>32</v>
      </c>
      <c r="H403" s="16">
        <v>5</v>
      </c>
      <c r="I403" s="16" t="s">
        <v>47</v>
      </c>
      <c r="J403" s="16" t="s">
        <v>15</v>
      </c>
      <c r="K403" s="16" t="s">
        <v>31</v>
      </c>
      <c r="L403" s="61" t="s">
        <v>69</v>
      </c>
      <c r="M403" s="16" t="s">
        <v>16</v>
      </c>
      <c r="N403" s="62">
        <v>7</v>
      </c>
      <c r="O403" s="62">
        <v>10</v>
      </c>
      <c r="P403" s="62">
        <v>8</v>
      </c>
      <c r="Q403" s="62">
        <v>42</v>
      </c>
      <c r="R403" s="62">
        <v>50</v>
      </c>
      <c r="S403">
        <f t="shared" si="13"/>
        <v>0.23809523809523808</v>
      </c>
    </row>
    <row r="404" spans="1:19" x14ac:dyDescent="0.25">
      <c r="A404" s="16" t="str">
        <f t="shared" si="12"/>
        <v>D29.09.2023</v>
      </c>
      <c r="B404" s="16" t="s">
        <v>45</v>
      </c>
      <c r="C404" s="63">
        <v>0.41666666666666669</v>
      </c>
      <c r="D404" s="16" t="s">
        <v>46</v>
      </c>
      <c r="E404" s="16">
        <v>26</v>
      </c>
      <c r="F404" s="16">
        <v>54</v>
      </c>
      <c r="G404" s="16" t="s">
        <v>32</v>
      </c>
      <c r="H404" s="16">
        <v>5</v>
      </c>
      <c r="I404" s="16" t="s">
        <v>47</v>
      </c>
      <c r="J404" s="16" t="s">
        <v>13</v>
      </c>
      <c r="K404" s="16" t="s">
        <v>31</v>
      </c>
      <c r="L404" s="61" t="s">
        <v>69</v>
      </c>
      <c r="M404" s="16" t="s">
        <v>69</v>
      </c>
      <c r="N404" s="62">
        <v>7</v>
      </c>
      <c r="O404" s="62">
        <v>7</v>
      </c>
      <c r="P404" s="62">
        <v>8</v>
      </c>
      <c r="Q404" s="62">
        <v>42</v>
      </c>
      <c r="R404" s="62">
        <v>50</v>
      </c>
      <c r="S404">
        <f t="shared" si="13"/>
        <v>0.16666666666666666</v>
      </c>
    </row>
    <row r="405" spans="1:19" x14ac:dyDescent="0.25">
      <c r="A405" s="16" t="str">
        <f t="shared" si="12"/>
        <v>D29.09.2023</v>
      </c>
      <c r="B405" s="16" t="s">
        <v>45</v>
      </c>
      <c r="C405" s="63">
        <v>0.41666666666666669</v>
      </c>
      <c r="D405" s="16" t="s">
        <v>46</v>
      </c>
      <c r="E405" s="16">
        <v>26</v>
      </c>
      <c r="F405" s="16">
        <v>54</v>
      </c>
      <c r="G405" s="16" t="s">
        <v>32</v>
      </c>
      <c r="H405" s="16">
        <v>5</v>
      </c>
      <c r="I405" s="16" t="s">
        <v>47</v>
      </c>
      <c r="J405" s="16" t="s">
        <v>17</v>
      </c>
      <c r="K405" s="16" t="s">
        <v>31</v>
      </c>
      <c r="L405" s="61" t="s">
        <v>69</v>
      </c>
      <c r="M405" s="16" t="s">
        <v>14</v>
      </c>
      <c r="N405" s="62">
        <v>7</v>
      </c>
      <c r="O405" s="62">
        <v>11</v>
      </c>
      <c r="P405" s="62">
        <v>8</v>
      </c>
      <c r="Q405" s="62">
        <v>42</v>
      </c>
      <c r="R405" s="62">
        <v>50</v>
      </c>
      <c r="S405">
        <f t="shared" si="13"/>
        <v>0.26190476190476192</v>
      </c>
    </row>
    <row r="406" spans="1:19" x14ac:dyDescent="0.25">
      <c r="A406" s="16" t="str">
        <f t="shared" si="12"/>
        <v>E29.09.2023</v>
      </c>
      <c r="B406" s="16" t="s">
        <v>45</v>
      </c>
      <c r="C406" s="63">
        <v>0.41666666666666669</v>
      </c>
      <c r="D406" s="16" t="s">
        <v>46</v>
      </c>
      <c r="E406" s="16">
        <v>26</v>
      </c>
      <c r="F406" s="16">
        <v>54</v>
      </c>
      <c r="G406" s="16" t="s">
        <v>11</v>
      </c>
      <c r="H406" s="16">
        <v>6</v>
      </c>
      <c r="I406" s="16" t="s">
        <v>47</v>
      </c>
      <c r="J406" s="16" t="s">
        <v>15</v>
      </c>
      <c r="K406" s="16" t="s">
        <v>36</v>
      </c>
      <c r="L406" s="61" t="s">
        <v>69</v>
      </c>
      <c r="M406" s="64" t="s">
        <v>70</v>
      </c>
      <c r="N406" s="62">
        <v>6</v>
      </c>
      <c r="O406" s="62">
        <v>12</v>
      </c>
      <c r="P406" s="62">
        <v>6</v>
      </c>
      <c r="Q406" s="62">
        <v>22</v>
      </c>
      <c r="R406" s="62">
        <v>28</v>
      </c>
      <c r="S406">
        <f t="shared" si="13"/>
        <v>0.54545454545454541</v>
      </c>
    </row>
    <row r="407" spans="1:19" x14ac:dyDescent="0.25">
      <c r="A407" s="16" t="str">
        <f t="shared" si="12"/>
        <v>E29.09.2023</v>
      </c>
      <c r="B407" s="16" t="s">
        <v>45</v>
      </c>
      <c r="C407" s="63">
        <v>0.41666666666666669</v>
      </c>
      <c r="D407" s="16" t="s">
        <v>46</v>
      </c>
      <c r="E407" s="16">
        <v>26</v>
      </c>
      <c r="F407" s="16">
        <v>54</v>
      </c>
      <c r="G407" s="16" t="s">
        <v>11</v>
      </c>
      <c r="H407" s="16">
        <v>6</v>
      </c>
      <c r="I407" s="16" t="s">
        <v>47</v>
      </c>
      <c r="J407" s="16" t="s">
        <v>17</v>
      </c>
      <c r="K407" s="16" t="s">
        <v>36</v>
      </c>
      <c r="L407" s="61" t="s">
        <v>69</v>
      </c>
      <c r="M407" s="16" t="s">
        <v>16</v>
      </c>
      <c r="N407" s="62">
        <v>6</v>
      </c>
      <c r="O407" s="62">
        <v>1</v>
      </c>
      <c r="P407" s="62">
        <v>6</v>
      </c>
      <c r="Q407" s="62">
        <v>22</v>
      </c>
      <c r="R407" s="62">
        <v>28</v>
      </c>
      <c r="S407">
        <f t="shared" si="13"/>
        <v>4.5454545454545456E-2</v>
      </c>
    </row>
    <row r="408" spans="1:19" x14ac:dyDescent="0.25">
      <c r="A408" s="16" t="str">
        <f t="shared" si="12"/>
        <v>E29.09.2023</v>
      </c>
      <c r="B408" s="16" t="s">
        <v>45</v>
      </c>
      <c r="C408" s="63">
        <v>0.41666666666666669</v>
      </c>
      <c r="D408" s="16" t="s">
        <v>46</v>
      </c>
      <c r="E408" s="16">
        <v>26</v>
      </c>
      <c r="F408" s="16">
        <v>54</v>
      </c>
      <c r="G408" s="16" t="s">
        <v>11</v>
      </c>
      <c r="H408" s="16">
        <v>6</v>
      </c>
      <c r="I408" s="16" t="s">
        <v>47</v>
      </c>
      <c r="J408" s="16" t="s">
        <v>17</v>
      </c>
      <c r="K408" s="16" t="s">
        <v>36</v>
      </c>
      <c r="L408" s="61" t="s">
        <v>69</v>
      </c>
      <c r="M408" s="16" t="s">
        <v>69</v>
      </c>
      <c r="N408" s="62">
        <v>6</v>
      </c>
      <c r="O408" s="62">
        <v>6</v>
      </c>
      <c r="P408" s="62">
        <v>6</v>
      </c>
      <c r="Q408" s="62">
        <v>22</v>
      </c>
      <c r="R408" s="62">
        <v>28</v>
      </c>
      <c r="S408">
        <f t="shared" si="13"/>
        <v>0.27272727272727271</v>
      </c>
    </row>
    <row r="409" spans="1:19" x14ac:dyDescent="0.25">
      <c r="A409" s="16" t="str">
        <f t="shared" si="12"/>
        <v>E29.09.2023</v>
      </c>
      <c r="B409" s="16" t="s">
        <v>45</v>
      </c>
      <c r="C409" s="63">
        <v>0.41666666666666669</v>
      </c>
      <c r="D409" s="16" t="s">
        <v>46</v>
      </c>
      <c r="E409" s="16">
        <v>26</v>
      </c>
      <c r="F409" s="16">
        <v>54</v>
      </c>
      <c r="G409" s="16" t="s">
        <v>11</v>
      </c>
      <c r="H409" s="16">
        <v>6</v>
      </c>
      <c r="I409" s="16" t="s">
        <v>47</v>
      </c>
      <c r="J409" s="16" t="s">
        <v>22</v>
      </c>
      <c r="K409" s="16" t="s">
        <v>36</v>
      </c>
      <c r="L409" s="61" t="s">
        <v>69</v>
      </c>
      <c r="M409" s="16" t="s">
        <v>14</v>
      </c>
      <c r="N409" s="62">
        <v>6</v>
      </c>
      <c r="O409" s="62">
        <v>3</v>
      </c>
      <c r="P409" s="62">
        <v>6</v>
      </c>
      <c r="Q409" s="62">
        <v>22</v>
      </c>
      <c r="R409" s="62">
        <v>28</v>
      </c>
      <c r="S409">
        <f t="shared" si="13"/>
        <v>0.13636363636363635</v>
      </c>
    </row>
    <row r="410" spans="1:19" x14ac:dyDescent="0.25">
      <c r="A410" s="16" t="str">
        <f t="shared" si="12"/>
        <v>F29.09.2023</v>
      </c>
      <c r="B410" s="16" t="s">
        <v>45</v>
      </c>
      <c r="C410" s="63">
        <v>0.41666666666666669</v>
      </c>
      <c r="D410" s="16" t="s">
        <v>46</v>
      </c>
      <c r="E410" s="16">
        <v>26</v>
      </c>
      <c r="F410" s="16">
        <v>54</v>
      </c>
      <c r="G410" s="16" t="s">
        <v>11</v>
      </c>
      <c r="H410" s="16">
        <v>6</v>
      </c>
      <c r="I410" s="16" t="s">
        <v>47</v>
      </c>
      <c r="J410" s="16" t="s">
        <v>13</v>
      </c>
      <c r="K410" s="16" t="s">
        <v>37</v>
      </c>
      <c r="L410" s="61" t="s">
        <v>69</v>
      </c>
      <c r="M410" s="64" t="s">
        <v>70</v>
      </c>
      <c r="N410" s="62">
        <v>18</v>
      </c>
      <c r="O410" s="62">
        <v>8</v>
      </c>
      <c r="P410" s="62">
        <v>8</v>
      </c>
      <c r="Q410" s="62">
        <v>30</v>
      </c>
      <c r="R410" s="62">
        <v>38</v>
      </c>
      <c r="S410">
        <f t="shared" si="13"/>
        <v>0.26666666666666666</v>
      </c>
    </row>
    <row r="411" spans="1:19" x14ac:dyDescent="0.25">
      <c r="A411" s="16" t="str">
        <f t="shared" si="12"/>
        <v>F29.09.2023</v>
      </c>
      <c r="B411" s="16" t="s">
        <v>45</v>
      </c>
      <c r="C411" s="63">
        <v>0.41666666666666669</v>
      </c>
      <c r="D411" s="16" t="s">
        <v>46</v>
      </c>
      <c r="E411" s="16">
        <v>26</v>
      </c>
      <c r="F411" s="16">
        <v>54</v>
      </c>
      <c r="G411" s="16" t="s">
        <v>11</v>
      </c>
      <c r="H411" s="16">
        <v>6</v>
      </c>
      <c r="I411" s="16" t="s">
        <v>47</v>
      </c>
      <c r="J411" s="16" t="s">
        <v>17</v>
      </c>
      <c r="K411" s="16" t="s">
        <v>37</v>
      </c>
      <c r="L411" s="61" t="s">
        <v>69</v>
      </c>
      <c r="M411" s="16" t="s">
        <v>16</v>
      </c>
      <c r="N411" s="62">
        <v>18</v>
      </c>
      <c r="O411" s="62">
        <v>1</v>
      </c>
      <c r="P411" s="62">
        <v>8</v>
      </c>
      <c r="Q411" s="62">
        <v>30</v>
      </c>
      <c r="R411" s="62">
        <v>38</v>
      </c>
      <c r="S411">
        <f t="shared" si="13"/>
        <v>3.3333333333333333E-2</v>
      </c>
    </row>
    <row r="412" spans="1:19" x14ac:dyDescent="0.25">
      <c r="A412" s="16" t="str">
        <f t="shared" si="12"/>
        <v>F29.09.2023</v>
      </c>
      <c r="B412" s="16" t="s">
        <v>45</v>
      </c>
      <c r="C412" s="63">
        <v>0.41666666666666669</v>
      </c>
      <c r="D412" s="16" t="s">
        <v>46</v>
      </c>
      <c r="E412" s="16">
        <v>26</v>
      </c>
      <c r="F412" s="16">
        <v>54</v>
      </c>
      <c r="G412" s="16" t="s">
        <v>11</v>
      </c>
      <c r="H412" s="16">
        <v>6</v>
      </c>
      <c r="I412" s="16" t="s">
        <v>47</v>
      </c>
      <c r="J412" s="16" t="s">
        <v>22</v>
      </c>
      <c r="K412" s="16" t="s">
        <v>37</v>
      </c>
      <c r="L412" s="61" t="s">
        <v>69</v>
      </c>
      <c r="M412" s="16" t="s">
        <v>69</v>
      </c>
      <c r="N412" s="62">
        <v>18</v>
      </c>
      <c r="O412" s="62">
        <v>18</v>
      </c>
      <c r="P412" s="62">
        <v>8</v>
      </c>
      <c r="Q412" s="62">
        <v>30</v>
      </c>
      <c r="R412" s="62">
        <v>38</v>
      </c>
      <c r="S412">
        <f t="shared" si="13"/>
        <v>0.6</v>
      </c>
    </row>
    <row r="413" spans="1:19" x14ac:dyDescent="0.25">
      <c r="A413" s="16" t="str">
        <f t="shared" si="12"/>
        <v>F29.09.2023</v>
      </c>
      <c r="B413" s="16" t="s">
        <v>45</v>
      </c>
      <c r="C413" s="63">
        <v>0.41666666666666669</v>
      </c>
      <c r="D413" s="16" t="s">
        <v>46</v>
      </c>
      <c r="E413" s="16">
        <v>26</v>
      </c>
      <c r="F413" s="16">
        <v>54</v>
      </c>
      <c r="G413" s="16" t="s">
        <v>11</v>
      </c>
      <c r="H413" s="16">
        <v>6</v>
      </c>
      <c r="I413" s="16" t="s">
        <v>47</v>
      </c>
      <c r="J413" s="16" t="s">
        <v>15</v>
      </c>
      <c r="K413" s="16" t="s">
        <v>37</v>
      </c>
      <c r="L413" s="61" t="s">
        <v>69</v>
      </c>
      <c r="M413" s="16" t="s">
        <v>14</v>
      </c>
      <c r="N413" s="62">
        <v>18</v>
      </c>
      <c r="O413" s="62">
        <v>3</v>
      </c>
      <c r="P413" s="62">
        <v>8</v>
      </c>
      <c r="Q413" s="62">
        <v>30</v>
      </c>
      <c r="R413" s="62">
        <v>38</v>
      </c>
      <c r="S413">
        <f t="shared" si="13"/>
        <v>0.1</v>
      </c>
    </row>
    <row r="414" spans="1:19" x14ac:dyDescent="0.25">
      <c r="A414" s="16" t="str">
        <f t="shared" si="12"/>
        <v>G29.09.2023</v>
      </c>
      <c r="B414" s="16" t="s">
        <v>45</v>
      </c>
      <c r="C414" s="63">
        <v>0.41666666666666669</v>
      </c>
      <c r="D414" s="16" t="s">
        <v>46</v>
      </c>
      <c r="E414" s="16">
        <v>26</v>
      </c>
      <c r="F414" s="16">
        <v>54</v>
      </c>
      <c r="G414" s="16" t="s">
        <v>11</v>
      </c>
      <c r="H414" s="16">
        <v>6</v>
      </c>
      <c r="I414" s="16" t="s">
        <v>47</v>
      </c>
      <c r="J414" s="16" t="s">
        <v>17</v>
      </c>
      <c r="K414" s="16" t="s">
        <v>38</v>
      </c>
      <c r="L414" s="61" t="s">
        <v>69</v>
      </c>
      <c r="M414" s="64" t="s">
        <v>70</v>
      </c>
      <c r="N414" s="62">
        <v>13</v>
      </c>
      <c r="O414" s="62">
        <v>9</v>
      </c>
      <c r="P414" s="62">
        <v>11</v>
      </c>
      <c r="Q414" s="62">
        <v>31</v>
      </c>
      <c r="R414" s="62">
        <v>42</v>
      </c>
      <c r="S414">
        <f t="shared" si="13"/>
        <v>0.29032258064516131</v>
      </c>
    </row>
    <row r="415" spans="1:19" x14ac:dyDescent="0.25">
      <c r="A415" s="16" t="str">
        <f t="shared" si="12"/>
        <v>G29.09.2023</v>
      </c>
      <c r="B415" s="16" t="s">
        <v>45</v>
      </c>
      <c r="C415" s="63">
        <v>0.41666666666666669</v>
      </c>
      <c r="D415" s="16" t="s">
        <v>46</v>
      </c>
      <c r="E415" s="16">
        <v>26</v>
      </c>
      <c r="F415" s="16">
        <v>54</v>
      </c>
      <c r="G415" s="16" t="s">
        <v>11</v>
      </c>
      <c r="H415" s="16">
        <v>6</v>
      </c>
      <c r="I415" s="16" t="s">
        <v>47</v>
      </c>
      <c r="J415" s="16" t="s">
        <v>22</v>
      </c>
      <c r="K415" s="16" t="s">
        <v>38</v>
      </c>
      <c r="L415" s="61" t="s">
        <v>69</v>
      </c>
      <c r="M415" s="16" t="s">
        <v>16</v>
      </c>
      <c r="N415" s="62">
        <v>13</v>
      </c>
      <c r="O415" s="62">
        <v>5</v>
      </c>
      <c r="P415" s="62">
        <v>11</v>
      </c>
      <c r="Q415" s="62">
        <v>31</v>
      </c>
      <c r="R415" s="62">
        <v>42</v>
      </c>
      <c r="S415">
        <f t="shared" si="13"/>
        <v>0.16129032258064516</v>
      </c>
    </row>
    <row r="416" spans="1:19" x14ac:dyDescent="0.25">
      <c r="A416" s="16" t="str">
        <f t="shared" si="12"/>
        <v>G29.09.2023</v>
      </c>
      <c r="B416" s="16" t="s">
        <v>45</v>
      </c>
      <c r="C416" s="63">
        <v>0.41666666666666669</v>
      </c>
      <c r="D416" s="16" t="s">
        <v>46</v>
      </c>
      <c r="E416" s="16">
        <v>26</v>
      </c>
      <c r="F416" s="16">
        <v>54</v>
      </c>
      <c r="G416" s="16" t="s">
        <v>11</v>
      </c>
      <c r="H416" s="16">
        <v>6</v>
      </c>
      <c r="I416" s="16" t="s">
        <v>47</v>
      </c>
      <c r="J416" s="16" t="s">
        <v>15</v>
      </c>
      <c r="K416" s="16" t="s">
        <v>38</v>
      </c>
      <c r="L416" s="61" t="s">
        <v>69</v>
      </c>
      <c r="M416" s="16" t="s">
        <v>69</v>
      </c>
      <c r="N416" s="62">
        <v>13</v>
      </c>
      <c r="O416" s="62">
        <v>13</v>
      </c>
      <c r="P416" s="62">
        <v>11</v>
      </c>
      <c r="Q416" s="62">
        <v>31</v>
      </c>
      <c r="R416" s="62">
        <v>42</v>
      </c>
      <c r="S416">
        <f t="shared" si="13"/>
        <v>0.41935483870967744</v>
      </c>
    </row>
    <row r="417" spans="1:19" x14ac:dyDescent="0.25">
      <c r="A417" s="16" t="str">
        <f t="shared" si="12"/>
        <v>G29.09.2023</v>
      </c>
      <c r="B417" s="16" t="s">
        <v>45</v>
      </c>
      <c r="C417" s="63">
        <v>0.41666666666666669</v>
      </c>
      <c r="D417" s="16" t="s">
        <v>46</v>
      </c>
      <c r="E417" s="16">
        <v>26</v>
      </c>
      <c r="F417" s="16">
        <v>54</v>
      </c>
      <c r="G417" s="16" t="s">
        <v>11</v>
      </c>
      <c r="H417" s="16">
        <v>6</v>
      </c>
      <c r="I417" s="16" t="s">
        <v>47</v>
      </c>
      <c r="J417" s="16" t="s">
        <v>13</v>
      </c>
      <c r="K417" s="16" t="s">
        <v>38</v>
      </c>
      <c r="L417" s="61" t="s">
        <v>69</v>
      </c>
      <c r="M417" s="16" t="s">
        <v>14</v>
      </c>
      <c r="N417" s="62">
        <v>13</v>
      </c>
      <c r="O417" s="62">
        <v>4</v>
      </c>
      <c r="P417" s="62">
        <v>11</v>
      </c>
      <c r="Q417" s="62">
        <v>31</v>
      </c>
      <c r="R417" s="62">
        <v>42</v>
      </c>
      <c r="S417">
        <f t="shared" si="13"/>
        <v>0.12903225806451613</v>
      </c>
    </row>
    <row r="418" spans="1:19" x14ac:dyDescent="0.25">
      <c r="A418" s="16" t="str">
        <f t="shared" si="12"/>
        <v>H29.09.2023</v>
      </c>
      <c r="B418" s="16" t="s">
        <v>45</v>
      </c>
      <c r="C418" s="63">
        <v>0.41666666666666669</v>
      </c>
      <c r="D418" s="16" t="s">
        <v>46</v>
      </c>
      <c r="E418" s="16">
        <v>26</v>
      </c>
      <c r="F418" s="16">
        <v>54</v>
      </c>
      <c r="G418" s="16" t="s">
        <v>11</v>
      </c>
      <c r="H418" s="16">
        <v>6</v>
      </c>
      <c r="I418" s="16" t="s">
        <v>47</v>
      </c>
      <c r="J418" s="16" t="s">
        <v>22</v>
      </c>
      <c r="K418" s="16" t="s">
        <v>39</v>
      </c>
      <c r="L418" s="61" t="s">
        <v>69</v>
      </c>
      <c r="M418" s="64" t="s">
        <v>70</v>
      </c>
      <c r="N418" s="62">
        <v>19</v>
      </c>
      <c r="O418" s="62">
        <v>14</v>
      </c>
      <c r="P418" s="62">
        <v>7</v>
      </c>
      <c r="Q418" s="62">
        <v>36</v>
      </c>
      <c r="R418" s="62">
        <v>43</v>
      </c>
      <c r="S418">
        <f t="shared" si="13"/>
        <v>0.3888888888888889</v>
      </c>
    </row>
    <row r="419" spans="1:19" x14ac:dyDescent="0.25">
      <c r="A419" s="16" t="str">
        <f t="shared" si="12"/>
        <v>H29.09.2023</v>
      </c>
      <c r="B419" s="16" t="s">
        <v>45</v>
      </c>
      <c r="C419" s="63">
        <v>0.41666666666666669</v>
      </c>
      <c r="D419" s="16" t="s">
        <v>46</v>
      </c>
      <c r="E419" s="16">
        <v>26</v>
      </c>
      <c r="F419" s="16">
        <v>54</v>
      </c>
      <c r="G419" s="16" t="s">
        <v>11</v>
      </c>
      <c r="H419" s="16">
        <v>6</v>
      </c>
      <c r="I419" s="16" t="s">
        <v>47</v>
      </c>
      <c r="J419" s="16" t="s">
        <v>17</v>
      </c>
      <c r="K419" s="16" t="s">
        <v>39</v>
      </c>
      <c r="L419" s="61" t="s">
        <v>69</v>
      </c>
      <c r="M419" s="16" t="s">
        <v>16</v>
      </c>
      <c r="N419" s="62">
        <v>19</v>
      </c>
      <c r="O419" s="62">
        <v>2</v>
      </c>
      <c r="P419" s="62">
        <v>7</v>
      </c>
      <c r="Q419" s="62">
        <v>36</v>
      </c>
      <c r="R419" s="62">
        <v>43</v>
      </c>
      <c r="S419">
        <f t="shared" si="13"/>
        <v>5.5555555555555552E-2</v>
      </c>
    </row>
    <row r="420" spans="1:19" x14ac:dyDescent="0.25">
      <c r="A420" s="16" t="str">
        <f t="shared" si="12"/>
        <v>H29.09.2023</v>
      </c>
      <c r="B420" s="16" t="s">
        <v>45</v>
      </c>
      <c r="C420" s="63">
        <v>0.41666666666666669</v>
      </c>
      <c r="D420" s="16" t="s">
        <v>46</v>
      </c>
      <c r="E420" s="16">
        <v>26</v>
      </c>
      <c r="F420" s="16">
        <v>54</v>
      </c>
      <c r="G420" s="16" t="s">
        <v>11</v>
      </c>
      <c r="H420" s="16">
        <v>6</v>
      </c>
      <c r="I420" s="16" t="s">
        <v>47</v>
      </c>
      <c r="J420" s="16" t="s">
        <v>13</v>
      </c>
      <c r="K420" s="16" t="s">
        <v>39</v>
      </c>
      <c r="L420" s="61" t="s">
        <v>69</v>
      </c>
      <c r="M420" s="16" t="s">
        <v>69</v>
      </c>
      <c r="N420" s="62">
        <v>19</v>
      </c>
      <c r="O420" s="62">
        <v>19</v>
      </c>
      <c r="P420" s="62">
        <v>7</v>
      </c>
      <c r="Q420" s="62">
        <v>36</v>
      </c>
      <c r="R420" s="62">
        <v>43</v>
      </c>
      <c r="S420">
        <f t="shared" si="13"/>
        <v>0.52777777777777779</v>
      </c>
    </row>
    <row r="421" spans="1:19" x14ac:dyDescent="0.25">
      <c r="A421" s="16" t="str">
        <f t="shared" si="12"/>
        <v>H29.09.2023</v>
      </c>
      <c r="B421" s="16" t="s">
        <v>45</v>
      </c>
      <c r="C421" s="63">
        <v>0.41666666666666669</v>
      </c>
      <c r="D421" s="16" t="s">
        <v>46</v>
      </c>
      <c r="E421" s="16">
        <v>26</v>
      </c>
      <c r="F421" s="16">
        <v>54</v>
      </c>
      <c r="G421" s="16" t="s">
        <v>11</v>
      </c>
      <c r="H421" s="16">
        <v>6</v>
      </c>
      <c r="I421" s="16" t="s">
        <v>47</v>
      </c>
      <c r="J421" s="16" t="s">
        <v>15</v>
      </c>
      <c r="K421" s="16" t="s">
        <v>39</v>
      </c>
      <c r="L421" s="61" t="s">
        <v>69</v>
      </c>
      <c r="M421" s="16" t="s">
        <v>14</v>
      </c>
      <c r="N421" s="62">
        <v>19</v>
      </c>
      <c r="O421" s="62">
        <v>1</v>
      </c>
      <c r="P421" s="62">
        <v>7</v>
      </c>
      <c r="Q421" s="62">
        <v>36</v>
      </c>
      <c r="R421" s="62">
        <v>43</v>
      </c>
      <c r="S421">
        <f t="shared" si="13"/>
        <v>2.7777777777777776E-2</v>
      </c>
    </row>
    <row r="422" spans="1:19" x14ac:dyDescent="0.25">
      <c r="A422" s="16" t="str">
        <f t="shared" si="12"/>
        <v>A30.10.2023</v>
      </c>
      <c r="B422" s="16" t="s">
        <v>58</v>
      </c>
      <c r="C422" s="60">
        <v>0.70833333333333337</v>
      </c>
      <c r="D422" s="16" t="s">
        <v>52</v>
      </c>
      <c r="E422" s="16">
        <v>23</v>
      </c>
      <c r="F422" s="16">
        <v>58</v>
      </c>
      <c r="G422" s="61" t="s">
        <v>11</v>
      </c>
      <c r="H422" s="61">
        <v>8</v>
      </c>
      <c r="I422" s="16" t="s">
        <v>44</v>
      </c>
      <c r="J422" s="61" t="s">
        <v>22</v>
      </c>
      <c r="K422" s="61" t="s">
        <v>12</v>
      </c>
      <c r="L422" s="16" t="s">
        <v>69</v>
      </c>
      <c r="M422" s="16" t="s">
        <v>16</v>
      </c>
      <c r="N422" s="62">
        <v>15</v>
      </c>
      <c r="O422" s="62">
        <v>4</v>
      </c>
      <c r="P422" s="62">
        <v>3</v>
      </c>
      <c r="Q422" s="62">
        <v>49</v>
      </c>
      <c r="R422" s="62">
        <v>52</v>
      </c>
      <c r="S422">
        <f t="shared" si="13"/>
        <v>8.1632653061224483E-2</v>
      </c>
    </row>
    <row r="423" spans="1:19" x14ac:dyDescent="0.25">
      <c r="A423" s="16" t="str">
        <f t="shared" si="12"/>
        <v>A30.10.2023</v>
      </c>
      <c r="B423" s="16" t="s">
        <v>58</v>
      </c>
      <c r="C423" s="60">
        <v>0.70833333333333337</v>
      </c>
      <c r="D423" s="16" t="s">
        <v>52</v>
      </c>
      <c r="E423" s="16">
        <v>23</v>
      </c>
      <c r="F423" s="16">
        <v>58</v>
      </c>
      <c r="G423" s="61" t="s">
        <v>11</v>
      </c>
      <c r="H423" s="61">
        <v>8</v>
      </c>
      <c r="I423" s="16" t="s">
        <v>44</v>
      </c>
      <c r="J423" s="61" t="s">
        <v>17</v>
      </c>
      <c r="K423" s="61" t="s">
        <v>12</v>
      </c>
      <c r="L423" s="16" t="s">
        <v>69</v>
      </c>
      <c r="M423" s="16" t="s">
        <v>69</v>
      </c>
      <c r="N423" s="62">
        <v>15</v>
      </c>
      <c r="O423" s="62">
        <v>18</v>
      </c>
      <c r="P423" s="62">
        <v>3</v>
      </c>
      <c r="Q423" s="62">
        <v>49</v>
      </c>
      <c r="R423" s="62">
        <v>52</v>
      </c>
      <c r="S423">
        <f t="shared" si="13"/>
        <v>0.36734693877551022</v>
      </c>
    </row>
    <row r="424" spans="1:19" x14ac:dyDescent="0.25">
      <c r="A424" s="16" t="str">
        <f t="shared" si="12"/>
        <v>A30.10.2023</v>
      </c>
      <c r="B424" s="16" t="s">
        <v>58</v>
      </c>
      <c r="C424" s="60">
        <v>0.70833333333333337</v>
      </c>
      <c r="D424" s="16" t="s">
        <v>52</v>
      </c>
      <c r="E424" s="16">
        <v>23</v>
      </c>
      <c r="F424" s="16">
        <v>58</v>
      </c>
      <c r="G424" s="61" t="s">
        <v>11</v>
      </c>
      <c r="H424" s="61">
        <v>8</v>
      </c>
      <c r="I424" s="16" t="s">
        <v>44</v>
      </c>
      <c r="J424" s="61" t="s">
        <v>15</v>
      </c>
      <c r="K424" s="61" t="s">
        <v>12</v>
      </c>
      <c r="L424" s="16" t="s">
        <v>69</v>
      </c>
      <c r="M424" s="16" t="s">
        <v>69</v>
      </c>
      <c r="N424" s="62">
        <v>15</v>
      </c>
      <c r="O424" s="62">
        <v>15</v>
      </c>
      <c r="P424" s="62">
        <v>3</v>
      </c>
      <c r="Q424" s="62">
        <v>49</v>
      </c>
      <c r="R424" s="62">
        <v>52</v>
      </c>
      <c r="S424">
        <f t="shared" si="13"/>
        <v>0.30612244897959184</v>
      </c>
    </row>
    <row r="425" spans="1:19" x14ac:dyDescent="0.25">
      <c r="A425" s="16" t="str">
        <f t="shared" si="12"/>
        <v>A30.10.2023</v>
      </c>
      <c r="B425" s="16" t="s">
        <v>58</v>
      </c>
      <c r="C425" s="60">
        <v>0.70833333333333337</v>
      </c>
      <c r="D425" s="16" t="s">
        <v>52</v>
      </c>
      <c r="E425" s="16">
        <v>23</v>
      </c>
      <c r="F425" s="16">
        <v>58</v>
      </c>
      <c r="G425" s="61" t="s">
        <v>11</v>
      </c>
      <c r="H425" s="61">
        <v>8</v>
      </c>
      <c r="I425" s="16" t="s">
        <v>44</v>
      </c>
      <c r="J425" s="61" t="s">
        <v>13</v>
      </c>
      <c r="K425" s="61" t="s">
        <v>12</v>
      </c>
      <c r="L425" s="16" t="s">
        <v>69</v>
      </c>
      <c r="M425" s="16" t="s">
        <v>14</v>
      </c>
      <c r="N425" s="62">
        <v>15</v>
      </c>
      <c r="O425" s="62">
        <v>12</v>
      </c>
      <c r="P425" s="62">
        <v>3</v>
      </c>
      <c r="Q425" s="62">
        <v>49</v>
      </c>
      <c r="R425" s="62">
        <v>52</v>
      </c>
      <c r="S425">
        <f t="shared" si="13"/>
        <v>0.24489795918367346</v>
      </c>
    </row>
    <row r="426" spans="1:19" x14ac:dyDescent="0.25">
      <c r="A426" s="16" t="str">
        <f t="shared" si="12"/>
        <v>B30.10.2023</v>
      </c>
      <c r="B426" s="16" t="s">
        <v>58</v>
      </c>
      <c r="C426" s="60">
        <v>0.70833333333333304</v>
      </c>
      <c r="D426" s="16" t="s">
        <v>52</v>
      </c>
      <c r="E426" s="16">
        <v>23</v>
      </c>
      <c r="F426" s="16">
        <v>58</v>
      </c>
      <c r="G426" s="61" t="s">
        <v>11</v>
      </c>
      <c r="H426" s="61">
        <v>8</v>
      </c>
      <c r="I426" s="16" t="s">
        <v>44</v>
      </c>
      <c r="J426" s="61" t="s">
        <v>15</v>
      </c>
      <c r="K426" s="61" t="s">
        <v>23</v>
      </c>
      <c r="L426" s="16" t="s">
        <v>69</v>
      </c>
      <c r="M426" s="16" t="s">
        <v>16</v>
      </c>
      <c r="N426" s="62">
        <v>16</v>
      </c>
      <c r="O426" s="62">
        <v>1</v>
      </c>
      <c r="P426" s="62">
        <v>1</v>
      </c>
      <c r="Q426" s="62">
        <v>46</v>
      </c>
      <c r="R426" s="62">
        <v>47</v>
      </c>
      <c r="S426">
        <f t="shared" si="13"/>
        <v>2.1739130434782608E-2</v>
      </c>
    </row>
    <row r="427" spans="1:19" x14ac:dyDescent="0.25">
      <c r="A427" s="16" t="str">
        <f t="shared" si="12"/>
        <v>B30.10.2023</v>
      </c>
      <c r="B427" s="16" t="s">
        <v>58</v>
      </c>
      <c r="C427" s="60">
        <v>0.70833333333333304</v>
      </c>
      <c r="D427" s="16" t="s">
        <v>52</v>
      </c>
      <c r="E427" s="16">
        <v>23</v>
      </c>
      <c r="F427" s="16">
        <v>58</v>
      </c>
      <c r="G427" s="61" t="s">
        <v>11</v>
      </c>
      <c r="H427" s="61">
        <v>8</v>
      </c>
      <c r="I427" s="16" t="s">
        <v>44</v>
      </c>
      <c r="J427" s="61" t="s">
        <v>22</v>
      </c>
      <c r="K427" s="61" t="s">
        <v>23</v>
      </c>
      <c r="L427" s="16" t="s">
        <v>69</v>
      </c>
      <c r="M427" s="16" t="s">
        <v>69</v>
      </c>
      <c r="N427" s="62">
        <v>16</v>
      </c>
      <c r="O427" s="62">
        <v>17</v>
      </c>
      <c r="P427" s="62">
        <v>1</v>
      </c>
      <c r="Q427" s="62">
        <v>46</v>
      </c>
      <c r="R427" s="62">
        <v>47</v>
      </c>
      <c r="S427">
        <f t="shared" si="13"/>
        <v>0.36956521739130432</v>
      </c>
    </row>
    <row r="428" spans="1:19" x14ac:dyDescent="0.25">
      <c r="A428" s="16" t="str">
        <f t="shared" si="12"/>
        <v>B30.10.2023</v>
      </c>
      <c r="B428" s="16" t="s">
        <v>58</v>
      </c>
      <c r="C428" s="60">
        <v>0.70833333333333337</v>
      </c>
      <c r="D428" s="16" t="s">
        <v>52</v>
      </c>
      <c r="E428" s="16">
        <v>23</v>
      </c>
      <c r="F428" s="16">
        <v>58</v>
      </c>
      <c r="G428" s="61" t="s">
        <v>11</v>
      </c>
      <c r="H428" s="61">
        <v>8</v>
      </c>
      <c r="I428" s="16" t="s">
        <v>44</v>
      </c>
      <c r="J428" s="61" t="s">
        <v>13</v>
      </c>
      <c r="K428" s="61" t="s">
        <v>23</v>
      </c>
      <c r="L428" s="16" t="s">
        <v>69</v>
      </c>
      <c r="M428" s="16" t="s">
        <v>69</v>
      </c>
      <c r="N428" s="62">
        <v>16</v>
      </c>
      <c r="O428" s="62">
        <v>16</v>
      </c>
      <c r="P428" s="62">
        <v>1</v>
      </c>
      <c r="Q428" s="62">
        <v>46</v>
      </c>
      <c r="R428" s="62">
        <v>47</v>
      </c>
      <c r="S428">
        <f t="shared" si="13"/>
        <v>0.34782608695652173</v>
      </c>
    </row>
    <row r="429" spans="1:19" x14ac:dyDescent="0.25">
      <c r="A429" s="16" t="str">
        <f t="shared" si="12"/>
        <v>B30.10.2023</v>
      </c>
      <c r="B429" s="16" t="s">
        <v>58</v>
      </c>
      <c r="C429" s="60">
        <v>0.70833333333333304</v>
      </c>
      <c r="D429" s="16" t="s">
        <v>52</v>
      </c>
      <c r="E429" s="16">
        <v>23</v>
      </c>
      <c r="F429" s="16">
        <v>58</v>
      </c>
      <c r="G429" s="61" t="s">
        <v>11</v>
      </c>
      <c r="H429" s="61">
        <v>8</v>
      </c>
      <c r="I429" s="16" t="s">
        <v>44</v>
      </c>
      <c r="J429" s="61" t="s">
        <v>17</v>
      </c>
      <c r="K429" s="61" t="s">
        <v>23</v>
      </c>
      <c r="L429" s="16" t="s">
        <v>69</v>
      </c>
      <c r="M429" s="16" t="s">
        <v>14</v>
      </c>
      <c r="N429" s="62">
        <v>16</v>
      </c>
      <c r="O429" s="62">
        <v>12</v>
      </c>
      <c r="P429" s="62">
        <v>1</v>
      </c>
      <c r="Q429" s="62">
        <v>46</v>
      </c>
      <c r="R429" s="62">
        <v>47</v>
      </c>
      <c r="S429">
        <f t="shared" si="13"/>
        <v>0.2608695652173913</v>
      </c>
    </row>
    <row r="430" spans="1:19" x14ac:dyDescent="0.25">
      <c r="A430" s="16" t="str">
        <f t="shared" si="12"/>
        <v>C30.10.2023</v>
      </c>
      <c r="B430" s="16" t="s">
        <v>58</v>
      </c>
      <c r="C430" s="60">
        <v>0.70833333333333304</v>
      </c>
      <c r="D430" s="16" t="s">
        <v>52</v>
      </c>
      <c r="E430" s="16">
        <v>23</v>
      </c>
      <c r="F430" s="16">
        <v>58</v>
      </c>
      <c r="G430" s="61" t="s">
        <v>11</v>
      </c>
      <c r="H430" s="61">
        <v>8</v>
      </c>
      <c r="I430" s="16" t="s">
        <v>35</v>
      </c>
      <c r="J430" s="61" t="s">
        <v>17</v>
      </c>
      <c r="K430" s="61" t="s">
        <v>26</v>
      </c>
      <c r="L430" s="16" t="s">
        <v>72</v>
      </c>
      <c r="M430" s="61" t="s">
        <v>16</v>
      </c>
      <c r="N430" s="62">
        <v>14</v>
      </c>
      <c r="O430" s="62">
        <v>1</v>
      </c>
      <c r="P430" s="62">
        <v>1</v>
      </c>
      <c r="Q430" s="62">
        <v>31</v>
      </c>
      <c r="R430" s="62">
        <v>32</v>
      </c>
      <c r="S430">
        <f t="shared" si="13"/>
        <v>3.2258064516129031E-2</v>
      </c>
    </row>
    <row r="431" spans="1:19" x14ac:dyDescent="0.25">
      <c r="A431" s="16" t="str">
        <f t="shared" si="12"/>
        <v>C30.10.2023</v>
      </c>
      <c r="B431" s="16" t="s">
        <v>58</v>
      </c>
      <c r="C431" s="60">
        <v>0.70833333333333304</v>
      </c>
      <c r="D431" s="16" t="s">
        <v>52</v>
      </c>
      <c r="E431" s="16">
        <v>23</v>
      </c>
      <c r="F431" s="16">
        <v>58</v>
      </c>
      <c r="G431" s="61" t="s">
        <v>11</v>
      </c>
      <c r="H431" s="61">
        <v>8</v>
      </c>
      <c r="I431" s="16" t="s">
        <v>35</v>
      </c>
      <c r="J431" s="61" t="s">
        <v>15</v>
      </c>
      <c r="K431" s="61" t="s">
        <v>26</v>
      </c>
      <c r="L431" s="16" t="s">
        <v>72</v>
      </c>
      <c r="M431" s="16" t="s">
        <v>72</v>
      </c>
      <c r="N431" s="62">
        <v>14</v>
      </c>
      <c r="O431" s="62">
        <v>10</v>
      </c>
      <c r="P431" s="62">
        <v>1</v>
      </c>
      <c r="Q431" s="62">
        <v>31</v>
      </c>
      <c r="R431" s="62">
        <v>32</v>
      </c>
      <c r="S431">
        <f t="shared" si="13"/>
        <v>0.32258064516129031</v>
      </c>
    </row>
    <row r="432" spans="1:19" x14ac:dyDescent="0.25">
      <c r="A432" s="16" t="str">
        <f t="shared" si="12"/>
        <v>C30.10.2023</v>
      </c>
      <c r="B432" s="16" t="s">
        <v>58</v>
      </c>
      <c r="C432" s="60">
        <v>0.70833333333333304</v>
      </c>
      <c r="D432" s="16" t="s">
        <v>52</v>
      </c>
      <c r="E432" s="16">
        <v>23</v>
      </c>
      <c r="F432" s="16">
        <v>58</v>
      </c>
      <c r="G432" s="61" t="s">
        <v>11</v>
      </c>
      <c r="H432" s="61">
        <v>8</v>
      </c>
      <c r="I432" s="16" t="s">
        <v>35</v>
      </c>
      <c r="J432" s="61" t="s">
        <v>13</v>
      </c>
      <c r="K432" s="61" t="s">
        <v>26</v>
      </c>
      <c r="L432" s="16" t="s">
        <v>72</v>
      </c>
      <c r="M432" s="16" t="s">
        <v>72</v>
      </c>
      <c r="N432" s="62">
        <v>14</v>
      </c>
      <c r="O432" s="62">
        <v>14</v>
      </c>
      <c r="P432" s="62">
        <v>1</v>
      </c>
      <c r="Q432" s="62">
        <v>31</v>
      </c>
      <c r="R432" s="62">
        <v>32</v>
      </c>
      <c r="S432">
        <f t="shared" si="13"/>
        <v>0.45161290322580644</v>
      </c>
    </row>
    <row r="433" spans="1:19" x14ac:dyDescent="0.25">
      <c r="A433" s="16" t="str">
        <f t="shared" si="12"/>
        <v>C30.10.2023</v>
      </c>
      <c r="B433" s="16" t="s">
        <v>58</v>
      </c>
      <c r="C433" s="60">
        <v>0.70833333333333304</v>
      </c>
      <c r="D433" s="16" t="s">
        <v>52</v>
      </c>
      <c r="E433" s="16">
        <v>23</v>
      </c>
      <c r="F433" s="16">
        <v>58</v>
      </c>
      <c r="G433" s="61" t="s">
        <v>11</v>
      </c>
      <c r="H433" s="61">
        <v>8</v>
      </c>
      <c r="I433" s="16" t="s">
        <v>35</v>
      </c>
      <c r="J433" s="61" t="s">
        <v>22</v>
      </c>
      <c r="K433" s="61" t="s">
        <v>26</v>
      </c>
      <c r="L433" s="16" t="s">
        <v>72</v>
      </c>
      <c r="M433" s="61" t="s">
        <v>14</v>
      </c>
      <c r="N433" s="62">
        <v>14</v>
      </c>
      <c r="O433" s="62">
        <v>6</v>
      </c>
      <c r="P433" s="62">
        <v>1</v>
      </c>
      <c r="Q433" s="62">
        <v>31</v>
      </c>
      <c r="R433" s="62">
        <v>32</v>
      </c>
      <c r="S433">
        <f t="shared" si="13"/>
        <v>0.19354838709677419</v>
      </c>
    </row>
    <row r="434" spans="1:19" x14ac:dyDescent="0.25">
      <c r="A434" s="16" t="str">
        <f t="shared" si="12"/>
        <v>D30.10.2023</v>
      </c>
      <c r="B434" s="16" t="s">
        <v>58</v>
      </c>
      <c r="C434" s="60">
        <v>0.70833333333333304</v>
      </c>
      <c r="D434" s="16" t="s">
        <v>52</v>
      </c>
      <c r="E434" s="16">
        <v>23</v>
      </c>
      <c r="F434" s="16">
        <v>58</v>
      </c>
      <c r="G434" s="61" t="s">
        <v>11</v>
      </c>
      <c r="H434" s="61">
        <v>8</v>
      </c>
      <c r="I434" s="16" t="s">
        <v>35</v>
      </c>
      <c r="J434" s="61" t="s">
        <v>15</v>
      </c>
      <c r="K434" s="61" t="s">
        <v>31</v>
      </c>
      <c r="L434" s="16" t="s">
        <v>72</v>
      </c>
      <c r="M434" s="61" t="s">
        <v>16</v>
      </c>
      <c r="N434" s="62">
        <v>7</v>
      </c>
      <c r="O434" s="62">
        <v>4</v>
      </c>
      <c r="P434" s="62">
        <v>1</v>
      </c>
      <c r="Q434" s="62">
        <v>20</v>
      </c>
      <c r="R434" s="62">
        <v>21</v>
      </c>
      <c r="S434">
        <f t="shared" si="13"/>
        <v>0.2</v>
      </c>
    </row>
    <row r="435" spans="1:19" x14ac:dyDescent="0.25">
      <c r="A435" s="16" t="str">
        <f t="shared" si="12"/>
        <v>D30.10.2023</v>
      </c>
      <c r="B435" s="16" t="s">
        <v>58</v>
      </c>
      <c r="C435" s="60">
        <v>0.70833333333333304</v>
      </c>
      <c r="D435" s="16" t="s">
        <v>52</v>
      </c>
      <c r="E435" s="16">
        <v>23</v>
      </c>
      <c r="F435" s="16">
        <v>58</v>
      </c>
      <c r="G435" s="61" t="s">
        <v>11</v>
      </c>
      <c r="H435" s="61">
        <v>8</v>
      </c>
      <c r="I435" s="16" t="s">
        <v>35</v>
      </c>
      <c r="J435" s="61" t="s">
        <v>22</v>
      </c>
      <c r="K435" s="61" t="s">
        <v>31</v>
      </c>
      <c r="L435" s="16" t="s">
        <v>72</v>
      </c>
      <c r="M435" s="16" t="s">
        <v>72</v>
      </c>
      <c r="N435" s="62">
        <v>7</v>
      </c>
      <c r="O435" s="62">
        <v>0</v>
      </c>
      <c r="P435" s="62">
        <v>1</v>
      </c>
      <c r="Q435" s="62">
        <v>20</v>
      </c>
      <c r="R435" s="62">
        <v>21</v>
      </c>
      <c r="S435">
        <f t="shared" si="13"/>
        <v>0</v>
      </c>
    </row>
    <row r="436" spans="1:19" x14ac:dyDescent="0.25">
      <c r="A436" s="16" t="str">
        <f t="shared" si="12"/>
        <v>D30.10.2023</v>
      </c>
      <c r="B436" s="16" t="s">
        <v>58</v>
      </c>
      <c r="C436" s="60">
        <v>0.70833333333333304</v>
      </c>
      <c r="D436" s="16" t="s">
        <v>52</v>
      </c>
      <c r="E436" s="16">
        <v>23</v>
      </c>
      <c r="F436" s="16">
        <v>58</v>
      </c>
      <c r="G436" s="61" t="s">
        <v>11</v>
      </c>
      <c r="H436" s="61">
        <v>8</v>
      </c>
      <c r="I436" s="16" t="s">
        <v>35</v>
      </c>
      <c r="J436" s="61" t="s">
        <v>17</v>
      </c>
      <c r="K436" s="61" t="s">
        <v>31</v>
      </c>
      <c r="L436" s="16" t="s">
        <v>72</v>
      </c>
      <c r="M436" s="16" t="s">
        <v>72</v>
      </c>
      <c r="N436" s="62">
        <v>7</v>
      </c>
      <c r="O436" s="62">
        <v>7</v>
      </c>
      <c r="P436" s="62">
        <v>1</v>
      </c>
      <c r="Q436" s="62">
        <v>20</v>
      </c>
      <c r="R436" s="62">
        <v>21</v>
      </c>
      <c r="S436">
        <f t="shared" si="13"/>
        <v>0.35</v>
      </c>
    </row>
    <row r="437" spans="1:19" x14ac:dyDescent="0.25">
      <c r="A437" s="16" t="str">
        <f t="shared" si="12"/>
        <v>D30.10.2023</v>
      </c>
      <c r="B437" s="16" t="s">
        <v>58</v>
      </c>
      <c r="C437" s="60">
        <v>0.70833333333333304</v>
      </c>
      <c r="D437" s="16" t="s">
        <v>52</v>
      </c>
      <c r="E437" s="16">
        <v>23</v>
      </c>
      <c r="F437" s="16">
        <v>58</v>
      </c>
      <c r="G437" s="61" t="s">
        <v>11</v>
      </c>
      <c r="H437" s="61">
        <v>8</v>
      </c>
      <c r="I437" s="16" t="s">
        <v>35</v>
      </c>
      <c r="J437" s="61" t="s">
        <v>13</v>
      </c>
      <c r="K437" s="61" t="s">
        <v>31</v>
      </c>
      <c r="L437" s="16" t="s">
        <v>72</v>
      </c>
      <c r="M437" s="61" t="s">
        <v>14</v>
      </c>
      <c r="N437" s="62">
        <v>7</v>
      </c>
      <c r="O437" s="62">
        <v>9</v>
      </c>
      <c r="P437" s="62">
        <v>1</v>
      </c>
      <c r="Q437" s="62">
        <v>20</v>
      </c>
      <c r="R437" s="62">
        <v>21</v>
      </c>
      <c r="S437">
        <f t="shared" si="13"/>
        <v>0.45</v>
      </c>
    </row>
    <row r="438" spans="1:19" x14ac:dyDescent="0.25">
      <c r="A438" s="16" t="str">
        <f t="shared" si="12"/>
        <v>E30.10.2023</v>
      </c>
      <c r="B438" s="16" t="s">
        <v>58</v>
      </c>
      <c r="C438" s="60">
        <v>0.70833333333333304</v>
      </c>
      <c r="D438" s="16" t="s">
        <v>52</v>
      </c>
      <c r="E438" s="16">
        <v>23</v>
      </c>
      <c r="F438" s="16">
        <v>58</v>
      </c>
      <c r="G438" s="16" t="s">
        <v>32</v>
      </c>
      <c r="H438" s="61">
        <v>8</v>
      </c>
      <c r="I438" s="16" t="s">
        <v>35</v>
      </c>
      <c r="J438" s="61" t="s">
        <v>22</v>
      </c>
      <c r="K438" s="16" t="s">
        <v>36</v>
      </c>
      <c r="L438" s="16" t="s">
        <v>72</v>
      </c>
      <c r="M438" s="61" t="s">
        <v>16</v>
      </c>
      <c r="N438" s="62">
        <v>2</v>
      </c>
      <c r="O438" s="62">
        <v>3</v>
      </c>
      <c r="P438" s="62">
        <v>4</v>
      </c>
      <c r="Q438" s="62">
        <v>8</v>
      </c>
      <c r="R438" s="62">
        <v>12</v>
      </c>
      <c r="S438">
        <f t="shared" si="13"/>
        <v>0.375</v>
      </c>
    </row>
    <row r="439" spans="1:19" x14ac:dyDescent="0.25">
      <c r="A439" s="16" t="str">
        <f t="shared" si="12"/>
        <v>E30.10.2023</v>
      </c>
      <c r="B439" s="16" t="s">
        <v>58</v>
      </c>
      <c r="C439" s="60">
        <v>0.70833333333333304</v>
      </c>
      <c r="D439" s="16" t="s">
        <v>52</v>
      </c>
      <c r="E439" s="16">
        <v>23</v>
      </c>
      <c r="F439" s="16">
        <v>58</v>
      </c>
      <c r="G439" s="16" t="s">
        <v>32</v>
      </c>
      <c r="H439" s="61">
        <v>8</v>
      </c>
      <c r="I439" s="16" t="s">
        <v>35</v>
      </c>
      <c r="J439" s="61" t="s">
        <v>17</v>
      </c>
      <c r="K439" s="16" t="s">
        <v>36</v>
      </c>
      <c r="L439" s="16" t="s">
        <v>72</v>
      </c>
      <c r="M439" s="16" t="s">
        <v>72</v>
      </c>
      <c r="N439" s="62">
        <v>2</v>
      </c>
      <c r="O439" s="62">
        <v>1</v>
      </c>
      <c r="P439" s="62">
        <v>4</v>
      </c>
      <c r="Q439" s="62">
        <v>8</v>
      </c>
      <c r="R439" s="62">
        <v>12</v>
      </c>
      <c r="S439">
        <f t="shared" si="13"/>
        <v>0.125</v>
      </c>
    </row>
    <row r="440" spans="1:19" x14ac:dyDescent="0.25">
      <c r="A440" s="16" t="str">
        <f t="shared" si="12"/>
        <v>E30.10.2023</v>
      </c>
      <c r="B440" s="16" t="s">
        <v>58</v>
      </c>
      <c r="C440" s="60">
        <v>0.70833333333333304</v>
      </c>
      <c r="D440" s="16" t="s">
        <v>52</v>
      </c>
      <c r="E440" s="16">
        <v>23</v>
      </c>
      <c r="F440" s="16">
        <v>58</v>
      </c>
      <c r="G440" s="16" t="s">
        <v>32</v>
      </c>
      <c r="H440" s="61">
        <v>8</v>
      </c>
      <c r="I440" s="16" t="s">
        <v>35</v>
      </c>
      <c r="J440" s="61" t="s">
        <v>15</v>
      </c>
      <c r="K440" s="16" t="s">
        <v>36</v>
      </c>
      <c r="L440" s="16" t="s">
        <v>72</v>
      </c>
      <c r="M440" s="16" t="s">
        <v>72</v>
      </c>
      <c r="N440" s="62">
        <v>2</v>
      </c>
      <c r="O440" s="62">
        <v>2</v>
      </c>
      <c r="P440" s="62">
        <v>4</v>
      </c>
      <c r="Q440" s="62">
        <v>8</v>
      </c>
      <c r="R440" s="62">
        <v>12</v>
      </c>
      <c r="S440">
        <f t="shared" si="13"/>
        <v>0.25</v>
      </c>
    </row>
    <row r="441" spans="1:19" x14ac:dyDescent="0.25">
      <c r="A441" s="16" t="str">
        <f t="shared" si="12"/>
        <v>E30.10.2023</v>
      </c>
      <c r="B441" s="16" t="s">
        <v>58</v>
      </c>
      <c r="C441" s="60">
        <v>0.70833333333333304</v>
      </c>
      <c r="D441" s="16" t="s">
        <v>52</v>
      </c>
      <c r="E441" s="16">
        <v>23</v>
      </c>
      <c r="F441" s="16">
        <v>58</v>
      </c>
      <c r="G441" s="16" t="s">
        <v>32</v>
      </c>
      <c r="H441" s="61">
        <v>8</v>
      </c>
      <c r="I441" s="16" t="s">
        <v>35</v>
      </c>
      <c r="J441" s="61" t="s">
        <v>13</v>
      </c>
      <c r="K441" s="16" t="s">
        <v>36</v>
      </c>
      <c r="L441" s="16" t="s">
        <v>72</v>
      </c>
      <c r="M441" s="61" t="s">
        <v>14</v>
      </c>
      <c r="N441" s="62">
        <v>2</v>
      </c>
      <c r="O441" s="62">
        <v>2</v>
      </c>
      <c r="P441" s="62">
        <v>4</v>
      </c>
      <c r="Q441" s="62">
        <v>8</v>
      </c>
      <c r="R441" s="62">
        <v>12</v>
      </c>
      <c r="S441">
        <f t="shared" si="13"/>
        <v>0.25</v>
      </c>
    </row>
    <row r="442" spans="1:19" x14ac:dyDescent="0.25">
      <c r="A442" s="16" t="str">
        <f t="shared" si="12"/>
        <v>F30.10.2023</v>
      </c>
      <c r="B442" s="16" t="s">
        <v>58</v>
      </c>
      <c r="C442" s="60">
        <v>0.70833333333333304</v>
      </c>
      <c r="D442" s="16" t="s">
        <v>52</v>
      </c>
      <c r="E442" s="16">
        <v>23</v>
      </c>
      <c r="F442" s="16">
        <v>58</v>
      </c>
      <c r="G442" s="16" t="s">
        <v>32</v>
      </c>
      <c r="H442" s="61">
        <v>8</v>
      </c>
      <c r="I442" s="16" t="s">
        <v>35</v>
      </c>
      <c r="J442" s="61" t="s">
        <v>22</v>
      </c>
      <c r="K442" s="16" t="s">
        <v>37</v>
      </c>
      <c r="L442" s="16" t="s">
        <v>72</v>
      </c>
      <c r="M442" s="61" t="s">
        <v>16</v>
      </c>
      <c r="N442" s="62">
        <v>4</v>
      </c>
      <c r="O442" s="62">
        <v>1</v>
      </c>
      <c r="P442" s="62">
        <v>9</v>
      </c>
      <c r="Q442" s="62">
        <v>38</v>
      </c>
      <c r="R442" s="62">
        <v>47</v>
      </c>
      <c r="S442">
        <f t="shared" si="13"/>
        <v>2.6315789473684209E-2</v>
      </c>
    </row>
    <row r="443" spans="1:19" x14ac:dyDescent="0.25">
      <c r="A443" s="16" t="str">
        <f t="shared" si="12"/>
        <v>F30.10.2023</v>
      </c>
      <c r="B443" s="16" t="s">
        <v>58</v>
      </c>
      <c r="C443" s="60">
        <v>0.70833333333333304</v>
      </c>
      <c r="D443" s="16" t="s">
        <v>52</v>
      </c>
      <c r="E443" s="16">
        <v>23</v>
      </c>
      <c r="F443" s="16">
        <v>58</v>
      </c>
      <c r="G443" s="16" t="s">
        <v>32</v>
      </c>
      <c r="H443" s="61">
        <v>8</v>
      </c>
      <c r="I443" s="16" t="s">
        <v>35</v>
      </c>
      <c r="J443" s="61" t="s">
        <v>17</v>
      </c>
      <c r="K443" s="16" t="s">
        <v>37</v>
      </c>
      <c r="L443" s="16" t="s">
        <v>72</v>
      </c>
      <c r="M443" s="16" t="s">
        <v>72</v>
      </c>
      <c r="N443" s="62">
        <v>4</v>
      </c>
      <c r="O443" s="62">
        <v>19</v>
      </c>
      <c r="P443" s="62">
        <v>9</v>
      </c>
      <c r="Q443" s="62">
        <v>38</v>
      </c>
      <c r="R443" s="62">
        <v>47</v>
      </c>
      <c r="S443">
        <f t="shared" si="13"/>
        <v>0.5</v>
      </c>
    </row>
    <row r="444" spans="1:19" x14ac:dyDescent="0.25">
      <c r="A444" s="16" t="str">
        <f t="shared" si="12"/>
        <v>F30.10.2023</v>
      </c>
      <c r="B444" s="16" t="s">
        <v>58</v>
      </c>
      <c r="C444" s="60">
        <v>0.70833333333333304</v>
      </c>
      <c r="D444" s="16" t="s">
        <v>52</v>
      </c>
      <c r="E444" s="16">
        <v>23</v>
      </c>
      <c r="F444" s="16">
        <v>58</v>
      </c>
      <c r="G444" s="16" t="s">
        <v>32</v>
      </c>
      <c r="H444" s="61">
        <v>8</v>
      </c>
      <c r="I444" s="16" t="s">
        <v>35</v>
      </c>
      <c r="J444" s="61" t="s">
        <v>15</v>
      </c>
      <c r="K444" s="16" t="s">
        <v>37</v>
      </c>
      <c r="L444" s="16" t="s">
        <v>72</v>
      </c>
      <c r="M444" s="16" t="s">
        <v>72</v>
      </c>
      <c r="N444" s="62">
        <v>4</v>
      </c>
      <c r="O444" s="62">
        <v>4</v>
      </c>
      <c r="P444" s="62">
        <v>9</v>
      </c>
      <c r="Q444" s="62">
        <v>38</v>
      </c>
      <c r="R444" s="62">
        <v>47</v>
      </c>
      <c r="S444">
        <f t="shared" si="13"/>
        <v>0.10526315789473684</v>
      </c>
    </row>
    <row r="445" spans="1:19" x14ac:dyDescent="0.25">
      <c r="A445" s="16" t="str">
        <f t="shared" si="12"/>
        <v>F30.10.2023</v>
      </c>
      <c r="B445" s="16" t="s">
        <v>58</v>
      </c>
      <c r="C445" s="60">
        <v>0.70833333333333304</v>
      </c>
      <c r="D445" s="16" t="s">
        <v>52</v>
      </c>
      <c r="E445" s="16">
        <v>23</v>
      </c>
      <c r="F445" s="16">
        <v>58</v>
      </c>
      <c r="G445" s="16" t="s">
        <v>32</v>
      </c>
      <c r="H445" s="61">
        <v>8</v>
      </c>
      <c r="I445" s="16" t="s">
        <v>35</v>
      </c>
      <c r="J445" s="61" t="s">
        <v>13</v>
      </c>
      <c r="K445" s="16" t="s">
        <v>37</v>
      </c>
      <c r="L445" s="16" t="s">
        <v>72</v>
      </c>
      <c r="M445" s="61" t="s">
        <v>14</v>
      </c>
      <c r="N445" s="62">
        <v>4</v>
      </c>
      <c r="O445" s="62">
        <v>14</v>
      </c>
      <c r="P445" s="62">
        <v>9</v>
      </c>
      <c r="Q445" s="62">
        <v>38</v>
      </c>
      <c r="R445" s="62">
        <v>47</v>
      </c>
      <c r="S445">
        <f t="shared" si="13"/>
        <v>0.36842105263157893</v>
      </c>
    </row>
    <row r="446" spans="1:19" x14ac:dyDescent="0.25">
      <c r="A446" s="16" t="str">
        <f t="shared" si="12"/>
        <v>H30.10.2023</v>
      </c>
      <c r="B446" s="16" t="s">
        <v>58</v>
      </c>
      <c r="C446" s="60">
        <v>0.70833333333333304</v>
      </c>
      <c r="D446" s="16" t="s">
        <v>52</v>
      </c>
      <c r="E446" s="16">
        <v>23</v>
      </c>
      <c r="F446" s="16">
        <v>58</v>
      </c>
      <c r="G446" s="16" t="s">
        <v>32</v>
      </c>
      <c r="H446" s="61">
        <v>8</v>
      </c>
      <c r="I446" s="16" t="s">
        <v>35</v>
      </c>
      <c r="J446" s="61" t="s">
        <v>15</v>
      </c>
      <c r="K446" s="16" t="s">
        <v>39</v>
      </c>
      <c r="L446" s="16" t="s">
        <v>72</v>
      </c>
      <c r="M446" s="61" t="s">
        <v>16</v>
      </c>
      <c r="N446" s="62">
        <v>8</v>
      </c>
      <c r="O446" s="62">
        <v>1</v>
      </c>
      <c r="P446" s="62">
        <v>11</v>
      </c>
      <c r="Q446" s="62">
        <v>31</v>
      </c>
      <c r="R446" s="62">
        <v>42</v>
      </c>
      <c r="S446">
        <f t="shared" si="13"/>
        <v>3.2258064516129031E-2</v>
      </c>
    </row>
    <row r="447" spans="1:19" x14ac:dyDescent="0.25">
      <c r="A447" s="16" t="str">
        <f t="shared" si="12"/>
        <v>H30.10.2023</v>
      </c>
      <c r="B447" s="16" t="s">
        <v>58</v>
      </c>
      <c r="C447" s="60">
        <v>0.70833333333333304</v>
      </c>
      <c r="D447" s="16" t="s">
        <v>52</v>
      </c>
      <c r="E447" s="16">
        <v>23</v>
      </c>
      <c r="F447" s="16">
        <v>58</v>
      </c>
      <c r="G447" s="16" t="s">
        <v>32</v>
      </c>
      <c r="H447" s="61">
        <v>8</v>
      </c>
      <c r="I447" s="16" t="s">
        <v>35</v>
      </c>
      <c r="J447" s="61" t="s">
        <v>13</v>
      </c>
      <c r="K447" s="16" t="s">
        <v>39</v>
      </c>
      <c r="L447" s="16" t="s">
        <v>72</v>
      </c>
      <c r="M447" s="16" t="s">
        <v>72</v>
      </c>
      <c r="N447" s="62">
        <v>8</v>
      </c>
      <c r="O447" s="62">
        <v>4</v>
      </c>
      <c r="P447" s="62">
        <v>11</v>
      </c>
      <c r="Q447" s="62">
        <v>31</v>
      </c>
      <c r="R447" s="62">
        <v>42</v>
      </c>
      <c r="S447">
        <f t="shared" si="13"/>
        <v>0.12903225806451613</v>
      </c>
    </row>
    <row r="448" spans="1:19" x14ac:dyDescent="0.25">
      <c r="A448" s="16" t="str">
        <f t="shared" si="12"/>
        <v>H30.10.2023</v>
      </c>
      <c r="B448" s="16" t="s">
        <v>58</v>
      </c>
      <c r="C448" s="60">
        <v>0.70833333333333304</v>
      </c>
      <c r="D448" s="16" t="s">
        <v>52</v>
      </c>
      <c r="E448" s="16">
        <v>23</v>
      </c>
      <c r="F448" s="16">
        <v>58</v>
      </c>
      <c r="G448" s="16" t="s">
        <v>32</v>
      </c>
      <c r="H448" s="61">
        <v>8</v>
      </c>
      <c r="I448" s="16" t="s">
        <v>35</v>
      </c>
      <c r="J448" s="61" t="s">
        <v>22</v>
      </c>
      <c r="K448" s="16" t="s">
        <v>39</v>
      </c>
      <c r="L448" s="16" t="s">
        <v>72</v>
      </c>
      <c r="M448" s="16" t="s">
        <v>72</v>
      </c>
      <c r="N448" s="62">
        <v>8</v>
      </c>
      <c r="O448" s="62">
        <v>8</v>
      </c>
      <c r="P448" s="62">
        <v>11</v>
      </c>
      <c r="Q448" s="62">
        <v>31</v>
      </c>
      <c r="R448" s="62">
        <v>42</v>
      </c>
      <c r="S448">
        <f t="shared" si="13"/>
        <v>0.25806451612903225</v>
      </c>
    </row>
    <row r="449" spans="1:19" x14ac:dyDescent="0.25">
      <c r="A449" s="16" t="str">
        <f t="shared" si="12"/>
        <v>H30.10.2023</v>
      </c>
      <c r="B449" s="16" t="s">
        <v>58</v>
      </c>
      <c r="C449" s="60">
        <v>0.70833333333333304</v>
      </c>
      <c r="D449" s="16" t="s">
        <v>52</v>
      </c>
      <c r="E449" s="16">
        <v>23</v>
      </c>
      <c r="F449" s="16">
        <v>58</v>
      </c>
      <c r="G449" s="16" t="s">
        <v>32</v>
      </c>
      <c r="H449" s="61">
        <v>8</v>
      </c>
      <c r="I449" s="16" t="s">
        <v>35</v>
      </c>
      <c r="J449" s="61" t="s">
        <v>17</v>
      </c>
      <c r="K449" s="16" t="s">
        <v>39</v>
      </c>
      <c r="L449" s="16" t="s">
        <v>72</v>
      </c>
      <c r="M449" s="61" t="s">
        <v>14</v>
      </c>
      <c r="N449" s="62">
        <v>8</v>
      </c>
      <c r="O449" s="62">
        <v>18</v>
      </c>
      <c r="P449" s="62">
        <v>11</v>
      </c>
      <c r="Q449" s="62">
        <v>31</v>
      </c>
      <c r="R449" s="62">
        <v>42</v>
      </c>
      <c r="S449">
        <f t="shared" si="13"/>
        <v>0.58064516129032262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D53B-68F8-44E8-B6E5-F66CC496B56D}">
  <dimension ref="B1:Q20"/>
  <sheetViews>
    <sheetView topLeftCell="K7" zoomScale="122" zoomScaleNormal="122" workbookViewId="0">
      <selection activeCell="L5" sqref="L5"/>
    </sheetView>
  </sheetViews>
  <sheetFormatPr defaultRowHeight="15" x14ac:dyDescent="0.25"/>
  <cols>
    <col min="2" max="2" width="29.28515625" bestFit="1" customWidth="1"/>
    <col min="3" max="3" width="15.5703125" bestFit="1" customWidth="1"/>
    <col min="4" max="4" width="12" bestFit="1" customWidth="1"/>
    <col min="5" max="5" width="6.42578125" bestFit="1" customWidth="1"/>
    <col min="6" max="6" width="10.140625" bestFit="1" customWidth="1"/>
    <col min="7" max="7" width="8.7109375" bestFit="1" customWidth="1"/>
    <col min="8" max="8" width="14" bestFit="1" customWidth="1"/>
    <col min="9" max="9" width="7" bestFit="1" customWidth="1"/>
    <col min="10" max="10" width="16.140625" customWidth="1"/>
    <col min="11" max="11" width="10.140625" bestFit="1" customWidth="1"/>
    <col min="12" max="12" width="11" customWidth="1"/>
    <col min="13" max="13" width="16.28515625" bestFit="1" customWidth="1"/>
    <col min="14" max="14" width="7" bestFit="1" customWidth="1"/>
    <col min="15" max="15" width="6.42578125" bestFit="1" customWidth="1"/>
    <col min="16" max="16" width="10.140625" bestFit="1" customWidth="1"/>
    <col min="17" max="17" width="8.7109375" bestFit="1" customWidth="1"/>
    <col min="18" max="18" width="16.28515625" bestFit="1" customWidth="1"/>
    <col min="19" max="19" width="5.28515625" bestFit="1" customWidth="1"/>
    <col min="20" max="20" width="6.42578125" bestFit="1" customWidth="1"/>
    <col min="21" max="21" width="10.140625" bestFit="1" customWidth="1"/>
    <col min="22" max="22" width="8.7109375" bestFit="1" customWidth="1"/>
    <col min="23" max="23" width="27.5703125" bestFit="1" customWidth="1"/>
    <col min="24" max="24" width="5.28515625" bestFit="1" customWidth="1"/>
    <col min="25" max="25" width="6.42578125" bestFit="1" customWidth="1"/>
    <col min="26" max="26" width="10.140625" bestFit="1" customWidth="1"/>
    <col min="27" max="27" width="8.7109375" bestFit="1" customWidth="1"/>
  </cols>
  <sheetData>
    <row r="1" spans="2:17" x14ac:dyDescent="0.25">
      <c r="J1" s="65"/>
      <c r="K1" s="66"/>
      <c r="L1" s="66"/>
      <c r="M1" s="66"/>
      <c r="N1" s="66"/>
      <c r="O1" s="66"/>
      <c r="P1" s="66"/>
      <c r="Q1" s="67"/>
    </row>
    <row r="2" spans="2:17" x14ac:dyDescent="0.25">
      <c r="J2" s="29"/>
      <c r="L2" t="s">
        <v>267</v>
      </c>
      <c r="N2" t="s">
        <v>268</v>
      </c>
      <c r="P2" t="s">
        <v>269</v>
      </c>
      <c r="Q2" s="25"/>
    </row>
    <row r="3" spans="2:17" x14ac:dyDescent="0.25">
      <c r="B3" s="15" t="s">
        <v>266</v>
      </c>
      <c r="C3" s="15" t="s">
        <v>64</v>
      </c>
      <c r="J3" s="29"/>
      <c r="L3" t="s">
        <v>11</v>
      </c>
      <c r="M3" t="s">
        <v>32</v>
      </c>
      <c r="N3" t="s">
        <v>11</v>
      </c>
      <c r="O3" t="s">
        <v>32</v>
      </c>
      <c r="P3" t="s">
        <v>11</v>
      </c>
      <c r="Q3" s="25" t="s">
        <v>32</v>
      </c>
    </row>
    <row r="4" spans="2:17" x14ac:dyDescent="0.25">
      <c r="B4" s="15" t="s">
        <v>65</v>
      </c>
      <c r="C4" t="s">
        <v>11</v>
      </c>
      <c r="D4" t="s">
        <v>32</v>
      </c>
      <c r="J4" s="29" t="s">
        <v>258</v>
      </c>
      <c r="K4" t="s">
        <v>259</v>
      </c>
      <c r="Q4" s="25"/>
    </row>
    <row r="5" spans="2:17" x14ac:dyDescent="0.25">
      <c r="B5" s="16" t="s">
        <v>70</v>
      </c>
      <c r="J5" s="29" t="s">
        <v>70</v>
      </c>
      <c r="K5" t="s">
        <v>70</v>
      </c>
      <c r="L5">
        <v>0.35309348694070264</v>
      </c>
      <c r="M5">
        <v>0.34627079583611542</v>
      </c>
      <c r="N5">
        <v>0.12817963892841663</v>
      </c>
      <c r="O5">
        <v>0.12348115745073954</v>
      </c>
      <c r="P5">
        <f>N5/SQRT(8)</f>
        <v>4.531834594816328E-2</v>
      </c>
      <c r="Q5" s="25">
        <f>O5/SQRT(8)</f>
        <v>4.365718189109085E-2</v>
      </c>
    </row>
    <row r="6" spans="2:17" x14ac:dyDescent="0.25">
      <c r="B6" s="17" t="s">
        <v>70</v>
      </c>
      <c r="C6">
        <v>0.35309348694070264</v>
      </c>
      <c r="D6">
        <v>0.34627079583611542</v>
      </c>
      <c r="J6" s="29"/>
      <c r="K6" t="s">
        <v>14</v>
      </c>
      <c r="L6">
        <v>0.23885441786989836</v>
      </c>
      <c r="M6">
        <v>0.21917437778809962</v>
      </c>
      <c r="N6">
        <v>9.8381229483281263E-2</v>
      </c>
      <c r="O6">
        <v>0.10943575896676239</v>
      </c>
      <c r="P6">
        <f t="shared" ref="P6:P17" si="0">N6/SQRT(8)</f>
        <v>3.4783017254549041E-2</v>
      </c>
      <c r="Q6" s="25">
        <f t="shared" ref="Q6:Q17" si="1">O6/SQRT(8)</f>
        <v>3.8691383634847101E-2</v>
      </c>
    </row>
    <row r="7" spans="2:17" x14ac:dyDescent="0.25">
      <c r="B7" s="17" t="s">
        <v>14</v>
      </c>
      <c r="C7">
        <v>0.23885441786989836</v>
      </c>
      <c r="D7">
        <v>0.21917437778809962</v>
      </c>
      <c r="J7" s="29"/>
      <c r="K7" t="s">
        <v>16</v>
      </c>
      <c r="L7">
        <v>5.4958608248696458E-2</v>
      </c>
      <c r="M7">
        <v>8.8284030539669628E-2</v>
      </c>
      <c r="N7">
        <v>5.184876070194222E-2</v>
      </c>
      <c r="O7">
        <v>5.750915216081811E-2</v>
      </c>
      <c r="P7">
        <f t="shared" si="0"/>
        <v>1.833130514423096E-2</v>
      </c>
      <c r="Q7" s="25">
        <f t="shared" si="1"/>
        <v>2.0332555736601737E-2</v>
      </c>
    </row>
    <row r="8" spans="2:17" x14ac:dyDescent="0.25">
      <c r="B8" s="17" t="s">
        <v>16</v>
      </c>
      <c r="C8">
        <v>5.4958608248696458E-2</v>
      </c>
      <c r="D8">
        <v>8.8284030539669628E-2</v>
      </c>
      <c r="J8" s="29" t="s">
        <v>69</v>
      </c>
      <c r="K8" t="s">
        <v>70</v>
      </c>
      <c r="L8">
        <v>0.3823491248894475</v>
      </c>
      <c r="M8">
        <v>0.29573392044023428</v>
      </c>
      <c r="N8">
        <v>8.8039742716601671E-2</v>
      </c>
      <c r="O8">
        <v>7.8846263531087243E-2</v>
      </c>
      <c r="P8">
        <f t="shared" si="0"/>
        <v>3.1126749544413999E-2</v>
      </c>
      <c r="Q8" s="25">
        <f t="shared" si="1"/>
        <v>2.7876363807026683E-2</v>
      </c>
    </row>
    <row r="9" spans="2:17" x14ac:dyDescent="0.25">
      <c r="B9" s="16" t="s">
        <v>69</v>
      </c>
      <c r="J9" s="29"/>
      <c r="K9" t="s">
        <v>69</v>
      </c>
      <c r="L9">
        <v>0.39156727442013978</v>
      </c>
      <c r="M9">
        <v>0.33814352880179593</v>
      </c>
      <c r="N9">
        <v>0.14465860931571398</v>
      </c>
      <c r="O9">
        <v>0.10657063039819795</v>
      </c>
      <c r="P9">
        <f t="shared" si="0"/>
        <v>5.1144541802078412E-2</v>
      </c>
      <c r="Q9" s="25">
        <f t="shared" si="1"/>
        <v>3.7678407714945489E-2</v>
      </c>
    </row>
    <row r="10" spans="2:17" x14ac:dyDescent="0.25">
      <c r="B10" s="17" t="s">
        <v>70</v>
      </c>
      <c r="C10">
        <v>0.3823491248894475</v>
      </c>
      <c r="D10">
        <v>0.29573392044023428</v>
      </c>
      <c r="J10" s="29"/>
      <c r="K10" t="s">
        <v>71</v>
      </c>
      <c r="L10">
        <v>0.51218766613503464</v>
      </c>
      <c r="M10">
        <v>0.44251616439116437</v>
      </c>
      <c r="N10">
        <v>0.17842012314929817</v>
      </c>
      <c r="O10">
        <v>0.20249001850172887</v>
      </c>
      <c r="P10">
        <f t="shared" si="0"/>
        <v>6.3081039489503818E-2</v>
      </c>
      <c r="Q10" s="25">
        <f t="shared" si="1"/>
        <v>7.159103260258097E-2</v>
      </c>
    </row>
    <row r="11" spans="2:17" ht="15" customHeight="1" x14ac:dyDescent="0.25">
      <c r="B11" s="17" t="s">
        <v>69</v>
      </c>
      <c r="C11">
        <v>0.39156727442013978</v>
      </c>
      <c r="D11">
        <v>0.33814352880179593</v>
      </c>
      <c r="J11" s="29"/>
      <c r="K11" t="s">
        <v>14</v>
      </c>
      <c r="L11">
        <v>0.12834919734414618</v>
      </c>
      <c r="M11">
        <v>0.2160135576921012</v>
      </c>
      <c r="N11">
        <v>6.7850753207153003E-2</v>
      </c>
      <c r="O11">
        <v>0.10865904850938354</v>
      </c>
      <c r="P11">
        <f t="shared" si="0"/>
        <v>2.3988863850696387E-2</v>
      </c>
      <c r="Q11" s="25">
        <f t="shared" si="1"/>
        <v>3.8416775019131558E-2</v>
      </c>
    </row>
    <row r="12" spans="2:17" x14ac:dyDescent="0.25">
      <c r="B12" s="17" t="s">
        <v>71</v>
      </c>
      <c r="C12">
        <v>0.51218766613503464</v>
      </c>
      <c r="D12">
        <v>0.44251616439116437</v>
      </c>
      <c r="J12" s="29"/>
      <c r="K12" t="s">
        <v>16</v>
      </c>
      <c r="L12">
        <v>5.1382173087506845E-2</v>
      </c>
      <c r="M12">
        <v>8.70450422950379E-2</v>
      </c>
      <c r="N12">
        <v>4.3714315078184414E-2</v>
      </c>
      <c r="O12">
        <v>7.5301187802476646E-2</v>
      </c>
      <c r="P12">
        <f t="shared" si="0"/>
        <v>1.545534431335477E-2</v>
      </c>
      <c r="Q12" s="25">
        <f t="shared" si="1"/>
        <v>2.6622990263266484E-2</v>
      </c>
    </row>
    <row r="13" spans="2:17" x14ac:dyDescent="0.25">
      <c r="B13" s="17" t="s">
        <v>14</v>
      </c>
      <c r="C13">
        <v>0.12834919734414618</v>
      </c>
      <c r="D13">
        <v>0.2160135576921012</v>
      </c>
      <c r="J13" s="29" t="s">
        <v>72</v>
      </c>
      <c r="K13" t="s">
        <v>70</v>
      </c>
      <c r="L13">
        <v>0.40513202579332347</v>
      </c>
      <c r="M13">
        <v>0.48787436873217277</v>
      </c>
      <c r="N13">
        <v>0.1307822139974758</v>
      </c>
      <c r="O13">
        <v>0.17889172251651259</v>
      </c>
      <c r="P13">
        <f t="shared" si="0"/>
        <v>4.6238495188102677E-2</v>
      </c>
      <c r="Q13" s="25">
        <f t="shared" si="1"/>
        <v>6.3247775044784113E-2</v>
      </c>
    </row>
    <row r="14" spans="2:17" x14ac:dyDescent="0.25">
      <c r="B14" s="17" t="s">
        <v>16</v>
      </c>
      <c r="C14">
        <v>5.1382173087506845E-2</v>
      </c>
      <c r="D14">
        <v>8.70450422950379E-2</v>
      </c>
      <c r="J14" s="29"/>
      <c r="K14" t="s">
        <v>72</v>
      </c>
      <c r="L14">
        <v>0.2828802730357089</v>
      </c>
      <c r="M14">
        <v>0.24215122891401708</v>
      </c>
      <c r="N14">
        <v>0.16440653978438521</v>
      </c>
      <c r="O14">
        <v>0.12944356877702931</v>
      </c>
      <c r="P14">
        <f t="shared" si="0"/>
        <v>5.8126489576477341E-2</v>
      </c>
      <c r="Q14" s="25">
        <f t="shared" si="1"/>
        <v>4.5765212631612338E-2</v>
      </c>
    </row>
    <row r="15" spans="2:17" x14ac:dyDescent="0.25">
      <c r="B15" s="16" t="s">
        <v>72</v>
      </c>
      <c r="J15" s="29"/>
      <c r="K15" t="s">
        <v>73</v>
      </c>
      <c r="L15">
        <v>0.44292628667628664</v>
      </c>
      <c r="M15">
        <v>0.40871321578774211</v>
      </c>
      <c r="N15">
        <v>0.17813965885459673</v>
      </c>
      <c r="O15">
        <v>0.1731836358978831</v>
      </c>
      <c r="P15">
        <f t="shared" si="0"/>
        <v>6.2981880387171771E-2</v>
      </c>
      <c r="Q15" s="25">
        <f t="shared" si="1"/>
        <v>6.1229661666967569E-2</v>
      </c>
    </row>
    <row r="16" spans="2:17" x14ac:dyDescent="0.25">
      <c r="B16" s="17" t="s">
        <v>70</v>
      </c>
      <c r="C16">
        <v>0.40513202579332347</v>
      </c>
      <c r="D16">
        <v>0.48787436873217277</v>
      </c>
      <c r="J16" s="29"/>
      <c r="K16" t="s">
        <v>14</v>
      </c>
      <c r="L16">
        <v>0.25019672498916007</v>
      </c>
      <c r="M16">
        <v>0.28395717683031491</v>
      </c>
      <c r="N16">
        <v>0.1405802860272071</v>
      </c>
      <c r="O16">
        <v>0.15268955453011887</v>
      </c>
      <c r="P16">
        <f t="shared" si="0"/>
        <v>4.9702636775491291E-2</v>
      </c>
      <c r="Q16" s="25">
        <f t="shared" si="1"/>
        <v>5.3983909712300084E-2</v>
      </c>
    </row>
    <row r="17" spans="2:17" x14ac:dyDescent="0.25">
      <c r="B17" s="17" t="s">
        <v>72</v>
      </c>
      <c r="C17">
        <v>0.2828802730357089</v>
      </c>
      <c r="D17">
        <v>0.24215122891401708</v>
      </c>
      <c r="J17" s="68"/>
      <c r="K17" s="5" t="s">
        <v>16</v>
      </c>
      <c r="L17" s="5">
        <v>8.9943473473358057E-2</v>
      </c>
      <c r="M17" s="5">
        <v>9.4311989777690661E-2</v>
      </c>
      <c r="N17" s="5">
        <v>8.463554289332452E-2</v>
      </c>
      <c r="O17" s="5">
        <v>9.8626380901958341E-2</v>
      </c>
      <c r="P17" s="5">
        <f t="shared" si="0"/>
        <v>2.9923183154637337E-2</v>
      </c>
      <c r="Q17" s="69">
        <f t="shared" si="1"/>
        <v>3.486969136983107E-2</v>
      </c>
    </row>
    <row r="18" spans="2:17" x14ac:dyDescent="0.25">
      <c r="B18" s="17" t="s">
        <v>73</v>
      </c>
      <c r="C18">
        <v>0.44292628667628664</v>
      </c>
      <c r="D18">
        <v>0.40871321578774211</v>
      </c>
    </row>
    <row r="19" spans="2:17" x14ac:dyDescent="0.25">
      <c r="B19" s="17" t="s">
        <v>14</v>
      </c>
      <c r="C19">
        <v>0.25019672498916007</v>
      </c>
      <c r="D19">
        <v>0.28395717683031491</v>
      </c>
    </row>
    <row r="20" spans="2:17" x14ac:dyDescent="0.25">
      <c r="B20" s="17" t="s">
        <v>16</v>
      </c>
      <c r="C20">
        <v>8.9943473473358057E-2</v>
      </c>
      <c r="D20">
        <v>9.4311989777690661E-2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4DFA-EF77-48CB-980D-006FA946D84F}">
  <dimension ref="A2:AG71"/>
  <sheetViews>
    <sheetView zoomScale="85" zoomScaleNormal="85" workbookViewId="0">
      <selection activeCell="I86" sqref="I86"/>
    </sheetView>
  </sheetViews>
  <sheetFormatPr defaultRowHeight="15" x14ac:dyDescent="0.25"/>
  <cols>
    <col min="1" max="4" width="12.7109375" customWidth="1"/>
  </cols>
  <sheetData>
    <row r="2" spans="1:33" x14ac:dyDescent="0.25">
      <c r="A2" t="s">
        <v>11</v>
      </c>
      <c r="B2" t="s">
        <v>11</v>
      </c>
      <c r="C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K2" t="s">
        <v>32</v>
      </c>
      <c r="L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</row>
    <row r="3" spans="1:33" x14ac:dyDescent="0.25">
      <c r="F3" t="s">
        <v>197</v>
      </c>
      <c r="H3" t="s">
        <v>196</v>
      </c>
    </row>
    <row r="4" spans="1:33" x14ac:dyDescent="0.25">
      <c r="B4" t="s">
        <v>191</v>
      </c>
      <c r="C4" s="18" t="s">
        <v>192</v>
      </c>
      <c r="D4" s="20" t="s">
        <v>193</v>
      </c>
      <c r="E4" t="s">
        <v>16</v>
      </c>
      <c r="F4" t="s">
        <v>69</v>
      </c>
      <c r="G4" t="s">
        <v>14</v>
      </c>
      <c r="H4" t="s">
        <v>69</v>
      </c>
      <c r="I4" t="s">
        <v>65</v>
      </c>
      <c r="K4" t="s">
        <v>191</v>
      </c>
      <c r="L4" s="18" t="s">
        <v>192</v>
      </c>
      <c r="M4" s="20" t="s">
        <v>193</v>
      </c>
      <c r="N4" t="s">
        <v>16</v>
      </c>
      <c r="O4" t="s">
        <v>69</v>
      </c>
      <c r="P4" t="s">
        <v>14</v>
      </c>
      <c r="Q4" t="s">
        <v>69</v>
      </c>
      <c r="R4" t="s">
        <v>65</v>
      </c>
    </row>
    <row r="5" spans="1:33" x14ac:dyDescent="0.25">
      <c r="A5" t="s">
        <v>44</v>
      </c>
      <c r="B5">
        <v>52</v>
      </c>
      <c r="C5">
        <v>40</v>
      </c>
      <c r="D5">
        <v>0.230769230769231</v>
      </c>
      <c r="E5">
        <v>0.1</v>
      </c>
      <c r="F5">
        <v>0.32500000000000001</v>
      </c>
      <c r="G5">
        <v>0.17499999999999999</v>
      </c>
      <c r="H5">
        <v>0.4</v>
      </c>
      <c r="I5" t="s">
        <v>79</v>
      </c>
      <c r="K5">
        <v>56</v>
      </c>
      <c r="L5">
        <v>43</v>
      </c>
      <c r="M5">
        <v>0.23214285714285715</v>
      </c>
      <c r="N5">
        <v>0</v>
      </c>
      <c r="O5">
        <v>0.34883720930232559</v>
      </c>
      <c r="P5">
        <v>0.37209302325581395</v>
      </c>
      <c r="Q5">
        <v>0.27906976744186046</v>
      </c>
      <c r="R5" t="s">
        <v>135</v>
      </c>
    </row>
    <row r="6" spans="1:33" x14ac:dyDescent="0.25">
      <c r="A6" t="s">
        <v>44</v>
      </c>
      <c r="B6">
        <v>52</v>
      </c>
      <c r="C6">
        <v>49</v>
      </c>
      <c r="D6">
        <v>5.7692307692307696E-2</v>
      </c>
      <c r="E6">
        <v>8.1632653061224483E-2</v>
      </c>
      <c r="F6">
        <v>0.36734693877551022</v>
      </c>
      <c r="G6">
        <v>0.24489795918367346</v>
      </c>
      <c r="H6">
        <v>0.30612244897959184</v>
      </c>
      <c r="I6" t="s">
        <v>80</v>
      </c>
      <c r="K6">
        <v>42</v>
      </c>
      <c r="L6">
        <v>32</v>
      </c>
      <c r="M6">
        <v>0.23809523809523808</v>
      </c>
      <c r="N6">
        <v>3.125E-2</v>
      </c>
      <c r="O6">
        <v>0.375</v>
      </c>
      <c r="P6">
        <v>0.28125</v>
      </c>
      <c r="Q6">
        <v>0.3125</v>
      </c>
      <c r="R6" t="s">
        <v>136</v>
      </c>
    </row>
    <row r="7" spans="1:33" x14ac:dyDescent="0.25">
      <c r="A7" t="s">
        <v>44</v>
      </c>
      <c r="B7">
        <v>59</v>
      </c>
      <c r="C7">
        <v>55</v>
      </c>
      <c r="D7">
        <v>6.7796610169491525E-2</v>
      </c>
      <c r="E7">
        <v>0</v>
      </c>
      <c r="F7">
        <v>0.32727272727272727</v>
      </c>
      <c r="G7">
        <v>0.23636363636363636</v>
      </c>
      <c r="H7">
        <v>0.43636363636363634</v>
      </c>
      <c r="I7" t="s">
        <v>81</v>
      </c>
      <c r="K7">
        <v>48</v>
      </c>
      <c r="L7">
        <v>36</v>
      </c>
      <c r="M7">
        <v>0.25</v>
      </c>
      <c r="N7">
        <v>5.5555555555555552E-2</v>
      </c>
      <c r="O7">
        <v>0.22222222222222221</v>
      </c>
      <c r="P7">
        <v>0.3611111111111111</v>
      </c>
      <c r="Q7">
        <v>0.3611111111111111</v>
      </c>
      <c r="R7" t="s">
        <v>137</v>
      </c>
    </row>
    <row r="8" spans="1:33" x14ac:dyDescent="0.25">
      <c r="A8" t="s">
        <v>44</v>
      </c>
      <c r="B8">
        <v>47</v>
      </c>
      <c r="C8">
        <v>46</v>
      </c>
      <c r="D8">
        <v>2.1276595744680851E-2</v>
      </c>
      <c r="E8">
        <v>2.1739130434782608E-2</v>
      </c>
      <c r="F8">
        <v>0.36956521739130432</v>
      </c>
      <c r="G8">
        <v>0.2608695652173913</v>
      </c>
      <c r="H8">
        <v>0.34782608695652173</v>
      </c>
      <c r="I8" t="s">
        <v>82</v>
      </c>
      <c r="K8">
        <v>72</v>
      </c>
      <c r="L8">
        <v>58</v>
      </c>
      <c r="M8">
        <v>0.19444444444444445</v>
      </c>
      <c r="N8">
        <v>0</v>
      </c>
      <c r="O8">
        <v>0.56896551724137934</v>
      </c>
      <c r="P8">
        <v>8.6206896551724144E-2</v>
      </c>
      <c r="Q8">
        <v>0.34482758620689657</v>
      </c>
      <c r="R8" t="s">
        <v>138</v>
      </c>
    </row>
    <row r="9" spans="1:33" x14ac:dyDescent="0.25">
      <c r="A9" t="s">
        <v>44</v>
      </c>
      <c r="B9">
        <v>59</v>
      </c>
      <c r="C9">
        <v>56</v>
      </c>
      <c r="D9">
        <v>5.0847457627118647E-2</v>
      </c>
      <c r="E9">
        <v>0.10714285714285714</v>
      </c>
      <c r="F9">
        <v>0.375</v>
      </c>
      <c r="G9">
        <v>8.9285714285714288E-2</v>
      </c>
      <c r="H9">
        <v>0.42857142857142855</v>
      </c>
      <c r="I9" t="s">
        <v>83</v>
      </c>
      <c r="K9">
        <v>52</v>
      </c>
      <c r="L9">
        <v>42</v>
      </c>
      <c r="M9">
        <v>0.19230769230769232</v>
      </c>
      <c r="N9">
        <v>0.11904761904761904</v>
      </c>
      <c r="O9">
        <v>0.5</v>
      </c>
      <c r="P9">
        <v>7.1428571428571425E-2</v>
      </c>
      <c r="Q9">
        <v>0.30952380952380953</v>
      </c>
      <c r="R9" t="s">
        <v>139</v>
      </c>
    </row>
    <row r="10" spans="1:33" x14ac:dyDescent="0.25">
      <c r="A10" t="s">
        <v>44</v>
      </c>
      <c r="B10">
        <v>29</v>
      </c>
      <c r="C10">
        <v>28</v>
      </c>
      <c r="D10">
        <v>3.4482758620689655E-2</v>
      </c>
      <c r="E10">
        <v>7.1428571428571425E-2</v>
      </c>
      <c r="F10">
        <v>0.10714285714285714</v>
      </c>
      <c r="G10">
        <v>0.17857142857142858</v>
      </c>
      <c r="H10">
        <v>0.6428571428571429</v>
      </c>
      <c r="I10" t="s">
        <v>84</v>
      </c>
      <c r="K10">
        <v>52</v>
      </c>
      <c r="L10">
        <v>39</v>
      </c>
      <c r="M10">
        <v>0.25</v>
      </c>
      <c r="N10">
        <v>0.10256410256410256</v>
      </c>
      <c r="O10">
        <v>0.48717948717948717</v>
      </c>
      <c r="P10">
        <v>0.17948717948717949</v>
      </c>
      <c r="Q10">
        <v>0.23076923076923078</v>
      </c>
      <c r="R10" t="s">
        <v>140</v>
      </c>
    </row>
    <row r="11" spans="1:33" x14ac:dyDescent="0.25">
      <c r="A11" t="s">
        <v>44</v>
      </c>
      <c r="B11">
        <v>48</v>
      </c>
      <c r="C11">
        <v>43</v>
      </c>
      <c r="D11">
        <v>0.10416666666666667</v>
      </c>
      <c r="E11">
        <v>2.3255813953488372E-2</v>
      </c>
      <c r="F11">
        <v>0.20930232558139536</v>
      </c>
      <c r="G11">
        <v>0.18604651162790697</v>
      </c>
      <c r="H11">
        <v>0.58139534883720934</v>
      </c>
      <c r="I11" t="s">
        <v>85</v>
      </c>
      <c r="K11">
        <v>51</v>
      </c>
      <c r="L11">
        <v>38</v>
      </c>
      <c r="M11">
        <v>0.25490196078431371</v>
      </c>
      <c r="N11">
        <v>0</v>
      </c>
      <c r="O11">
        <v>0.28947368421052633</v>
      </c>
      <c r="P11">
        <v>0.31578947368421051</v>
      </c>
      <c r="Q11">
        <v>0.39473684210526316</v>
      </c>
      <c r="R11" t="s">
        <v>141</v>
      </c>
    </row>
    <row r="12" spans="1:33" x14ac:dyDescent="0.25">
      <c r="A12" t="s">
        <v>44</v>
      </c>
      <c r="B12">
        <v>46</v>
      </c>
      <c r="C12">
        <v>42</v>
      </c>
      <c r="D12">
        <v>8.6956521739130432E-2</v>
      </c>
      <c r="E12" s="19">
        <v>9.5238095238095233E-2</v>
      </c>
      <c r="F12" s="19">
        <v>0.6428571428571429</v>
      </c>
      <c r="G12" s="19">
        <v>7.1428571428571425E-2</v>
      </c>
      <c r="H12" s="19">
        <v>0.19047619047619047</v>
      </c>
      <c r="I12" s="19" t="s">
        <v>86</v>
      </c>
      <c r="J12" s="19"/>
      <c r="K12">
        <v>62</v>
      </c>
      <c r="L12">
        <v>52</v>
      </c>
      <c r="M12">
        <v>0.16129032258064516</v>
      </c>
      <c r="N12">
        <v>0</v>
      </c>
      <c r="O12">
        <v>0.5</v>
      </c>
      <c r="P12">
        <v>9.6153846153846159E-2</v>
      </c>
      <c r="Q12">
        <v>0.40384615384615385</v>
      </c>
      <c r="R12" t="s">
        <v>142</v>
      </c>
    </row>
    <row r="13" spans="1:33" x14ac:dyDescent="0.25">
      <c r="B13" t="s">
        <v>191</v>
      </c>
      <c r="C13" s="18" t="s">
        <v>192</v>
      </c>
      <c r="D13" s="20" t="s">
        <v>193</v>
      </c>
      <c r="E13" t="s">
        <v>16</v>
      </c>
      <c r="F13" t="s">
        <v>70</v>
      </c>
      <c r="G13" t="s">
        <v>14</v>
      </c>
      <c r="H13" t="s">
        <v>70</v>
      </c>
      <c r="I13" t="s">
        <v>65</v>
      </c>
      <c r="K13" t="s">
        <v>191</v>
      </c>
      <c r="L13" s="18" t="s">
        <v>192</v>
      </c>
      <c r="M13" s="20" t="s">
        <v>193</v>
      </c>
      <c r="N13" t="s">
        <v>16</v>
      </c>
      <c r="O13" t="s">
        <v>70</v>
      </c>
      <c r="P13" t="s">
        <v>14</v>
      </c>
      <c r="Q13" t="s">
        <v>70</v>
      </c>
      <c r="R13" t="s">
        <v>65</v>
      </c>
      <c r="AG13">
        <v>0</v>
      </c>
    </row>
    <row r="14" spans="1:33" x14ac:dyDescent="0.25">
      <c r="A14" t="s">
        <v>50</v>
      </c>
      <c r="B14">
        <v>45</v>
      </c>
      <c r="C14">
        <v>41</v>
      </c>
      <c r="D14">
        <v>8.8888888888888892E-2</v>
      </c>
      <c r="E14" s="19">
        <v>2.4390243902439025E-2</v>
      </c>
      <c r="F14" s="19">
        <v>0.17073170731707318</v>
      </c>
      <c r="G14" s="19">
        <v>0.1951219512195122</v>
      </c>
      <c r="H14" s="19">
        <v>0.6097560975609756</v>
      </c>
      <c r="I14" s="19" t="s">
        <v>87</v>
      </c>
      <c r="J14" s="19"/>
      <c r="K14">
        <v>36</v>
      </c>
      <c r="L14">
        <v>21</v>
      </c>
      <c r="M14">
        <v>0.41666666666666669</v>
      </c>
      <c r="N14">
        <v>0.14285714285714285</v>
      </c>
      <c r="O14">
        <v>0.47619047619047616</v>
      </c>
      <c r="P14">
        <v>4.7619047619047616E-2</v>
      </c>
      <c r="Q14">
        <v>0.33333333333333331</v>
      </c>
      <c r="R14" t="s">
        <v>143</v>
      </c>
    </row>
    <row r="15" spans="1:33" x14ac:dyDescent="0.25">
      <c r="A15" t="s">
        <v>50</v>
      </c>
      <c r="B15">
        <v>54</v>
      </c>
      <c r="C15">
        <v>47</v>
      </c>
      <c r="D15">
        <v>0.12962962962962962</v>
      </c>
      <c r="E15">
        <v>0.1276595744680851</v>
      </c>
      <c r="F15">
        <v>0.19148936170212766</v>
      </c>
      <c r="G15">
        <v>0.27659574468085107</v>
      </c>
      <c r="H15">
        <v>0.40425531914893614</v>
      </c>
      <c r="I15" t="s">
        <v>88</v>
      </c>
      <c r="K15">
        <v>41</v>
      </c>
      <c r="L15">
        <v>28</v>
      </c>
      <c r="M15">
        <v>0.31707317073170732</v>
      </c>
      <c r="N15">
        <v>0</v>
      </c>
      <c r="O15">
        <v>0.35714285714285715</v>
      </c>
      <c r="P15">
        <v>0.35714285714285715</v>
      </c>
      <c r="Q15">
        <v>0.2857142857142857</v>
      </c>
      <c r="R15" t="s">
        <v>144</v>
      </c>
    </row>
    <row r="16" spans="1:33" x14ac:dyDescent="0.25">
      <c r="A16" t="s">
        <v>50</v>
      </c>
      <c r="B16">
        <v>60</v>
      </c>
      <c r="C16">
        <v>60</v>
      </c>
      <c r="D16">
        <v>0</v>
      </c>
      <c r="E16">
        <v>6.6666666666666666E-2</v>
      </c>
      <c r="F16">
        <v>0.2</v>
      </c>
      <c r="G16">
        <v>0.35</v>
      </c>
      <c r="H16">
        <v>0.38333333333333336</v>
      </c>
      <c r="I16" t="s">
        <v>89</v>
      </c>
      <c r="K16">
        <v>41</v>
      </c>
      <c r="L16">
        <v>37</v>
      </c>
      <c r="M16">
        <v>9.7560975609756101E-2</v>
      </c>
      <c r="N16">
        <v>0.1891891891891892</v>
      </c>
      <c r="O16">
        <v>0.32432432432432434</v>
      </c>
      <c r="P16">
        <v>0.1891891891891892</v>
      </c>
      <c r="Q16">
        <v>0.29729729729729731</v>
      </c>
      <c r="R16" t="s">
        <v>145</v>
      </c>
    </row>
    <row r="17" spans="1:18" x14ac:dyDescent="0.25">
      <c r="A17" t="s">
        <v>50</v>
      </c>
      <c r="B17">
        <v>44</v>
      </c>
      <c r="C17">
        <v>42</v>
      </c>
      <c r="D17">
        <v>4.5454545454545456E-2</v>
      </c>
      <c r="E17">
        <v>4.7619047619047616E-2</v>
      </c>
      <c r="F17">
        <v>0.38095238095238093</v>
      </c>
      <c r="G17">
        <v>0.16666666666666666</v>
      </c>
      <c r="H17">
        <v>0.40476190476190477</v>
      </c>
      <c r="I17" t="s">
        <v>90</v>
      </c>
      <c r="K17">
        <v>53</v>
      </c>
      <c r="L17">
        <v>49</v>
      </c>
      <c r="M17">
        <v>7.5471698113207544E-2</v>
      </c>
      <c r="N17">
        <v>6.1224489795918366E-2</v>
      </c>
      <c r="O17">
        <v>0.30612244897959184</v>
      </c>
      <c r="P17">
        <v>0.30612244897959184</v>
      </c>
      <c r="Q17">
        <v>0.32653061224489793</v>
      </c>
      <c r="R17" t="s">
        <v>146</v>
      </c>
    </row>
    <row r="18" spans="1:18" x14ac:dyDescent="0.25">
      <c r="A18" t="s">
        <v>50</v>
      </c>
      <c r="B18">
        <v>32</v>
      </c>
      <c r="C18">
        <v>32</v>
      </c>
      <c r="D18">
        <v>0</v>
      </c>
      <c r="E18">
        <v>0</v>
      </c>
      <c r="F18">
        <v>0.4375</v>
      </c>
      <c r="G18">
        <v>0.375</v>
      </c>
      <c r="H18">
        <v>0.1875</v>
      </c>
      <c r="I18" t="s">
        <v>91</v>
      </c>
      <c r="K18">
        <v>29</v>
      </c>
      <c r="L18">
        <v>25</v>
      </c>
      <c r="M18">
        <v>0.13793103448275862</v>
      </c>
      <c r="N18">
        <v>0.08</v>
      </c>
      <c r="O18">
        <v>0.4</v>
      </c>
      <c r="P18">
        <v>0.12</v>
      </c>
      <c r="Q18">
        <v>0.4</v>
      </c>
      <c r="R18" t="s">
        <v>147</v>
      </c>
    </row>
    <row r="19" spans="1:18" x14ac:dyDescent="0.25">
      <c r="A19" t="s">
        <v>50</v>
      </c>
      <c r="B19">
        <v>29</v>
      </c>
      <c r="C19">
        <v>25</v>
      </c>
      <c r="D19">
        <v>0.13793103448275862</v>
      </c>
      <c r="E19">
        <v>0.04</v>
      </c>
      <c r="F19">
        <v>0.52</v>
      </c>
      <c r="G19">
        <v>0.12</v>
      </c>
      <c r="H19">
        <v>0.32</v>
      </c>
      <c r="I19" t="s">
        <v>92</v>
      </c>
      <c r="K19">
        <v>43</v>
      </c>
      <c r="L19">
        <v>38</v>
      </c>
      <c r="M19">
        <v>0.11627906976744186</v>
      </c>
      <c r="N19">
        <v>7.8947368421052627E-2</v>
      </c>
      <c r="O19">
        <v>0.39473684210526316</v>
      </c>
      <c r="P19">
        <v>0.34210526315789475</v>
      </c>
      <c r="Q19">
        <v>0.18421052631578946</v>
      </c>
      <c r="R19" t="s">
        <v>148</v>
      </c>
    </row>
    <row r="20" spans="1:18" x14ac:dyDescent="0.25">
      <c r="A20" t="s">
        <v>50</v>
      </c>
      <c r="B20">
        <v>19</v>
      </c>
      <c r="C20">
        <v>15</v>
      </c>
      <c r="D20">
        <v>0.21052631578947367</v>
      </c>
      <c r="E20">
        <v>0.13333333333333333</v>
      </c>
      <c r="F20">
        <v>0.46666666666666667</v>
      </c>
      <c r="G20">
        <v>0.13333333333333333</v>
      </c>
      <c r="H20">
        <v>0.26666666666666666</v>
      </c>
      <c r="I20" t="s">
        <v>93</v>
      </c>
      <c r="K20">
        <v>50</v>
      </c>
      <c r="L20">
        <v>37</v>
      </c>
      <c r="M20">
        <v>0.26</v>
      </c>
      <c r="N20">
        <v>5.4054054054054057E-2</v>
      </c>
      <c r="O20">
        <v>0.48648648648648651</v>
      </c>
      <c r="P20">
        <v>0.21621621621621623</v>
      </c>
      <c r="Q20">
        <v>0.24324324324324326</v>
      </c>
      <c r="R20" t="s">
        <v>149</v>
      </c>
    </row>
    <row r="21" spans="1:18" x14ac:dyDescent="0.25">
      <c r="A21" t="s">
        <v>50</v>
      </c>
      <c r="B21">
        <v>20</v>
      </c>
      <c r="C21">
        <v>17</v>
      </c>
      <c r="D21">
        <v>0.15</v>
      </c>
      <c r="E21">
        <v>0</v>
      </c>
      <c r="F21">
        <v>0.41176470588235292</v>
      </c>
      <c r="G21">
        <v>0.29411764705882354</v>
      </c>
      <c r="H21">
        <v>0.29411764705882354</v>
      </c>
      <c r="I21" t="s">
        <v>94</v>
      </c>
      <c r="K21">
        <v>50</v>
      </c>
      <c r="L21">
        <v>40</v>
      </c>
      <c r="M21">
        <v>0.2</v>
      </c>
      <c r="N21" s="19">
        <v>0.1</v>
      </c>
      <c r="O21" s="19">
        <v>0.1</v>
      </c>
      <c r="P21" s="19">
        <v>0.17499999999999999</v>
      </c>
      <c r="Q21" s="19">
        <v>0.625</v>
      </c>
      <c r="R21" s="19" t="s">
        <v>150</v>
      </c>
    </row>
    <row r="22" spans="1:18" x14ac:dyDescent="0.25">
      <c r="B22" t="s">
        <v>191</v>
      </c>
      <c r="C22" s="18" t="s">
        <v>192</v>
      </c>
      <c r="D22" s="20" t="s">
        <v>193</v>
      </c>
      <c r="E22" t="s">
        <v>16</v>
      </c>
      <c r="F22" t="s">
        <v>70</v>
      </c>
      <c r="G22" t="s">
        <v>14</v>
      </c>
      <c r="H22" t="s">
        <v>69</v>
      </c>
      <c r="I22" t="s">
        <v>65</v>
      </c>
      <c r="K22" t="s">
        <v>191</v>
      </c>
      <c r="L22" s="18" t="s">
        <v>192</v>
      </c>
      <c r="M22" s="20" t="s">
        <v>193</v>
      </c>
      <c r="N22" t="s">
        <v>16</v>
      </c>
      <c r="O22" t="s">
        <v>70</v>
      </c>
      <c r="P22" t="s">
        <v>14</v>
      </c>
      <c r="Q22" t="s">
        <v>69</v>
      </c>
      <c r="R22" t="s">
        <v>65</v>
      </c>
    </row>
    <row r="23" spans="1:18" x14ac:dyDescent="0.25">
      <c r="A23" t="s">
        <v>47</v>
      </c>
      <c r="B23">
        <v>44</v>
      </c>
      <c r="C23">
        <v>42</v>
      </c>
      <c r="D23">
        <v>4.5454545454545456E-2</v>
      </c>
      <c r="E23">
        <v>0</v>
      </c>
      <c r="F23">
        <v>0.42857142857142855</v>
      </c>
      <c r="G23">
        <v>0.14285714285714285</v>
      </c>
      <c r="H23">
        <v>0.42857142857142855</v>
      </c>
      <c r="I23" t="s">
        <v>95</v>
      </c>
      <c r="K23">
        <v>40</v>
      </c>
      <c r="L23">
        <v>38</v>
      </c>
      <c r="M23">
        <v>0.05</v>
      </c>
      <c r="N23" s="19">
        <v>2.6315789473684209E-2</v>
      </c>
      <c r="O23" s="19">
        <v>0.21052631578947367</v>
      </c>
      <c r="P23" s="19">
        <v>0.26315789473684209</v>
      </c>
      <c r="Q23" s="19">
        <v>0.5</v>
      </c>
      <c r="R23" s="19" t="s">
        <v>151</v>
      </c>
    </row>
    <row r="24" spans="1:18" x14ac:dyDescent="0.25">
      <c r="A24" t="s">
        <v>47</v>
      </c>
      <c r="B24">
        <v>26</v>
      </c>
      <c r="C24">
        <v>24</v>
      </c>
      <c r="D24">
        <v>7.6923076923076927E-2</v>
      </c>
      <c r="E24">
        <v>8.3333333333333329E-2</v>
      </c>
      <c r="F24">
        <v>0.41666666666666669</v>
      </c>
      <c r="G24">
        <v>0.16666666666666666</v>
      </c>
      <c r="H24">
        <v>0.33333333333333331</v>
      </c>
      <c r="I24" t="s">
        <v>96</v>
      </c>
      <c r="K24">
        <v>54</v>
      </c>
      <c r="L24">
        <v>51</v>
      </c>
      <c r="M24">
        <v>5.5555555555555552E-2</v>
      </c>
      <c r="N24">
        <v>0.13725490196078433</v>
      </c>
      <c r="O24">
        <v>0.29411764705882354</v>
      </c>
      <c r="P24">
        <v>0.15686274509803921</v>
      </c>
      <c r="Q24">
        <v>0.41176470588235292</v>
      </c>
      <c r="R24" t="s">
        <v>152</v>
      </c>
    </row>
    <row r="25" spans="1:18" x14ac:dyDescent="0.25">
      <c r="A25" t="s">
        <v>47</v>
      </c>
      <c r="B25">
        <v>19</v>
      </c>
      <c r="C25">
        <v>18</v>
      </c>
      <c r="D25">
        <v>5.2631578947368418E-2</v>
      </c>
      <c r="E25">
        <v>0</v>
      </c>
      <c r="F25">
        <v>0.33333333333333331</v>
      </c>
      <c r="G25">
        <v>5.5555555555555552E-2</v>
      </c>
      <c r="H25">
        <v>0.61111111111111116</v>
      </c>
      <c r="I25" t="s">
        <v>97</v>
      </c>
      <c r="K25">
        <v>49</v>
      </c>
      <c r="L25">
        <v>49</v>
      </c>
      <c r="M25">
        <v>0</v>
      </c>
      <c r="N25">
        <v>0.12244897959183673</v>
      </c>
      <c r="O25">
        <v>0.38775510204081631</v>
      </c>
      <c r="P25">
        <v>0.10204081632653061</v>
      </c>
      <c r="Q25">
        <v>0.38775510204081631</v>
      </c>
      <c r="R25" t="s">
        <v>153</v>
      </c>
    </row>
    <row r="26" spans="1:18" x14ac:dyDescent="0.25">
      <c r="A26" t="s">
        <v>47</v>
      </c>
      <c r="B26">
        <v>28</v>
      </c>
      <c r="C26">
        <v>22</v>
      </c>
      <c r="D26">
        <v>0.21428571428571427</v>
      </c>
      <c r="E26" s="19">
        <v>4.5454545454545456E-2</v>
      </c>
      <c r="F26" s="19">
        <v>0.54545454545454541</v>
      </c>
      <c r="G26" s="19">
        <v>0.13636363636363635</v>
      </c>
      <c r="H26" s="19">
        <v>0.27272727272727271</v>
      </c>
      <c r="I26" s="19" t="s">
        <v>98</v>
      </c>
      <c r="K26">
        <v>46</v>
      </c>
      <c r="L26">
        <v>41</v>
      </c>
      <c r="M26">
        <v>0.10869565217391304</v>
      </c>
      <c r="N26">
        <v>0.17073170731707318</v>
      </c>
      <c r="O26">
        <v>0.26829268292682928</v>
      </c>
      <c r="P26">
        <v>0.17073170731707318</v>
      </c>
      <c r="Q26">
        <v>0.3902439024390244</v>
      </c>
      <c r="R26" t="s">
        <v>154</v>
      </c>
    </row>
    <row r="27" spans="1:18" x14ac:dyDescent="0.25">
      <c r="A27" t="s">
        <v>47</v>
      </c>
      <c r="B27">
        <v>37</v>
      </c>
      <c r="C27">
        <v>36</v>
      </c>
      <c r="D27">
        <v>2.7027027027027029E-2</v>
      </c>
      <c r="E27">
        <v>0</v>
      </c>
      <c r="F27">
        <v>0.3888888888888889</v>
      </c>
      <c r="G27">
        <v>8.3333333333333329E-2</v>
      </c>
      <c r="H27">
        <v>0.52777777777777779</v>
      </c>
      <c r="I27" t="s">
        <v>99</v>
      </c>
      <c r="K27">
        <v>38</v>
      </c>
      <c r="L27">
        <v>35</v>
      </c>
      <c r="M27">
        <v>7.8947368421052627E-2</v>
      </c>
      <c r="N27" s="19">
        <v>0</v>
      </c>
      <c r="O27" s="19">
        <v>0.22857142857142856</v>
      </c>
      <c r="P27" s="19">
        <v>0.4</v>
      </c>
      <c r="Q27" s="19">
        <v>0.37142857142857144</v>
      </c>
      <c r="R27" s="19" t="s">
        <v>155</v>
      </c>
    </row>
    <row r="28" spans="1:18" x14ac:dyDescent="0.25">
      <c r="A28" t="s">
        <v>47</v>
      </c>
      <c r="B28">
        <v>38</v>
      </c>
      <c r="C28">
        <v>30</v>
      </c>
      <c r="D28">
        <v>0.21052631578947367</v>
      </c>
      <c r="E28">
        <v>3.3333333333333333E-2</v>
      </c>
      <c r="F28">
        <v>0.26666666666666666</v>
      </c>
      <c r="G28">
        <v>0.1</v>
      </c>
      <c r="H28">
        <v>0.6</v>
      </c>
      <c r="I28" t="s">
        <v>100</v>
      </c>
      <c r="K28">
        <v>54</v>
      </c>
      <c r="L28">
        <v>45</v>
      </c>
      <c r="M28">
        <v>0.16666666666666666</v>
      </c>
      <c r="N28">
        <v>0.17777777777777778</v>
      </c>
      <c r="O28">
        <v>0.22222222222222221</v>
      </c>
      <c r="P28">
        <v>0.28888888888888886</v>
      </c>
      <c r="Q28">
        <v>0.31111111111111112</v>
      </c>
      <c r="R28" t="s">
        <v>156</v>
      </c>
    </row>
    <row r="29" spans="1:18" x14ac:dyDescent="0.25">
      <c r="A29" t="s">
        <v>47</v>
      </c>
      <c r="B29">
        <v>42</v>
      </c>
      <c r="C29">
        <v>31</v>
      </c>
      <c r="D29">
        <v>0.26190476190476192</v>
      </c>
      <c r="E29">
        <v>0.16129032258064516</v>
      </c>
      <c r="F29">
        <v>0.29032258064516131</v>
      </c>
      <c r="G29">
        <v>0.12903225806451613</v>
      </c>
      <c r="H29">
        <v>0.41935483870967744</v>
      </c>
      <c r="I29" t="s">
        <v>101</v>
      </c>
      <c r="K29">
        <v>43</v>
      </c>
      <c r="L29">
        <v>38</v>
      </c>
      <c r="M29">
        <v>0.11627906976744186</v>
      </c>
      <c r="N29">
        <v>2.6315789473684209E-2</v>
      </c>
      <c r="O29">
        <v>0.42105263157894735</v>
      </c>
      <c r="P29">
        <v>0.15789473684210525</v>
      </c>
      <c r="Q29">
        <v>0.39473684210526316</v>
      </c>
      <c r="R29" t="s">
        <v>157</v>
      </c>
    </row>
    <row r="30" spans="1:18" x14ac:dyDescent="0.25">
      <c r="A30" t="s">
        <v>47</v>
      </c>
      <c r="B30">
        <v>43</v>
      </c>
      <c r="C30">
        <v>36</v>
      </c>
      <c r="D30">
        <v>0.16279069767441862</v>
      </c>
      <c r="E30">
        <v>5.5555555555555552E-2</v>
      </c>
      <c r="F30">
        <v>0.3888888888888889</v>
      </c>
      <c r="G30">
        <v>2.7777777777777776E-2</v>
      </c>
      <c r="H30">
        <v>0.52777777777777779</v>
      </c>
      <c r="I30" t="s">
        <v>102</v>
      </c>
      <c r="K30">
        <v>50</v>
      </c>
      <c r="L30">
        <v>42</v>
      </c>
      <c r="M30">
        <v>0.16</v>
      </c>
      <c r="N30">
        <v>0.23809523809523808</v>
      </c>
      <c r="O30">
        <v>0.33333333333333331</v>
      </c>
      <c r="P30">
        <v>0.26190476190476192</v>
      </c>
      <c r="Q30">
        <v>0.16666666666666666</v>
      </c>
      <c r="R30" t="s">
        <v>158</v>
      </c>
    </row>
    <row r="31" spans="1:18" x14ac:dyDescent="0.25">
      <c r="B31" t="s">
        <v>191</v>
      </c>
      <c r="C31" s="18" t="s">
        <v>192</v>
      </c>
      <c r="D31" s="20" t="s">
        <v>193</v>
      </c>
      <c r="E31" t="s">
        <v>16</v>
      </c>
      <c r="F31" t="s">
        <v>71</v>
      </c>
      <c r="G31" t="s">
        <v>14</v>
      </c>
      <c r="H31" t="s">
        <v>69</v>
      </c>
      <c r="I31" t="s">
        <v>65</v>
      </c>
      <c r="K31" t="s">
        <v>191</v>
      </c>
      <c r="L31" s="18" t="s">
        <v>192</v>
      </c>
      <c r="M31" s="20" t="s">
        <v>193</v>
      </c>
      <c r="N31" t="s">
        <v>16</v>
      </c>
      <c r="O31" t="s">
        <v>71</v>
      </c>
      <c r="P31" t="s">
        <v>14</v>
      </c>
      <c r="Q31" t="s">
        <v>69</v>
      </c>
      <c r="R31" t="s">
        <v>65</v>
      </c>
    </row>
    <row r="32" spans="1:18" x14ac:dyDescent="0.25">
      <c r="A32" t="s">
        <v>21</v>
      </c>
      <c r="B32">
        <v>27</v>
      </c>
      <c r="C32">
        <v>18</v>
      </c>
      <c r="D32">
        <v>0.33333333333333331</v>
      </c>
      <c r="E32">
        <v>5.5555555555555552E-2</v>
      </c>
      <c r="F32">
        <v>0.33333333333333331</v>
      </c>
      <c r="G32">
        <v>0.16666666666666666</v>
      </c>
      <c r="H32">
        <v>0.44444444444444442</v>
      </c>
      <c r="I32" t="s">
        <v>103</v>
      </c>
      <c r="K32">
        <v>32</v>
      </c>
      <c r="L32">
        <v>25</v>
      </c>
      <c r="M32">
        <v>0.21875</v>
      </c>
      <c r="N32" s="19">
        <v>0.24</v>
      </c>
      <c r="O32" s="19">
        <v>0</v>
      </c>
      <c r="P32" s="19">
        <v>0.4</v>
      </c>
      <c r="Q32" s="19">
        <v>0.36</v>
      </c>
      <c r="R32" s="19" t="s">
        <v>159</v>
      </c>
    </row>
    <row r="33" spans="1:18" x14ac:dyDescent="0.25">
      <c r="A33" t="s">
        <v>21</v>
      </c>
      <c r="B33">
        <v>37</v>
      </c>
      <c r="C33">
        <v>33</v>
      </c>
      <c r="D33">
        <v>0.10810810810810811</v>
      </c>
      <c r="E33">
        <v>3.0303030303030304E-2</v>
      </c>
      <c r="F33">
        <v>0.54545454545454541</v>
      </c>
      <c r="G33">
        <v>9.0909090909090912E-2</v>
      </c>
      <c r="H33">
        <v>0.33333333333333331</v>
      </c>
      <c r="I33" t="s">
        <v>104</v>
      </c>
      <c r="K33">
        <v>47</v>
      </c>
      <c r="L33">
        <v>35</v>
      </c>
      <c r="M33">
        <v>0.25531914893617019</v>
      </c>
      <c r="N33">
        <v>0.11428571428571428</v>
      </c>
      <c r="O33">
        <v>0.42857142857142855</v>
      </c>
      <c r="P33">
        <v>0.14285714285714285</v>
      </c>
      <c r="Q33">
        <v>0.31428571428571428</v>
      </c>
      <c r="R33" t="s">
        <v>160</v>
      </c>
    </row>
    <row r="34" spans="1:18" x14ac:dyDescent="0.25">
      <c r="A34" t="s">
        <v>21</v>
      </c>
      <c r="B34">
        <v>32</v>
      </c>
      <c r="C34">
        <v>25</v>
      </c>
      <c r="D34">
        <v>0.21875</v>
      </c>
      <c r="E34">
        <v>0</v>
      </c>
      <c r="F34">
        <v>0.4</v>
      </c>
      <c r="G34">
        <v>0.12</v>
      </c>
      <c r="H34">
        <v>0.48</v>
      </c>
      <c r="I34" t="s">
        <v>105</v>
      </c>
      <c r="K34">
        <v>43</v>
      </c>
      <c r="L34">
        <v>33</v>
      </c>
      <c r="M34">
        <v>0.23255813953488372</v>
      </c>
      <c r="N34">
        <v>0.12121212121212122</v>
      </c>
      <c r="O34">
        <v>0.51515151515151514</v>
      </c>
      <c r="P34">
        <v>9.0909090909090912E-2</v>
      </c>
      <c r="Q34">
        <v>0.27272727272727271</v>
      </c>
      <c r="R34" t="s">
        <v>161</v>
      </c>
    </row>
    <row r="35" spans="1:18" x14ac:dyDescent="0.25">
      <c r="A35" t="s">
        <v>21</v>
      </c>
      <c r="B35">
        <v>51</v>
      </c>
      <c r="C35">
        <v>38</v>
      </c>
      <c r="D35">
        <v>0.25490196078431371</v>
      </c>
      <c r="E35">
        <v>5.2631578947368418E-2</v>
      </c>
      <c r="F35">
        <v>0.26315789473684209</v>
      </c>
      <c r="G35">
        <v>0.10526315789473684</v>
      </c>
      <c r="H35">
        <v>0.57894736842105265</v>
      </c>
      <c r="I35" t="s">
        <v>106</v>
      </c>
      <c r="K35">
        <v>56</v>
      </c>
      <c r="L35">
        <v>48</v>
      </c>
      <c r="M35">
        <v>0.14285714285714285</v>
      </c>
      <c r="N35" s="19">
        <v>2.0833333333333332E-2</v>
      </c>
      <c r="O35" s="19">
        <v>0.375</v>
      </c>
      <c r="P35" s="19">
        <v>0.35416666666666669</v>
      </c>
      <c r="Q35" s="19">
        <v>0.25</v>
      </c>
      <c r="R35" s="19" t="s">
        <v>162</v>
      </c>
    </row>
    <row r="36" spans="1:18" x14ac:dyDescent="0.25">
      <c r="A36" t="s">
        <v>21</v>
      </c>
      <c r="B36">
        <v>32</v>
      </c>
      <c r="C36">
        <v>18</v>
      </c>
      <c r="D36">
        <v>0.4375</v>
      </c>
      <c r="E36">
        <v>0.1111111111111111</v>
      </c>
      <c r="F36">
        <v>0.55555555555555558</v>
      </c>
      <c r="G36">
        <v>0.1111111111111111</v>
      </c>
      <c r="H36">
        <v>0.22222222222222221</v>
      </c>
      <c r="I36" t="s">
        <v>107</v>
      </c>
      <c r="K36">
        <v>45</v>
      </c>
      <c r="L36">
        <v>30</v>
      </c>
      <c r="M36">
        <v>0.33333333333333331</v>
      </c>
      <c r="N36">
        <v>0.16666666666666666</v>
      </c>
      <c r="O36">
        <v>0.43333333333333335</v>
      </c>
      <c r="P36">
        <v>0.13333333333333333</v>
      </c>
      <c r="Q36">
        <v>0.26666666666666666</v>
      </c>
      <c r="R36" t="s">
        <v>163</v>
      </c>
    </row>
    <row r="37" spans="1:18" x14ac:dyDescent="0.25">
      <c r="A37" t="s">
        <v>21</v>
      </c>
      <c r="B37">
        <v>28</v>
      </c>
      <c r="C37">
        <v>24</v>
      </c>
      <c r="D37">
        <v>0.14285714285714285</v>
      </c>
      <c r="E37">
        <v>4.1666666666666664E-2</v>
      </c>
      <c r="F37">
        <v>0.5</v>
      </c>
      <c r="G37">
        <v>0.16666666666666666</v>
      </c>
      <c r="H37">
        <v>0.29166666666666669</v>
      </c>
      <c r="I37" t="s">
        <v>108</v>
      </c>
      <c r="K37">
        <v>56</v>
      </c>
      <c r="L37">
        <v>39</v>
      </c>
      <c r="M37">
        <v>0.30357142857142855</v>
      </c>
      <c r="N37">
        <v>0.10256410256410256</v>
      </c>
      <c r="O37">
        <v>0.51282051282051277</v>
      </c>
      <c r="P37">
        <v>0.20512820512820512</v>
      </c>
      <c r="Q37">
        <v>0.17948717948717949</v>
      </c>
      <c r="R37" t="s">
        <v>164</v>
      </c>
    </row>
    <row r="38" spans="1:18" x14ac:dyDescent="0.25">
      <c r="A38" t="s">
        <v>21</v>
      </c>
      <c r="B38">
        <v>21</v>
      </c>
      <c r="C38">
        <v>16</v>
      </c>
      <c r="D38">
        <v>0.23809523809523808</v>
      </c>
      <c r="E38">
        <v>6.25E-2</v>
      </c>
      <c r="F38">
        <v>0.75</v>
      </c>
      <c r="G38">
        <v>0</v>
      </c>
      <c r="H38">
        <v>0.1875</v>
      </c>
      <c r="I38" t="s">
        <v>109</v>
      </c>
      <c r="K38">
        <v>51</v>
      </c>
      <c r="L38">
        <v>36</v>
      </c>
      <c r="M38">
        <v>0.29411764705882354</v>
      </c>
      <c r="N38">
        <v>5.5555555555555552E-2</v>
      </c>
      <c r="O38">
        <v>0.63888888888888884</v>
      </c>
      <c r="P38">
        <v>0.1111111111111111</v>
      </c>
      <c r="Q38">
        <v>0.19444444444444445</v>
      </c>
      <c r="R38" t="s">
        <v>165</v>
      </c>
    </row>
    <row r="39" spans="1:18" x14ac:dyDescent="0.25">
      <c r="A39" t="s">
        <v>21</v>
      </c>
      <c r="B39">
        <v>36</v>
      </c>
      <c r="C39">
        <v>28</v>
      </c>
      <c r="D39">
        <v>0.22222222222222221</v>
      </c>
      <c r="E39" s="19">
        <v>0</v>
      </c>
      <c r="F39" s="19">
        <v>0.75</v>
      </c>
      <c r="G39" s="19">
        <v>3.5714285714285712E-2</v>
      </c>
      <c r="H39" s="19">
        <v>0.21428571428571427</v>
      </c>
      <c r="I39" s="19" t="s">
        <v>110</v>
      </c>
      <c r="K39">
        <v>43</v>
      </c>
      <c r="L39">
        <v>33</v>
      </c>
      <c r="M39">
        <v>0.23255813953488372</v>
      </c>
      <c r="N39">
        <v>6.0606060606060608E-2</v>
      </c>
      <c r="O39">
        <v>0.63636363636363635</v>
      </c>
      <c r="P39">
        <v>0.18181818181818182</v>
      </c>
      <c r="Q39">
        <v>0.12121212121212122</v>
      </c>
      <c r="R39" t="s">
        <v>166</v>
      </c>
    </row>
    <row r="40" spans="1:18" x14ac:dyDescent="0.25">
      <c r="B40" t="s">
        <v>191</v>
      </c>
      <c r="C40" s="18" t="s">
        <v>192</v>
      </c>
      <c r="D40" s="20" t="s">
        <v>193</v>
      </c>
      <c r="E40" t="s">
        <v>16</v>
      </c>
      <c r="F40" t="s">
        <v>72</v>
      </c>
      <c r="G40" t="s">
        <v>14</v>
      </c>
      <c r="H40" t="s">
        <v>72</v>
      </c>
      <c r="I40" t="s">
        <v>65</v>
      </c>
      <c r="K40" t="s">
        <v>191</v>
      </c>
      <c r="L40" s="18" t="s">
        <v>192</v>
      </c>
      <c r="M40" s="20" t="s">
        <v>193</v>
      </c>
      <c r="N40" t="s">
        <v>16</v>
      </c>
      <c r="O40" t="s">
        <v>72</v>
      </c>
      <c r="P40" t="s">
        <v>14</v>
      </c>
      <c r="Q40" t="s">
        <v>72</v>
      </c>
      <c r="R40" t="s">
        <v>65</v>
      </c>
    </row>
    <row r="41" spans="1:18" x14ac:dyDescent="0.25">
      <c r="A41" t="s">
        <v>35</v>
      </c>
      <c r="B41">
        <v>32</v>
      </c>
      <c r="C41">
        <v>31</v>
      </c>
      <c r="D41">
        <v>3.125E-2</v>
      </c>
      <c r="E41">
        <v>3.2258064516129031E-2</v>
      </c>
      <c r="F41">
        <v>0.32258064516129031</v>
      </c>
      <c r="G41">
        <v>0.19354838709677419</v>
      </c>
      <c r="H41">
        <v>0.45161290322580644</v>
      </c>
      <c r="I41" t="s">
        <v>111</v>
      </c>
      <c r="K41">
        <v>43</v>
      </c>
      <c r="L41">
        <v>26</v>
      </c>
      <c r="M41">
        <v>0.39534883720930231</v>
      </c>
      <c r="N41">
        <v>0.26923076923076922</v>
      </c>
      <c r="O41">
        <v>0.34615384615384615</v>
      </c>
      <c r="P41">
        <v>0.19230769230769232</v>
      </c>
      <c r="Q41">
        <v>0.19230769230769232</v>
      </c>
      <c r="R41" t="s">
        <v>167</v>
      </c>
    </row>
    <row r="42" spans="1:18" x14ac:dyDescent="0.25">
      <c r="A42" t="s">
        <v>35</v>
      </c>
      <c r="B42">
        <v>21</v>
      </c>
      <c r="C42">
        <v>20</v>
      </c>
      <c r="D42">
        <v>4.7619047619047616E-2</v>
      </c>
      <c r="E42">
        <v>0.2</v>
      </c>
      <c r="F42">
        <v>0</v>
      </c>
      <c r="G42">
        <v>0.45</v>
      </c>
      <c r="H42">
        <v>0.35</v>
      </c>
      <c r="I42" t="s">
        <v>112</v>
      </c>
      <c r="K42">
        <v>55</v>
      </c>
      <c r="L42">
        <v>47</v>
      </c>
      <c r="M42">
        <v>0.14545454545454545</v>
      </c>
      <c r="N42">
        <v>8.5106382978723402E-2</v>
      </c>
      <c r="O42">
        <v>0.25531914893617019</v>
      </c>
      <c r="P42">
        <v>0.53191489361702127</v>
      </c>
      <c r="Q42">
        <v>0.1276595744680851</v>
      </c>
      <c r="R42" t="s">
        <v>168</v>
      </c>
    </row>
    <row r="43" spans="1:18" x14ac:dyDescent="0.25">
      <c r="A43" t="s">
        <v>35</v>
      </c>
      <c r="B43">
        <v>36</v>
      </c>
      <c r="C43">
        <v>4</v>
      </c>
      <c r="D43">
        <v>0.88888888888888884</v>
      </c>
      <c r="E43" s="19">
        <v>0</v>
      </c>
      <c r="F43" s="19">
        <v>0.75</v>
      </c>
      <c r="G43" s="19">
        <v>0</v>
      </c>
      <c r="H43" s="19">
        <v>0.25</v>
      </c>
      <c r="I43" s="19" t="s">
        <v>113</v>
      </c>
      <c r="J43" s="19"/>
      <c r="K43">
        <v>42</v>
      </c>
      <c r="L43">
        <v>23</v>
      </c>
      <c r="M43">
        <v>0.45238095238095238</v>
      </c>
      <c r="N43">
        <v>0.21739130434782608</v>
      </c>
      <c r="O43">
        <v>0.34782608695652173</v>
      </c>
      <c r="P43">
        <v>0.34782608695652173</v>
      </c>
      <c r="Q43">
        <v>8.6956521739130432E-2</v>
      </c>
      <c r="R43" t="s">
        <v>169</v>
      </c>
    </row>
    <row r="44" spans="1:18" x14ac:dyDescent="0.25">
      <c r="A44" t="s">
        <v>35</v>
      </c>
      <c r="B44">
        <v>29</v>
      </c>
      <c r="C44">
        <v>11</v>
      </c>
      <c r="D44">
        <v>0.62068965517241381</v>
      </c>
      <c r="E44">
        <v>0</v>
      </c>
      <c r="F44">
        <v>0.45454545454545453</v>
      </c>
      <c r="G44">
        <v>0.45454545454545453</v>
      </c>
      <c r="H44">
        <v>9.0909090909090912E-2</v>
      </c>
      <c r="I44" t="s">
        <v>114</v>
      </c>
      <c r="K44">
        <v>54</v>
      </c>
      <c r="L44">
        <v>50</v>
      </c>
      <c r="M44">
        <v>7.407407407407407E-2</v>
      </c>
      <c r="N44">
        <v>0.06</v>
      </c>
      <c r="O44">
        <v>0.28000000000000003</v>
      </c>
      <c r="P44">
        <v>0.5</v>
      </c>
      <c r="Q44">
        <v>0.16</v>
      </c>
      <c r="R44" t="s">
        <v>170</v>
      </c>
    </row>
    <row r="45" spans="1:18" x14ac:dyDescent="0.25">
      <c r="A45" t="s">
        <v>35</v>
      </c>
      <c r="B45">
        <v>51</v>
      </c>
      <c r="C45">
        <v>33</v>
      </c>
      <c r="D45">
        <v>0.35294117647058826</v>
      </c>
      <c r="E45">
        <v>3.0303030303030304E-2</v>
      </c>
      <c r="F45">
        <v>9.0909090909090912E-2</v>
      </c>
      <c r="G45">
        <v>0.33333333333333331</v>
      </c>
      <c r="H45">
        <v>0.54545454545454541</v>
      </c>
      <c r="I45" t="s">
        <v>115</v>
      </c>
      <c r="K45">
        <v>48</v>
      </c>
      <c r="L45">
        <v>22</v>
      </c>
      <c r="M45">
        <v>0.54166666666666663</v>
      </c>
      <c r="N45">
        <v>0</v>
      </c>
      <c r="O45">
        <v>0.45454545454545453</v>
      </c>
      <c r="P45">
        <v>0.27272727272727271</v>
      </c>
      <c r="Q45">
        <v>0.27272727272727271</v>
      </c>
      <c r="R45" t="s">
        <v>171</v>
      </c>
    </row>
    <row r="46" spans="1:18" x14ac:dyDescent="0.25">
      <c r="A46" t="s">
        <v>35</v>
      </c>
      <c r="B46">
        <v>35</v>
      </c>
      <c r="C46">
        <v>30</v>
      </c>
      <c r="D46">
        <v>0.14285714285714285</v>
      </c>
      <c r="E46">
        <v>0</v>
      </c>
      <c r="F46">
        <v>0.33333333333333331</v>
      </c>
      <c r="G46">
        <v>0.53333333333333333</v>
      </c>
      <c r="H46">
        <v>0.13333333333333333</v>
      </c>
      <c r="I46" t="s">
        <v>116</v>
      </c>
      <c r="K46">
        <v>12</v>
      </c>
      <c r="L46">
        <v>8</v>
      </c>
      <c r="M46">
        <v>0.33333333333333331</v>
      </c>
      <c r="N46" s="19">
        <v>0.375</v>
      </c>
      <c r="O46" s="19">
        <v>0.125</v>
      </c>
      <c r="P46" s="19">
        <v>0.25</v>
      </c>
      <c r="Q46" s="19">
        <v>0.25</v>
      </c>
      <c r="R46" s="19" t="s">
        <v>172</v>
      </c>
    </row>
    <row r="47" spans="1:18" x14ac:dyDescent="0.25">
      <c r="A47" t="s">
        <v>35</v>
      </c>
      <c r="B47">
        <v>55</v>
      </c>
      <c r="C47">
        <v>33</v>
      </c>
      <c r="D47">
        <v>0.4</v>
      </c>
      <c r="E47">
        <v>3.0303030303030304E-2</v>
      </c>
      <c r="F47">
        <v>9.0909090909090912E-2</v>
      </c>
      <c r="G47">
        <v>0.33333333333333331</v>
      </c>
      <c r="H47">
        <v>0.54545454545454541</v>
      </c>
      <c r="I47" t="s">
        <v>117</v>
      </c>
      <c r="K47">
        <v>47</v>
      </c>
      <c r="L47">
        <v>38</v>
      </c>
      <c r="M47">
        <v>0.19148936170212766</v>
      </c>
      <c r="N47">
        <v>2.6315789473684209E-2</v>
      </c>
      <c r="O47">
        <v>0.5</v>
      </c>
      <c r="P47">
        <v>0.36842105263157893</v>
      </c>
      <c r="Q47">
        <v>0.10526315789473684</v>
      </c>
      <c r="R47" t="s">
        <v>173</v>
      </c>
    </row>
    <row r="48" spans="1:18" x14ac:dyDescent="0.25">
      <c r="A48" t="s">
        <v>35</v>
      </c>
      <c r="B48">
        <v>39</v>
      </c>
      <c r="C48">
        <v>29</v>
      </c>
      <c r="D48">
        <v>0.25641025641025639</v>
      </c>
      <c r="E48">
        <v>0.10344827586206896</v>
      </c>
      <c r="F48">
        <v>0.41379310344827586</v>
      </c>
      <c r="G48">
        <v>0.2413793103448276</v>
      </c>
      <c r="H48">
        <v>0.2413793103448276</v>
      </c>
      <c r="I48" t="s">
        <v>118</v>
      </c>
      <c r="K48">
        <v>42</v>
      </c>
      <c r="L48">
        <v>31</v>
      </c>
      <c r="M48">
        <v>0.26190476190476192</v>
      </c>
      <c r="N48">
        <v>3.2258064516129031E-2</v>
      </c>
      <c r="O48">
        <v>0.12903225806451613</v>
      </c>
      <c r="P48">
        <v>0.58064516129032262</v>
      </c>
      <c r="Q48">
        <v>0.25806451612903225</v>
      </c>
      <c r="R48" t="s">
        <v>174</v>
      </c>
    </row>
    <row r="49" spans="1:18" x14ac:dyDescent="0.25">
      <c r="B49" t="s">
        <v>191</v>
      </c>
      <c r="C49" s="18" t="s">
        <v>192</v>
      </c>
      <c r="D49" s="20" t="s">
        <v>193</v>
      </c>
      <c r="E49" t="s">
        <v>16</v>
      </c>
      <c r="F49" t="s">
        <v>70</v>
      </c>
      <c r="G49" t="s">
        <v>14</v>
      </c>
      <c r="H49" t="s">
        <v>72</v>
      </c>
      <c r="I49" t="s">
        <v>65</v>
      </c>
      <c r="K49" t="s">
        <v>191</v>
      </c>
      <c r="L49" s="18" t="s">
        <v>192</v>
      </c>
      <c r="M49" s="20" t="s">
        <v>193</v>
      </c>
      <c r="N49" t="s">
        <v>16</v>
      </c>
      <c r="O49" t="s">
        <v>70</v>
      </c>
      <c r="P49" t="s">
        <v>14</v>
      </c>
      <c r="Q49" t="s">
        <v>72</v>
      </c>
      <c r="R49" t="s">
        <v>65</v>
      </c>
    </row>
    <row r="50" spans="1:18" x14ac:dyDescent="0.25">
      <c r="A50" t="s">
        <v>42</v>
      </c>
      <c r="B50">
        <v>39</v>
      </c>
      <c r="C50">
        <v>33</v>
      </c>
      <c r="D50">
        <v>0.15384615384615385</v>
      </c>
      <c r="E50">
        <v>9.0909090909090912E-2</v>
      </c>
      <c r="F50">
        <v>0.21212121212121213</v>
      </c>
      <c r="G50">
        <v>0.39393939393939392</v>
      </c>
      <c r="H50">
        <v>0.30303030303030304</v>
      </c>
      <c r="I50" t="s">
        <v>119</v>
      </c>
      <c r="K50">
        <v>67</v>
      </c>
      <c r="L50">
        <v>65</v>
      </c>
      <c r="M50">
        <v>2.9850746268656716E-2</v>
      </c>
      <c r="N50">
        <v>1.5384615384615385E-2</v>
      </c>
      <c r="O50">
        <v>0.47692307692307695</v>
      </c>
      <c r="P50">
        <v>0.2153846153846154</v>
      </c>
      <c r="Q50">
        <v>0.29230769230769232</v>
      </c>
      <c r="R50" t="s">
        <v>175</v>
      </c>
    </row>
    <row r="51" spans="1:18" x14ac:dyDescent="0.25">
      <c r="A51" t="s">
        <v>42</v>
      </c>
      <c r="B51">
        <v>50</v>
      </c>
      <c r="C51">
        <v>36</v>
      </c>
      <c r="D51">
        <v>0.28000000000000003</v>
      </c>
      <c r="E51">
        <v>0</v>
      </c>
      <c r="F51">
        <v>0.58333333333333337</v>
      </c>
      <c r="G51">
        <v>0.22222222222222221</v>
      </c>
      <c r="H51">
        <v>0.19444444444444445</v>
      </c>
      <c r="I51" t="s">
        <v>120</v>
      </c>
      <c r="K51">
        <v>67</v>
      </c>
      <c r="L51">
        <v>63</v>
      </c>
      <c r="M51">
        <v>5.9701492537313432E-2</v>
      </c>
      <c r="N51">
        <v>6.3492063492063489E-2</v>
      </c>
      <c r="O51">
        <v>0.74603174603174605</v>
      </c>
      <c r="P51">
        <v>6.3492063492063489E-2</v>
      </c>
      <c r="Q51">
        <v>0.12698412698412698</v>
      </c>
      <c r="R51" t="s">
        <v>176</v>
      </c>
    </row>
    <row r="52" spans="1:18" x14ac:dyDescent="0.25">
      <c r="A52" t="s">
        <v>42</v>
      </c>
      <c r="B52">
        <v>41</v>
      </c>
      <c r="C52">
        <v>29</v>
      </c>
      <c r="D52">
        <v>0.29268292682926828</v>
      </c>
      <c r="E52">
        <v>3.4482758620689655E-2</v>
      </c>
      <c r="F52">
        <v>0.55172413793103448</v>
      </c>
      <c r="G52">
        <v>3.4482758620689655E-2</v>
      </c>
      <c r="H52">
        <v>0.37931034482758619</v>
      </c>
      <c r="I52" t="s">
        <v>121</v>
      </c>
      <c r="K52">
        <v>62</v>
      </c>
      <c r="L52">
        <v>61</v>
      </c>
      <c r="M52">
        <v>1.6129032258064516E-2</v>
      </c>
      <c r="N52">
        <v>6.5573770491803282E-2</v>
      </c>
      <c r="O52">
        <v>0.34426229508196721</v>
      </c>
      <c r="P52">
        <v>0.27868852459016391</v>
      </c>
      <c r="Q52">
        <v>0.31147540983606559</v>
      </c>
      <c r="R52" t="s">
        <v>177</v>
      </c>
    </row>
    <row r="53" spans="1:18" x14ac:dyDescent="0.25">
      <c r="A53" t="s">
        <v>42</v>
      </c>
      <c r="B53">
        <v>34</v>
      </c>
      <c r="C53">
        <v>29</v>
      </c>
      <c r="D53">
        <v>0.14705882352941177</v>
      </c>
      <c r="E53">
        <v>6.8965517241379309E-2</v>
      </c>
      <c r="F53">
        <v>0.31034482758620691</v>
      </c>
      <c r="G53">
        <v>0.27586206896551724</v>
      </c>
      <c r="H53">
        <v>0.34482758620689657</v>
      </c>
      <c r="I53" t="s">
        <v>122</v>
      </c>
      <c r="K53">
        <v>47</v>
      </c>
      <c r="L53">
        <v>43</v>
      </c>
      <c r="M53">
        <v>8.5106382978723402E-2</v>
      </c>
      <c r="N53">
        <v>2.3255813953488372E-2</v>
      </c>
      <c r="O53">
        <v>0.60465116279069764</v>
      </c>
      <c r="P53">
        <v>0.27906976744186046</v>
      </c>
      <c r="Q53">
        <v>9.3023255813953487E-2</v>
      </c>
      <c r="R53" t="s">
        <v>178</v>
      </c>
    </row>
    <row r="54" spans="1:18" x14ac:dyDescent="0.25">
      <c r="A54" t="s">
        <v>42</v>
      </c>
      <c r="B54">
        <v>24</v>
      </c>
      <c r="C54">
        <v>22</v>
      </c>
      <c r="D54">
        <v>8.3333333333333329E-2</v>
      </c>
      <c r="E54">
        <v>9.0909090909090912E-2</v>
      </c>
      <c r="F54">
        <v>0.31818181818181818</v>
      </c>
      <c r="G54">
        <v>0.36363636363636365</v>
      </c>
      <c r="H54">
        <v>0.22727272727272727</v>
      </c>
      <c r="I54" t="s">
        <v>123</v>
      </c>
      <c r="K54">
        <v>45</v>
      </c>
      <c r="L54">
        <v>42</v>
      </c>
      <c r="M54">
        <v>6.6666666666666666E-2</v>
      </c>
      <c r="N54">
        <v>2.3809523809523808E-2</v>
      </c>
      <c r="O54">
        <v>0.40476190476190477</v>
      </c>
      <c r="P54">
        <v>0.16666666666666666</v>
      </c>
      <c r="Q54">
        <v>0.40476190476190477</v>
      </c>
      <c r="R54" t="s">
        <v>179</v>
      </c>
    </row>
    <row r="55" spans="1:18" x14ac:dyDescent="0.25">
      <c r="A55" t="s">
        <v>42</v>
      </c>
      <c r="B55">
        <v>29</v>
      </c>
      <c r="C55">
        <v>24</v>
      </c>
      <c r="D55">
        <v>0.17241379310344829</v>
      </c>
      <c r="E55">
        <v>4.1666666666666664E-2</v>
      </c>
      <c r="F55">
        <v>0.45833333333333331</v>
      </c>
      <c r="G55">
        <v>8.3333333333333329E-2</v>
      </c>
      <c r="H55">
        <v>0.41666666666666669</v>
      </c>
      <c r="I55" t="s">
        <v>124</v>
      </c>
      <c r="K55">
        <v>46</v>
      </c>
      <c r="L55">
        <v>39</v>
      </c>
      <c r="M55">
        <v>0.15217391304347827</v>
      </c>
      <c r="N55">
        <v>7.6923076923076927E-2</v>
      </c>
      <c r="O55">
        <v>0.53846153846153844</v>
      </c>
      <c r="P55">
        <v>0.23076923076923078</v>
      </c>
      <c r="Q55">
        <v>0.15384615384615385</v>
      </c>
      <c r="R55" t="s">
        <v>180</v>
      </c>
    </row>
    <row r="56" spans="1:18" x14ac:dyDescent="0.25">
      <c r="A56" t="s">
        <v>42</v>
      </c>
      <c r="B56">
        <v>12</v>
      </c>
      <c r="C56">
        <v>6</v>
      </c>
      <c r="D56">
        <v>0.5</v>
      </c>
      <c r="E56">
        <v>0.16666666666666666</v>
      </c>
      <c r="F56">
        <v>0.33333333333333331</v>
      </c>
      <c r="G56">
        <v>0.33333333333333331</v>
      </c>
      <c r="H56">
        <v>0.16666666666666666</v>
      </c>
      <c r="I56" t="s">
        <v>125</v>
      </c>
      <c r="K56">
        <v>48</v>
      </c>
      <c r="L56">
        <v>31</v>
      </c>
      <c r="M56">
        <v>0.35416666666666669</v>
      </c>
      <c r="N56">
        <v>0.12903225806451613</v>
      </c>
      <c r="O56">
        <v>0.61290322580645162</v>
      </c>
      <c r="P56">
        <v>0.12903225806451613</v>
      </c>
      <c r="Q56">
        <v>0.12903225806451613</v>
      </c>
      <c r="R56" t="s">
        <v>181</v>
      </c>
    </row>
    <row r="57" spans="1:18" x14ac:dyDescent="0.25">
      <c r="A57" t="s">
        <v>42</v>
      </c>
      <c r="B57">
        <v>25</v>
      </c>
      <c r="C57">
        <v>19</v>
      </c>
      <c r="D57">
        <v>0.24</v>
      </c>
      <c r="E57">
        <v>0.10526315789473684</v>
      </c>
      <c r="F57">
        <v>0.47368421052631576</v>
      </c>
      <c r="G57">
        <v>0.21052631578947367</v>
      </c>
      <c r="H57">
        <v>0.21052631578947367</v>
      </c>
      <c r="I57" t="s">
        <v>126</v>
      </c>
      <c r="K57">
        <v>49</v>
      </c>
      <c r="L57">
        <v>40</v>
      </c>
      <c r="M57">
        <v>0.18367346938775511</v>
      </c>
      <c r="N57">
        <v>7.4999999999999997E-2</v>
      </c>
      <c r="O57">
        <v>0.17499999999999999</v>
      </c>
      <c r="P57">
        <v>0.15</v>
      </c>
      <c r="Q57">
        <v>0.6</v>
      </c>
      <c r="R57" t="s">
        <v>182</v>
      </c>
    </row>
    <row r="58" spans="1:18" x14ac:dyDescent="0.25">
      <c r="B58" t="s">
        <v>191</v>
      </c>
      <c r="C58" s="18" t="s">
        <v>192</v>
      </c>
      <c r="D58" s="20" t="s">
        <v>193</v>
      </c>
      <c r="E58" t="s">
        <v>16</v>
      </c>
      <c r="F58" t="s">
        <v>73</v>
      </c>
      <c r="G58" t="s">
        <v>14</v>
      </c>
      <c r="H58" t="s">
        <v>72</v>
      </c>
      <c r="I58" t="s">
        <v>65</v>
      </c>
      <c r="K58" t="s">
        <v>191</v>
      </c>
      <c r="L58" s="18" t="s">
        <v>192</v>
      </c>
      <c r="M58" s="20" t="s">
        <v>193</v>
      </c>
      <c r="N58" t="s">
        <v>16</v>
      </c>
      <c r="O58" t="s">
        <v>73</v>
      </c>
      <c r="P58" t="s">
        <v>14</v>
      </c>
      <c r="Q58" t="s">
        <v>72</v>
      </c>
      <c r="R58" t="s">
        <v>65</v>
      </c>
    </row>
    <row r="59" spans="1:18" x14ac:dyDescent="0.25">
      <c r="A59" t="s">
        <v>30</v>
      </c>
      <c r="B59">
        <v>27</v>
      </c>
      <c r="C59">
        <v>27</v>
      </c>
      <c r="D59">
        <v>0</v>
      </c>
      <c r="E59">
        <v>0.29629629629629628</v>
      </c>
      <c r="F59">
        <v>0.51851851851851849</v>
      </c>
      <c r="G59">
        <v>7.407407407407407E-2</v>
      </c>
      <c r="H59">
        <v>0.1111111111111111</v>
      </c>
      <c r="I59" t="s">
        <v>127</v>
      </c>
      <c r="K59">
        <v>45</v>
      </c>
      <c r="L59">
        <v>35</v>
      </c>
      <c r="M59">
        <v>0.22222222222222221</v>
      </c>
      <c r="N59">
        <v>8.5714285714285715E-2</v>
      </c>
      <c r="O59">
        <v>0.2857142857142857</v>
      </c>
      <c r="P59">
        <v>0.51428571428571423</v>
      </c>
      <c r="Q59">
        <v>0.11428571428571428</v>
      </c>
      <c r="R59" t="s">
        <v>183</v>
      </c>
    </row>
    <row r="60" spans="1:18" x14ac:dyDescent="0.25">
      <c r="A60" t="s">
        <v>30</v>
      </c>
      <c r="B60">
        <v>23</v>
      </c>
      <c r="C60">
        <v>21</v>
      </c>
      <c r="D60">
        <v>8.6956521739130432E-2</v>
      </c>
      <c r="E60">
        <v>0</v>
      </c>
      <c r="F60">
        <v>0.38095238095238093</v>
      </c>
      <c r="G60">
        <v>0.33333333333333331</v>
      </c>
      <c r="H60">
        <v>0.2857142857142857</v>
      </c>
      <c r="I60" t="s">
        <v>128</v>
      </c>
      <c r="K60">
        <v>73</v>
      </c>
      <c r="L60">
        <v>68</v>
      </c>
      <c r="M60">
        <v>6.8493150684931503E-2</v>
      </c>
      <c r="N60">
        <v>4.4117647058823532E-2</v>
      </c>
      <c r="O60">
        <v>0.61764705882352944</v>
      </c>
      <c r="P60">
        <v>7.3529411764705885E-2</v>
      </c>
      <c r="Q60">
        <v>0.26470588235294118</v>
      </c>
      <c r="R60" t="s">
        <v>184</v>
      </c>
    </row>
    <row r="61" spans="1:18" x14ac:dyDescent="0.25">
      <c r="A61" t="s">
        <v>30</v>
      </c>
      <c r="B61">
        <v>30</v>
      </c>
      <c r="C61">
        <v>25</v>
      </c>
      <c r="D61">
        <v>0.16666666666666666</v>
      </c>
      <c r="E61" s="19">
        <v>0.12</v>
      </c>
      <c r="F61" s="19">
        <v>0.28000000000000003</v>
      </c>
      <c r="G61" s="19">
        <v>0.16</v>
      </c>
      <c r="H61" s="19">
        <v>0.44</v>
      </c>
      <c r="I61" s="19" t="s">
        <v>129</v>
      </c>
      <c r="J61" s="19"/>
      <c r="K61">
        <v>53</v>
      </c>
      <c r="L61">
        <v>47</v>
      </c>
      <c r="M61">
        <v>0.11320754716981132</v>
      </c>
      <c r="N61">
        <v>2.1276595744680851E-2</v>
      </c>
      <c r="O61">
        <v>0.68085106382978722</v>
      </c>
      <c r="P61">
        <v>0.14893617021276595</v>
      </c>
      <c r="Q61">
        <v>0.14893617021276595</v>
      </c>
      <c r="R61" t="s">
        <v>185</v>
      </c>
    </row>
    <row r="62" spans="1:18" x14ac:dyDescent="0.25">
      <c r="A62" t="s">
        <v>30</v>
      </c>
      <c r="B62">
        <v>34</v>
      </c>
      <c r="C62">
        <v>25</v>
      </c>
      <c r="D62">
        <v>0.26470588235294118</v>
      </c>
      <c r="E62">
        <v>0.08</v>
      </c>
      <c r="F62">
        <v>0.72</v>
      </c>
      <c r="G62">
        <v>0.08</v>
      </c>
      <c r="H62">
        <v>0.12</v>
      </c>
      <c r="I62" t="s">
        <v>130</v>
      </c>
      <c r="K62">
        <v>50</v>
      </c>
      <c r="L62">
        <v>44</v>
      </c>
      <c r="M62">
        <v>0.12</v>
      </c>
      <c r="N62">
        <v>0.13636363636363635</v>
      </c>
      <c r="O62">
        <v>0.18181818181818182</v>
      </c>
      <c r="P62">
        <v>0.43181818181818182</v>
      </c>
      <c r="Q62">
        <v>0.25</v>
      </c>
      <c r="R62" t="s">
        <v>186</v>
      </c>
    </row>
    <row r="63" spans="1:18" x14ac:dyDescent="0.25">
      <c r="A63" t="s">
        <v>30</v>
      </c>
      <c r="B63">
        <v>9</v>
      </c>
      <c r="C63">
        <v>9</v>
      </c>
      <c r="D63">
        <v>0</v>
      </c>
      <c r="E63">
        <v>0.1111111111111111</v>
      </c>
      <c r="F63">
        <v>0.66666666666666663</v>
      </c>
      <c r="G63">
        <v>0.1111111111111111</v>
      </c>
      <c r="H63">
        <v>0.1111111111111111</v>
      </c>
      <c r="I63" t="s">
        <v>131</v>
      </c>
      <c r="K63">
        <v>42</v>
      </c>
      <c r="L63">
        <v>38</v>
      </c>
      <c r="M63">
        <v>9.5238095238095233E-2</v>
      </c>
      <c r="N63" s="19">
        <v>0.28947368421052633</v>
      </c>
      <c r="O63" s="19">
        <v>0.26315789473684209</v>
      </c>
      <c r="P63" s="19">
        <v>0.34210526315789475</v>
      </c>
      <c r="Q63" s="19">
        <v>0.10526315789473684</v>
      </c>
      <c r="R63" s="19" t="s">
        <v>187</v>
      </c>
    </row>
    <row r="64" spans="1:18" x14ac:dyDescent="0.25">
      <c r="A64" t="s">
        <v>30</v>
      </c>
      <c r="B64">
        <v>54</v>
      </c>
      <c r="C64">
        <v>24</v>
      </c>
      <c r="D64">
        <v>0.55555555555555558</v>
      </c>
      <c r="E64">
        <v>8.3333333333333329E-2</v>
      </c>
      <c r="F64">
        <v>0.41666666666666669</v>
      </c>
      <c r="G64">
        <v>0.25</v>
      </c>
      <c r="H64">
        <v>0.25</v>
      </c>
      <c r="I64" t="s">
        <v>132</v>
      </c>
      <c r="K64">
        <v>65</v>
      </c>
      <c r="L64">
        <v>58</v>
      </c>
      <c r="M64">
        <v>0.1076923076923077</v>
      </c>
      <c r="N64">
        <v>3.4482758620689655E-2</v>
      </c>
      <c r="O64">
        <v>0.46551724137931033</v>
      </c>
      <c r="P64">
        <v>0.22413793103448276</v>
      </c>
      <c r="Q64">
        <v>0.27586206896551724</v>
      </c>
      <c r="R64" t="s">
        <v>188</v>
      </c>
    </row>
    <row r="65" spans="1:18" x14ac:dyDescent="0.25">
      <c r="A65" t="s">
        <v>30</v>
      </c>
      <c r="B65">
        <v>26</v>
      </c>
      <c r="C65">
        <v>22</v>
      </c>
      <c r="D65">
        <v>0.15384615384615385</v>
      </c>
      <c r="E65">
        <v>0.27272727272727271</v>
      </c>
      <c r="F65">
        <v>0.22727272727272727</v>
      </c>
      <c r="G65">
        <v>0.27272727272727271</v>
      </c>
      <c r="H65">
        <v>0.22727272727272727</v>
      </c>
      <c r="I65" t="s">
        <v>133</v>
      </c>
      <c r="K65">
        <v>53</v>
      </c>
      <c r="L65">
        <v>48</v>
      </c>
      <c r="M65">
        <v>9.4339622641509441E-2</v>
      </c>
      <c r="N65">
        <v>0</v>
      </c>
      <c r="O65">
        <v>0.375</v>
      </c>
      <c r="P65">
        <v>0.4375</v>
      </c>
      <c r="Q65">
        <v>0.1875</v>
      </c>
      <c r="R65" t="s">
        <v>189</v>
      </c>
    </row>
    <row r="66" spans="1:18" x14ac:dyDescent="0.25">
      <c r="A66" t="s">
        <v>30</v>
      </c>
      <c r="B66">
        <v>19</v>
      </c>
      <c r="C66">
        <v>15</v>
      </c>
      <c r="D66">
        <v>0.21052631578947367</v>
      </c>
      <c r="E66">
        <v>0.2</v>
      </c>
      <c r="F66">
        <v>0.33333333333333331</v>
      </c>
      <c r="G66">
        <v>0.26666666666666666</v>
      </c>
      <c r="H66">
        <v>0.2</v>
      </c>
      <c r="I66" t="s">
        <v>134</v>
      </c>
      <c r="K66">
        <v>42</v>
      </c>
      <c r="L66">
        <v>35</v>
      </c>
      <c r="M66">
        <v>0.16666666666666666</v>
      </c>
      <c r="N66" s="19">
        <v>0.11428571428571428</v>
      </c>
      <c r="O66" s="19">
        <v>0.4</v>
      </c>
      <c r="P66" s="19">
        <v>8.5714285714285715E-2</v>
      </c>
      <c r="Q66" s="19">
        <v>0.4</v>
      </c>
      <c r="R66" s="19" t="s">
        <v>190</v>
      </c>
    </row>
    <row r="67" spans="1:18" x14ac:dyDescent="0.25">
      <c r="B67" s="3">
        <f>SUM(B59:B66)</f>
        <v>222</v>
      </c>
      <c r="C67" s="3"/>
      <c r="D67" s="3"/>
      <c r="E67" s="3"/>
      <c r="F67" s="3"/>
      <c r="G67" s="3"/>
      <c r="H67" s="3"/>
      <c r="I67" s="3"/>
      <c r="J67" s="3"/>
      <c r="K67" s="3">
        <f>SUM(K59:K66)</f>
        <v>423</v>
      </c>
    </row>
    <row r="70" spans="1:18" x14ac:dyDescent="0.25">
      <c r="A70" s="19" t="s">
        <v>194</v>
      </c>
      <c r="B70" s="19">
        <f>MIN(B5:B66)</f>
        <v>9</v>
      </c>
      <c r="C70" s="19"/>
      <c r="D70" s="19"/>
      <c r="E70" s="19"/>
      <c r="F70" s="19"/>
      <c r="G70" s="19"/>
      <c r="H70" s="19"/>
      <c r="I70" s="19"/>
      <c r="J70" s="19" t="s">
        <v>194</v>
      </c>
      <c r="K70" s="19">
        <f>MIN(K4:K65)</f>
        <v>12</v>
      </c>
    </row>
    <row r="71" spans="1:18" x14ac:dyDescent="0.25">
      <c r="A71" t="s">
        <v>195</v>
      </c>
      <c r="B71">
        <f>MAX(B5:B66)</f>
        <v>60</v>
      </c>
      <c r="J71" t="s">
        <v>195</v>
      </c>
      <c r="K71">
        <f>MAX(K4:K65)</f>
        <v>73</v>
      </c>
    </row>
  </sheetData>
  <phoneticPr fontId="8" type="noConversion"/>
  <conditionalFormatting sqref="C5:C12 C14:C21 C23:C30 C32:C39 C41:C48 C50:C57 C59:C66">
    <cfRule type="cellIs" dxfId="4" priority="4" operator="between">
      <formula>1</formula>
      <formula>20</formula>
    </cfRule>
  </conditionalFormatting>
  <conditionalFormatting sqref="D5:G12 D14:G21 D23:G30 D32:G39 D41:G48 D50:G57 D59:G66">
    <cfRule type="cellIs" dxfId="3" priority="6" operator="greaterThan">
      <formula>0.5</formula>
    </cfRule>
  </conditionalFormatting>
  <conditionalFormatting sqref="E5:E12 G5:G12 N5:N12 P5:P12 E14:E21 G14:G21 N14:N21 P14:P21 E23:E30 G23:G30 N23:N30 P23:P30 E32:E39 G32:G39 N32:N39 P32:P39 E41:E48 G41:G48 N41:N48 P41:P48 E50:E57 G50:G57 N50:N57 P50:P57 E59:E66 G59:G66 N59:N66 P59:P66">
    <cfRule type="cellIs" dxfId="2" priority="2" operator="greaterThan">
      <formula>0.5</formula>
    </cfRule>
  </conditionalFormatting>
  <conditionalFormatting sqref="L5:L12 L14:L21 L23:L30 L32:L39 L41:L48 L50:L57 L59:L66">
    <cfRule type="cellIs" dxfId="1" priority="3" operator="between">
      <formula>1</formula>
      <formula>20</formula>
    </cfRule>
  </conditionalFormatting>
  <conditionalFormatting sqref="M5:P12 M14:P21 M23:P30 M32:P39 M41:P48 M50:P57 M59:P66">
    <cfRule type="cellIs" dxfId="0" priority="5" operator="greaterThan">
      <formula>0.5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1CD0-770F-479A-A824-5FE1275A2A4C}">
  <dimension ref="B3:P40"/>
  <sheetViews>
    <sheetView topLeftCell="J1" zoomScale="78" zoomScaleNormal="78" workbookViewId="0">
      <selection activeCell="AJ5" sqref="Q5:AJ44"/>
    </sheetView>
  </sheetViews>
  <sheetFormatPr defaultRowHeight="15" x14ac:dyDescent="0.25"/>
  <cols>
    <col min="2" max="2" width="19" bestFit="1" customWidth="1"/>
    <col min="3" max="3" width="15.5703125" bestFit="1" customWidth="1"/>
    <col min="4" max="6" width="12" bestFit="1" customWidth="1"/>
    <col min="10" max="10" width="15.5703125" customWidth="1"/>
  </cols>
  <sheetData>
    <row r="3" spans="2:16" x14ac:dyDescent="0.25">
      <c r="B3" s="15" t="s">
        <v>270</v>
      </c>
      <c r="C3" s="15" t="s">
        <v>64</v>
      </c>
    </row>
    <row r="4" spans="2:16" x14ac:dyDescent="0.25">
      <c r="B4" s="15" t="s">
        <v>65</v>
      </c>
      <c r="C4" t="s">
        <v>11</v>
      </c>
      <c r="D4" t="s">
        <v>32</v>
      </c>
      <c r="J4" s="18" t="s">
        <v>65</v>
      </c>
      <c r="K4" s="18" t="s">
        <v>11</v>
      </c>
      <c r="L4" s="18" t="s">
        <v>32</v>
      </c>
    </row>
    <row r="5" spans="2:16" x14ac:dyDescent="0.25">
      <c r="B5" s="16" t="s">
        <v>44</v>
      </c>
      <c r="J5" s="70"/>
      <c r="K5" s="18" t="s">
        <v>11</v>
      </c>
      <c r="L5" s="18" t="s">
        <v>32</v>
      </c>
      <c r="M5" t="s">
        <v>268</v>
      </c>
      <c r="N5" t="s">
        <v>268</v>
      </c>
      <c r="O5" t="s">
        <v>269</v>
      </c>
      <c r="P5" t="s">
        <v>269</v>
      </c>
    </row>
    <row r="6" spans="2:16" x14ac:dyDescent="0.25">
      <c r="B6" s="17" t="s">
        <v>74</v>
      </c>
      <c r="C6">
        <v>0.14502527526975667</v>
      </c>
      <c r="D6">
        <v>5.8549608097715464E-2</v>
      </c>
      <c r="J6" s="49" t="s">
        <v>69</v>
      </c>
      <c r="K6">
        <v>0.41670153538021526</v>
      </c>
      <c r="L6">
        <v>0.32954806262554071</v>
      </c>
      <c r="M6">
        <v>0.14502527526975667</v>
      </c>
      <c r="N6">
        <v>5.8549608097715464E-2</v>
      </c>
      <c r="O6">
        <f>M6/SQRT(8)</f>
        <v>5.1274177793345324E-2</v>
      </c>
      <c r="P6">
        <f>N6/SQRT(8)</f>
        <v>2.07004124608547E-2</v>
      </c>
    </row>
    <row r="7" spans="2:16" x14ac:dyDescent="0.25">
      <c r="B7" s="17" t="s">
        <v>75</v>
      </c>
      <c r="C7">
        <v>0.15411461439467339</v>
      </c>
      <c r="D7">
        <v>0.12080836962058211</v>
      </c>
      <c r="J7" s="50" t="s">
        <v>69</v>
      </c>
      <c r="K7">
        <v>0.34043590112761712</v>
      </c>
      <c r="L7">
        <v>0.41145976501949266</v>
      </c>
      <c r="M7">
        <v>0.15411461439467339</v>
      </c>
      <c r="N7">
        <v>0.12080836962058211</v>
      </c>
      <c r="O7">
        <f t="shared" ref="O7:O39" si="0">M7/SQRT(8)</f>
        <v>5.4487744459211729E-2</v>
      </c>
      <c r="P7">
        <f t="shared" ref="P7:P39" si="1">N7/SQRT(8)</f>
        <v>4.2712208691402249E-2</v>
      </c>
    </row>
    <row r="8" spans="2:16" x14ac:dyDescent="0.25">
      <c r="B8" s="17" t="s">
        <v>14</v>
      </c>
      <c r="C8">
        <v>6.9701578695416933E-2</v>
      </c>
      <c r="D8">
        <v>0.12701152515072697</v>
      </c>
      <c r="J8" s="17" t="s">
        <v>14</v>
      </c>
      <c r="K8">
        <v>0.18030792333479032</v>
      </c>
      <c r="L8">
        <v>0.22044001270905711</v>
      </c>
      <c r="M8">
        <v>6.9701578695416933E-2</v>
      </c>
      <c r="N8">
        <v>0.12701152515072697</v>
      </c>
      <c r="O8">
        <f t="shared" si="0"/>
        <v>2.464322947746855E-2</v>
      </c>
      <c r="P8">
        <f t="shared" si="1"/>
        <v>4.4905355361462382E-2</v>
      </c>
    </row>
    <row r="9" spans="2:16" x14ac:dyDescent="0.25">
      <c r="B9" s="17" t="s">
        <v>16</v>
      </c>
      <c r="C9">
        <v>4.1446309703732399E-2</v>
      </c>
      <c r="D9">
        <v>4.9083836271458715E-2</v>
      </c>
      <c r="J9" s="17" t="s">
        <v>16</v>
      </c>
      <c r="K9">
        <v>6.2554640157377411E-2</v>
      </c>
      <c r="L9">
        <v>3.8552159645909648E-2</v>
      </c>
      <c r="M9">
        <v>4.1446309703732399E-2</v>
      </c>
      <c r="N9">
        <v>4.9083836271458715E-2</v>
      </c>
      <c r="O9">
        <f t="shared" si="0"/>
        <v>1.4653483323333492E-2</v>
      </c>
      <c r="P9">
        <f t="shared" si="1"/>
        <v>1.7353756737099341E-2</v>
      </c>
    </row>
    <row r="10" spans="2:16" x14ac:dyDescent="0.25">
      <c r="B10" s="16" t="s">
        <v>50</v>
      </c>
      <c r="J10" s="19"/>
      <c r="K10" s="71"/>
      <c r="L10" s="71"/>
      <c r="M10" s="71"/>
      <c r="N10" s="71"/>
      <c r="O10" s="19">
        <f t="shared" si="0"/>
        <v>0</v>
      </c>
      <c r="P10" s="19">
        <f t="shared" si="1"/>
        <v>0</v>
      </c>
    </row>
    <row r="11" spans="2:16" x14ac:dyDescent="0.25">
      <c r="B11" s="17" t="s">
        <v>74</v>
      </c>
      <c r="C11">
        <v>0.12608444900070234</v>
      </c>
      <c r="D11">
        <v>0.13276051375757586</v>
      </c>
      <c r="J11" s="54" t="s">
        <v>70</v>
      </c>
      <c r="K11">
        <v>0.35879887106632996</v>
      </c>
      <c r="L11">
        <v>0.33691616226860588</v>
      </c>
      <c r="M11">
        <v>0.12608444900070234</v>
      </c>
      <c r="N11">
        <v>0.13276051375757586</v>
      </c>
      <c r="O11">
        <f t="shared" si="0"/>
        <v>4.4577584445283015E-2</v>
      </c>
      <c r="P11">
        <f t="shared" si="1"/>
        <v>4.6937929775895906E-2</v>
      </c>
    </row>
    <row r="12" spans="2:16" x14ac:dyDescent="0.25">
      <c r="B12" s="17" t="s">
        <v>75</v>
      </c>
      <c r="C12">
        <v>0.13869208291869323</v>
      </c>
      <c r="D12">
        <v>0.12185255661862637</v>
      </c>
      <c r="J12" s="55" t="s">
        <v>70</v>
      </c>
      <c r="K12">
        <v>0.34738810281507515</v>
      </c>
      <c r="L12">
        <v>0.35562542940362496</v>
      </c>
      <c r="M12">
        <v>0.13869208291869323</v>
      </c>
      <c r="N12">
        <v>0.12185255661862637</v>
      </c>
      <c r="O12">
        <f t="shared" si="0"/>
        <v>4.9035056164347453E-2</v>
      </c>
      <c r="P12">
        <f t="shared" si="1"/>
        <v>4.3081384544974212E-2</v>
      </c>
    </row>
    <row r="13" spans="2:16" x14ac:dyDescent="0.25">
      <c r="B13" s="17" t="s">
        <v>14</v>
      </c>
      <c r="C13">
        <v>9.8381229483281263E-2</v>
      </c>
      <c r="D13">
        <v>0.10943575896676239</v>
      </c>
      <c r="J13" s="17" t="s">
        <v>14</v>
      </c>
      <c r="K13">
        <v>0.23885441786989836</v>
      </c>
      <c r="L13">
        <v>0.21917437778809962</v>
      </c>
      <c r="M13">
        <v>9.8381229483281263E-2</v>
      </c>
      <c r="N13">
        <v>0.10943575896676239</v>
      </c>
      <c r="O13">
        <f t="shared" si="0"/>
        <v>3.4783017254549041E-2</v>
      </c>
      <c r="P13">
        <f t="shared" si="1"/>
        <v>3.8691383634847101E-2</v>
      </c>
    </row>
    <row r="14" spans="2:16" x14ac:dyDescent="0.25">
      <c r="B14" s="17" t="s">
        <v>16</v>
      </c>
      <c r="C14">
        <v>5.184876070194222E-2</v>
      </c>
      <c r="D14">
        <v>5.750915216081811E-2</v>
      </c>
      <c r="J14" s="17" t="s">
        <v>16</v>
      </c>
      <c r="K14">
        <v>5.4958608248696458E-2</v>
      </c>
      <c r="L14">
        <v>8.8284030539669628E-2</v>
      </c>
      <c r="M14">
        <v>5.184876070194222E-2</v>
      </c>
      <c r="N14">
        <v>5.750915216081811E-2</v>
      </c>
      <c r="O14">
        <f t="shared" si="0"/>
        <v>1.833130514423096E-2</v>
      </c>
      <c r="P14">
        <f t="shared" si="1"/>
        <v>2.0332555736601737E-2</v>
      </c>
    </row>
    <row r="15" spans="2:16" x14ac:dyDescent="0.25">
      <c r="B15" s="16" t="s">
        <v>47</v>
      </c>
      <c r="J15" s="19"/>
      <c r="K15" s="71"/>
      <c r="L15" s="71"/>
      <c r="M15" s="71"/>
      <c r="N15" s="71"/>
      <c r="O15" s="19">
        <f t="shared" ref="O15" si="2">M15/SQRT(8)</f>
        <v>0</v>
      </c>
      <c r="P15" s="19">
        <f t="shared" ref="P15" si="3">N15/SQRT(8)</f>
        <v>0</v>
      </c>
    </row>
    <row r="16" spans="2:16" x14ac:dyDescent="0.25">
      <c r="B16" s="17" t="s">
        <v>74</v>
      </c>
      <c r="C16">
        <v>0.12257413878709607</v>
      </c>
      <c r="D16">
        <v>9.6146637908019389E-2</v>
      </c>
      <c r="J16" s="49" t="s">
        <v>69</v>
      </c>
      <c r="K16">
        <v>0.46508169250104731</v>
      </c>
      <c r="L16">
        <v>0.36671336270922578</v>
      </c>
      <c r="M16">
        <v>0.12257413878709607</v>
      </c>
      <c r="N16">
        <v>9.6146637908019389E-2</v>
      </c>
      <c r="O16">
        <f t="shared" si="0"/>
        <v>4.3336502367228323E-2</v>
      </c>
      <c r="P16">
        <f t="shared" si="1"/>
        <v>3.3992969826524042E-2</v>
      </c>
    </row>
    <row r="17" spans="2:16" x14ac:dyDescent="0.25">
      <c r="B17" s="17" t="s">
        <v>75</v>
      </c>
      <c r="C17">
        <v>8.8039742716602046E-2</v>
      </c>
      <c r="D17">
        <v>7.8846263531087243E-2</v>
      </c>
      <c r="J17" s="55" t="s">
        <v>70</v>
      </c>
      <c r="K17">
        <v>0.38234912488944744</v>
      </c>
      <c r="L17">
        <v>0.29573392044023428</v>
      </c>
      <c r="M17">
        <v>8.8039742716602046E-2</v>
      </c>
      <c r="N17">
        <v>7.8846263531087243E-2</v>
      </c>
      <c r="O17">
        <f t="shared" si="0"/>
        <v>3.1126749544414131E-2</v>
      </c>
      <c r="P17">
        <f t="shared" si="1"/>
        <v>2.7876363807026683E-2</v>
      </c>
    </row>
    <row r="18" spans="2:16" x14ac:dyDescent="0.25">
      <c r="B18" s="17" t="s">
        <v>14</v>
      </c>
      <c r="C18">
        <v>4.7357791214553725E-2</v>
      </c>
      <c r="D18">
        <v>9.6165268768087647E-2</v>
      </c>
      <c r="J18" s="17" t="s">
        <v>14</v>
      </c>
      <c r="K18">
        <v>0.10519829632732858</v>
      </c>
      <c r="L18">
        <v>0.22518519388928016</v>
      </c>
      <c r="M18">
        <v>4.7357791214553725E-2</v>
      </c>
      <c r="N18">
        <v>9.6165268768087647E-2</v>
      </c>
      <c r="O18">
        <f t="shared" si="0"/>
        <v>1.6743507654913822E-2</v>
      </c>
      <c r="P18">
        <f t="shared" si="1"/>
        <v>3.3999556830270838E-2</v>
      </c>
    </row>
    <row r="19" spans="2:16" x14ac:dyDescent="0.25">
      <c r="B19" s="17" t="s">
        <v>16</v>
      </c>
      <c r="C19">
        <v>5.512408370734239E-2</v>
      </c>
      <c r="D19">
        <v>8.5898292926356382E-2</v>
      </c>
      <c r="J19" s="17" t="s">
        <v>16</v>
      </c>
      <c r="K19">
        <v>4.7370886282176602E-2</v>
      </c>
      <c r="L19">
        <v>0.11236752296125981</v>
      </c>
      <c r="M19">
        <v>5.512408370734239E-2</v>
      </c>
      <c r="N19">
        <v>8.5898292926356382E-2</v>
      </c>
      <c r="O19">
        <f t="shared" si="0"/>
        <v>1.948930669807834E-2</v>
      </c>
      <c r="P19">
        <f t="shared" si="1"/>
        <v>3.036963271028752E-2</v>
      </c>
    </row>
    <row r="20" spans="2:16" x14ac:dyDescent="0.25">
      <c r="B20" s="16" t="s">
        <v>21</v>
      </c>
      <c r="J20" s="19"/>
      <c r="K20" s="71"/>
      <c r="L20" s="71"/>
      <c r="M20" s="71"/>
      <c r="N20" s="71"/>
      <c r="O20" s="19">
        <f t="shared" ref="O20" si="4">M20/SQRT(8)</f>
        <v>0</v>
      </c>
      <c r="P20" s="19">
        <f t="shared" ref="P20" si="5">N20/SQRT(8)</f>
        <v>0</v>
      </c>
    </row>
    <row r="21" spans="2:16" x14ac:dyDescent="0.25">
      <c r="B21" s="17" t="s">
        <v>74</v>
      </c>
      <c r="C21">
        <v>0.14282144747261091</v>
      </c>
      <c r="D21">
        <v>7.6959930238780755E-2</v>
      </c>
      <c r="J21" s="49" t="s">
        <v>69</v>
      </c>
      <c r="K21">
        <v>0.3440499686716792</v>
      </c>
      <c r="L21">
        <v>0.24485292485292484</v>
      </c>
      <c r="M21">
        <v>0.14282144747261091</v>
      </c>
      <c r="N21">
        <v>7.6959930238780755E-2</v>
      </c>
      <c r="O21">
        <f t="shared" si="0"/>
        <v>5.0495007003380735E-2</v>
      </c>
      <c r="P21">
        <f t="shared" si="1"/>
        <v>2.7209444275742751E-2</v>
      </c>
    </row>
    <row r="22" spans="2:16" ht="30" x14ac:dyDescent="0.25">
      <c r="B22" s="17" t="s">
        <v>75</v>
      </c>
      <c r="C22">
        <v>0.17842012314929817</v>
      </c>
      <c r="D22">
        <v>0.20249001850172879</v>
      </c>
      <c r="J22" s="55" t="s">
        <v>71</v>
      </c>
      <c r="K22">
        <v>0.51218766613503464</v>
      </c>
      <c r="L22">
        <v>0.44251616439116442</v>
      </c>
      <c r="M22">
        <v>0.17842012314929817</v>
      </c>
      <c r="N22">
        <v>0.20249001850172879</v>
      </c>
      <c r="O22">
        <f t="shared" si="0"/>
        <v>6.3081039489503818E-2</v>
      </c>
      <c r="P22">
        <f t="shared" si="1"/>
        <v>7.1591032602580942E-2</v>
      </c>
    </row>
    <row r="23" spans="2:16" x14ac:dyDescent="0.25">
      <c r="B23" s="17" t="s">
        <v>14</v>
      </c>
      <c r="C23">
        <v>5.8129979338104619E-2</v>
      </c>
      <c r="D23">
        <v>0.11438617165797309</v>
      </c>
      <c r="J23" s="17" t="s">
        <v>14</v>
      </c>
      <c r="K23">
        <v>9.9541372370319736E-2</v>
      </c>
      <c r="L23">
        <v>0.20241546647796649</v>
      </c>
      <c r="M23">
        <v>5.8129979338104619E-2</v>
      </c>
      <c r="N23">
        <v>0.11438617165797309</v>
      </c>
      <c r="O23">
        <f t="shared" si="0"/>
        <v>2.0552051290103835E-2</v>
      </c>
      <c r="P23">
        <f t="shared" si="1"/>
        <v>4.0441618826660621E-2</v>
      </c>
    </row>
    <row r="24" spans="2:16" x14ac:dyDescent="0.25">
      <c r="B24" s="17" t="s">
        <v>16</v>
      </c>
      <c r="C24">
        <v>3.6092830658479638E-2</v>
      </c>
      <c r="D24">
        <v>6.934877131990981E-2</v>
      </c>
      <c r="J24" s="17" t="s">
        <v>16</v>
      </c>
      <c r="K24">
        <v>4.4220992822966508E-2</v>
      </c>
      <c r="L24">
        <v>0.11021544427794427</v>
      </c>
      <c r="M24">
        <v>3.6092830658479638E-2</v>
      </c>
      <c r="N24">
        <v>6.934877131990981E-2</v>
      </c>
      <c r="O24">
        <f t="shared" si="0"/>
        <v>1.2760742655414338E-2</v>
      </c>
      <c r="P24">
        <f t="shared" si="1"/>
        <v>2.4518493233631693E-2</v>
      </c>
    </row>
    <row r="25" spans="2:16" x14ac:dyDescent="0.25">
      <c r="B25" s="16" t="s">
        <v>35</v>
      </c>
      <c r="J25" s="19"/>
      <c r="K25" s="71"/>
      <c r="L25" s="71"/>
      <c r="M25" s="71"/>
      <c r="N25" s="71"/>
      <c r="O25" s="19">
        <f t="shared" ref="O25" si="6">M25/SQRT(8)</f>
        <v>0</v>
      </c>
      <c r="P25" s="19">
        <f t="shared" ref="P25" si="7">N25/SQRT(8)</f>
        <v>0</v>
      </c>
    </row>
    <row r="26" spans="2:16" x14ac:dyDescent="0.25">
      <c r="B26" s="17" t="s">
        <v>74</v>
      </c>
      <c r="C26">
        <v>0.17647340350612389</v>
      </c>
      <c r="D26">
        <v>7.2806047324685805E-2</v>
      </c>
      <c r="J26" s="54" t="s">
        <v>72</v>
      </c>
      <c r="K26">
        <v>0.32601796609026862</v>
      </c>
      <c r="L26">
        <v>0.1816223419082437</v>
      </c>
      <c r="M26">
        <v>0.17647340350612389</v>
      </c>
      <c r="N26">
        <v>7.2806047324685805E-2</v>
      </c>
      <c r="O26">
        <f t="shared" si="0"/>
        <v>6.2392770159125026E-2</v>
      </c>
      <c r="P26">
        <f t="shared" si="1"/>
        <v>2.5740824887337012E-2</v>
      </c>
    </row>
    <row r="27" spans="2:16" x14ac:dyDescent="0.25">
      <c r="B27" s="17" t="s">
        <v>75</v>
      </c>
      <c r="C27">
        <v>0.24436482983077387</v>
      </c>
      <c r="D27">
        <v>0.13647282587525922</v>
      </c>
      <c r="J27" s="55" t="s">
        <v>72</v>
      </c>
      <c r="K27">
        <v>0.307008839788317</v>
      </c>
      <c r="L27">
        <v>0.30473459933206359</v>
      </c>
      <c r="M27">
        <v>0.24436482983077387</v>
      </c>
      <c r="N27">
        <v>0.13647282587525922</v>
      </c>
      <c r="O27">
        <f t="shared" si="0"/>
        <v>8.6396014128418464E-2</v>
      </c>
      <c r="P27">
        <f t="shared" si="1"/>
        <v>4.825043031204336E-2</v>
      </c>
    </row>
    <row r="28" spans="2:16" x14ac:dyDescent="0.25">
      <c r="B28" s="17" t="s">
        <v>14</v>
      </c>
      <c r="C28">
        <v>0.17129244012883071</v>
      </c>
      <c r="D28">
        <v>0.14269840496868166</v>
      </c>
      <c r="J28" s="17" t="s">
        <v>14</v>
      </c>
      <c r="K28">
        <v>0.31743414399838205</v>
      </c>
      <c r="L28">
        <v>0.38048026994130119</v>
      </c>
      <c r="M28">
        <v>0.17129244012883071</v>
      </c>
      <c r="N28">
        <v>0.14269840496868166</v>
      </c>
      <c r="O28">
        <f t="shared" si="0"/>
        <v>6.0561022990543445E-2</v>
      </c>
      <c r="P28">
        <f t="shared" si="1"/>
        <v>5.0451504908929461E-2</v>
      </c>
    </row>
    <row r="29" spans="2:16" x14ac:dyDescent="0.25">
      <c r="B29" s="17" t="s">
        <v>16</v>
      </c>
      <c r="C29">
        <v>6.9637567754682272E-2</v>
      </c>
      <c r="D29">
        <v>0.13684546008711521</v>
      </c>
      <c r="J29" s="17" t="s">
        <v>16</v>
      </c>
      <c r="K29">
        <v>4.9539050123032322E-2</v>
      </c>
      <c r="L29">
        <v>0.1331627888183915</v>
      </c>
      <c r="M29">
        <v>6.9637567754682272E-2</v>
      </c>
      <c r="N29">
        <v>0.13684546008711521</v>
      </c>
      <c r="O29">
        <f t="shared" si="0"/>
        <v>2.4620598192336744E-2</v>
      </c>
      <c r="P29">
        <f t="shared" si="1"/>
        <v>4.8382176401096093E-2</v>
      </c>
    </row>
    <row r="30" spans="2:16" x14ac:dyDescent="0.25">
      <c r="B30" s="16" t="s">
        <v>42</v>
      </c>
      <c r="J30" s="19"/>
      <c r="K30" s="71"/>
      <c r="L30" s="71"/>
      <c r="M30" s="71"/>
      <c r="N30" s="71"/>
      <c r="O30" s="19">
        <f t="shared" ref="O30" si="8">M30/SQRT(8)</f>
        <v>0</v>
      </c>
      <c r="P30" s="19">
        <f t="shared" ref="P30" si="9">N30/SQRT(8)</f>
        <v>0</v>
      </c>
    </row>
    <row r="31" spans="2:16" x14ac:dyDescent="0.25">
      <c r="B31" s="17" t="s">
        <v>74</v>
      </c>
      <c r="C31">
        <v>9.338350027152445E-2</v>
      </c>
      <c r="D31">
        <v>0.17489656984839841</v>
      </c>
      <c r="J31" s="54" t="s">
        <v>72</v>
      </c>
      <c r="K31">
        <v>0.28034313186309556</v>
      </c>
      <c r="L31">
        <v>0.26392885020180162</v>
      </c>
      <c r="M31">
        <v>9.338350027152445E-2</v>
      </c>
      <c r="N31">
        <v>0.17489656984839841</v>
      </c>
      <c r="O31">
        <f t="shared" si="0"/>
        <v>3.3016053146465371E-2</v>
      </c>
      <c r="P31">
        <f t="shared" si="1"/>
        <v>6.1835275273034583E-2</v>
      </c>
    </row>
    <row r="32" spans="2:16" x14ac:dyDescent="0.25">
      <c r="B32" s="17" t="s">
        <v>75</v>
      </c>
      <c r="C32">
        <v>0.13078221399747617</v>
      </c>
      <c r="D32">
        <v>0.17889172251651242</v>
      </c>
      <c r="J32" s="55" t="s">
        <v>70</v>
      </c>
      <c r="K32">
        <v>0.40513202579332341</v>
      </c>
      <c r="L32">
        <v>0.48787436873217283</v>
      </c>
      <c r="M32">
        <v>0.13078221399747617</v>
      </c>
      <c r="N32">
        <v>0.17889172251651242</v>
      </c>
      <c r="O32">
        <f t="shared" si="0"/>
        <v>4.6238495188102802E-2</v>
      </c>
      <c r="P32">
        <f t="shared" si="1"/>
        <v>6.3247775044784058E-2</v>
      </c>
    </row>
    <row r="33" spans="2:16" x14ac:dyDescent="0.25">
      <c r="B33" s="17" t="s">
        <v>14</v>
      </c>
      <c r="C33">
        <v>0.12925397350153137</v>
      </c>
      <c r="D33">
        <v>7.5560202000366311E-2</v>
      </c>
      <c r="J33" s="17" t="s">
        <v>14</v>
      </c>
      <c r="K33">
        <v>0.23966697373004087</v>
      </c>
      <c r="L33">
        <v>0.1891378908011396</v>
      </c>
      <c r="M33">
        <v>0.12925397350153137</v>
      </c>
      <c r="N33">
        <v>7.5560202000366311E-2</v>
      </c>
      <c r="O33">
        <f t="shared" si="0"/>
        <v>4.569818057911957E-2</v>
      </c>
      <c r="P33">
        <f t="shared" si="1"/>
        <v>2.6714565611142174E-2</v>
      </c>
    </row>
    <row r="34" spans="2:16" x14ac:dyDescent="0.25">
      <c r="B34" s="17" t="s">
        <v>16</v>
      </c>
      <c r="C34">
        <v>5.1044583009454102E-2</v>
      </c>
      <c r="D34">
        <v>3.7727287264151754E-2</v>
      </c>
      <c r="J34" s="17" t="s">
        <v>16</v>
      </c>
      <c r="K34">
        <v>7.4857868613540116E-2</v>
      </c>
      <c r="L34">
        <v>5.9058890264885928E-2</v>
      </c>
      <c r="M34">
        <v>5.1044583009454102E-2</v>
      </c>
      <c r="N34">
        <v>3.7727287264151754E-2</v>
      </c>
      <c r="O34">
        <f t="shared" si="0"/>
        <v>1.804698539441231E-2</v>
      </c>
      <c r="P34">
        <f t="shared" si="1"/>
        <v>1.3338610330127287E-2</v>
      </c>
    </row>
    <row r="35" spans="2:16" x14ac:dyDescent="0.25">
      <c r="B35" s="16" t="s">
        <v>30</v>
      </c>
      <c r="J35" s="19"/>
      <c r="K35" s="71"/>
      <c r="L35" s="71"/>
      <c r="M35" s="71"/>
      <c r="N35" s="71"/>
      <c r="O35" s="19">
        <f t="shared" ref="O35" si="10">M35/SQRT(8)</f>
        <v>0</v>
      </c>
      <c r="P35" s="19">
        <f t="shared" ref="P35" si="11">N35/SQRT(8)</f>
        <v>0</v>
      </c>
    </row>
    <row r="36" spans="2:16" x14ac:dyDescent="0.25">
      <c r="B36" s="17" t="s">
        <v>74</v>
      </c>
      <c r="C36">
        <v>0.11196778510896326</v>
      </c>
      <c r="D36">
        <v>9.9170095552466392E-2</v>
      </c>
      <c r="J36" s="51" t="s">
        <v>72</v>
      </c>
      <c r="K36">
        <v>0.2181511544011544</v>
      </c>
      <c r="L36">
        <v>0.21831912421395944</v>
      </c>
      <c r="M36">
        <v>0.11196778510896326</v>
      </c>
      <c r="N36">
        <v>9.9170095552466392E-2</v>
      </c>
      <c r="O36">
        <f t="shared" si="0"/>
        <v>3.9586590062493023E-2</v>
      </c>
      <c r="P36">
        <f t="shared" si="1"/>
        <v>3.5061923528033431E-2</v>
      </c>
    </row>
    <row r="37" spans="2:16" ht="30" x14ac:dyDescent="0.25">
      <c r="B37" s="17" t="s">
        <v>75</v>
      </c>
      <c r="C37">
        <v>0.17813965885459684</v>
      </c>
      <c r="D37">
        <v>0.1731836358978831</v>
      </c>
      <c r="J37" s="52" t="s">
        <v>73</v>
      </c>
      <c r="K37">
        <v>0.44292628667628664</v>
      </c>
      <c r="L37">
        <v>0.40871321578774211</v>
      </c>
      <c r="M37">
        <v>0.17813965885459684</v>
      </c>
      <c r="N37">
        <v>0.1731836358978831</v>
      </c>
      <c r="O37">
        <f t="shared" si="0"/>
        <v>6.2981880387171812E-2</v>
      </c>
      <c r="P37">
        <f t="shared" si="1"/>
        <v>6.1229661666967569E-2</v>
      </c>
    </row>
    <row r="38" spans="2:16" x14ac:dyDescent="0.25">
      <c r="B38" s="17" t="s">
        <v>14</v>
      </c>
      <c r="C38">
        <v>9.9592679595929379E-2</v>
      </c>
      <c r="D38">
        <v>0.17206169548342382</v>
      </c>
      <c r="J38" s="17" t="s">
        <v>14</v>
      </c>
      <c r="K38">
        <v>0.19348905723905724</v>
      </c>
      <c r="L38">
        <v>0.2822533697485039</v>
      </c>
      <c r="M38">
        <v>9.9592679595929379E-2</v>
      </c>
      <c r="N38">
        <v>0.17206169548342382</v>
      </c>
      <c r="O38">
        <f t="shared" si="0"/>
        <v>3.5211329549410385E-2</v>
      </c>
      <c r="P38">
        <f t="shared" si="1"/>
        <v>6.0832995829391862E-2</v>
      </c>
    </row>
    <row r="39" spans="2:16" x14ac:dyDescent="0.25">
      <c r="B39" s="17" t="s">
        <v>16</v>
      </c>
      <c r="C39">
        <v>0.10215852992114628</v>
      </c>
      <c r="D39">
        <v>9.3008202206983651E-2</v>
      </c>
      <c r="J39" s="17" t="s">
        <v>16</v>
      </c>
      <c r="K39">
        <v>0.14543350168350169</v>
      </c>
      <c r="L39">
        <v>9.0714290249794591E-2</v>
      </c>
      <c r="M39">
        <v>0.10215852992114628</v>
      </c>
      <c r="N39">
        <v>9.3008202206983651E-2</v>
      </c>
      <c r="O39">
        <f t="shared" si="0"/>
        <v>3.6118494631645674E-2</v>
      </c>
      <c r="P39">
        <f t="shared" si="1"/>
        <v>3.2883365243263872E-2</v>
      </c>
    </row>
    <row r="40" spans="2:16" x14ac:dyDescent="0.25">
      <c r="J40" s="19"/>
      <c r="K40" s="71"/>
      <c r="L40" s="71"/>
      <c r="M40" s="71"/>
      <c r="N40" s="71"/>
      <c r="O40" s="19">
        <f t="shared" ref="O40" si="12">M40/SQRT(8)</f>
        <v>0</v>
      </c>
      <c r="P40" s="19">
        <f t="shared" ref="P40" si="13">N40/SQRT(8)</f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C106-725B-481C-AFFC-C9E22EF8DE4F}">
  <dimension ref="A1:W176"/>
  <sheetViews>
    <sheetView tabSelected="1" topLeftCell="F34" zoomScale="75" zoomScaleNormal="75" workbookViewId="0">
      <selection activeCell="L76" sqref="L76:M76"/>
    </sheetView>
  </sheetViews>
  <sheetFormatPr defaultRowHeight="15" x14ac:dyDescent="0.25"/>
  <cols>
    <col min="1" max="1" width="19.5703125" customWidth="1"/>
    <col min="2" max="2" width="11.28515625" style="29" customWidth="1"/>
    <col min="3" max="3" width="11.7109375" customWidth="1"/>
    <col min="4" max="4" width="12.140625" customWidth="1"/>
    <col min="5" max="5" width="11" customWidth="1"/>
    <col min="6" max="6" width="10.28515625" style="25" customWidth="1"/>
    <col min="7" max="7" width="12.85546875" customWidth="1"/>
    <col min="8" max="8" width="10.42578125" customWidth="1"/>
    <col min="11" max="11" width="17" style="33" customWidth="1"/>
    <col min="12" max="12" width="13.42578125" style="38" customWidth="1"/>
    <col min="13" max="13" width="13.42578125" style="33" customWidth="1"/>
    <col min="14" max="16" width="10.85546875" style="33" customWidth="1"/>
    <col min="17" max="17" width="11.42578125" style="33" customWidth="1"/>
    <col min="18" max="18" width="13.140625" style="29" customWidth="1"/>
    <col min="19" max="19" width="13.140625" customWidth="1"/>
    <col min="20" max="22" width="10.85546875" customWidth="1"/>
    <col min="23" max="23" width="11.7109375" customWidth="1"/>
  </cols>
  <sheetData>
    <row r="1" spans="1:23" x14ac:dyDescent="0.25">
      <c r="B1" s="72" t="s">
        <v>200</v>
      </c>
      <c r="C1" s="72"/>
      <c r="D1" s="72"/>
      <c r="E1" s="72"/>
      <c r="F1" s="72"/>
      <c r="I1" s="32" t="s">
        <v>204</v>
      </c>
      <c r="J1" s="32"/>
      <c r="L1" s="76"/>
      <c r="M1" s="76"/>
      <c r="N1" s="76"/>
      <c r="O1" s="76"/>
      <c r="P1" s="76"/>
      <c r="Q1" s="34"/>
    </row>
    <row r="2" spans="1:23" ht="21" x14ac:dyDescent="0.35">
      <c r="A2" s="3"/>
      <c r="B2" s="27" t="s">
        <v>74</v>
      </c>
      <c r="C2" s="3" t="s">
        <v>75</v>
      </c>
      <c r="D2" s="3" t="s">
        <v>16</v>
      </c>
      <c r="E2" s="3" t="s">
        <v>14</v>
      </c>
      <c r="F2" s="23" t="s">
        <v>18</v>
      </c>
      <c r="G2" s="3" t="s">
        <v>198</v>
      </c>
      <c r="H2" s="3" t="s">
        <v>199</v>
      </c>
      <c r="K2" s="34"/>
      <c r="L2" s="74" t="s">
        <v>11</v>
      </c>
      <c r="M2" s="74"/>
      <c r="N2" s="74"/>
      <c r="O2" s="74"/>
      <c r="P2" s="74"/>
      <c r="Q2" s="77"/>
      <c r="R2" s="74" t="s">
        <v>32</v>
      </c>
      <c r="S2" s="74"/>
      <c r="T2" s="74"/>
      <c r="U2" s="74"/>
      <c r="V2" s="74"/>
      <c r="W2" s="74"/>
    </row>
    <row r="3" spans="1:23" x14ac:dyDescent="0.25">
      <c r="A3" s="21" t="s">
        <v>11</v>
      </c>
      <c r="B3" s="28"/>
      <c r="C3" s="21"/>
      <c r="D3" s="21"/>
      <c r="E3" s="21"/>
      <c r="F3" s="24"/>
      <c r="G3" s="21"/>
      <c r="H3" s="21"/>
      <c r="L3" s="73" t="s">
        <v>214</v>
      </c>
      <c r="M3" s="73"/>
      <c r="N3" s="73"/>
      <c r="O3" s="73"/>
      <c r="P3" s="73"/>
      <c r="Q3" s="72" t="s">
        <v>216</v>
      </c>
      <c r="R3" s="75" t="s">
        <v>214</v>
      </c>
      <c r="S3" s="73"/>
      <c r="T3" s="73"/>
      <c r="U3" s="73"/>
      <c r="V3" s="73"/>
      <c r="W3" s="72" t="s">
        <v>216</v>
      </c>
    </row>
    <row r="4" spans="1:23" s="48" customFormat="1" ht="30" x14ac:dyDescent="0.25">
      <c r="A4" s="42" t="s">
        <v>44</v>
      </c>
      <c r="B4" s="42" t="s">
        <v>69</v>
      </c>
      <c r="C4" s="42" t="s">
        <v>69</v>
      </c>
      <c r="D4" s="42" t="s">
        <v>16</v>
      </c>
      <c r="E4" s="42" t="s">
        <v>14</v>
      </c>
      <c r="F4" s="44" t="s">
        <v>18</v>
      </c>
      <c r="G4" s="42"/>
      <c r="H4" s="42"/>
      <c r="K4" s="45" t="s">
        <v>44</v>
      </c>
      <c r="L4" s="49" t="s">
        <v>69</v>
      </c>
      <c r="M4" s="50" t="s">
        <v>69</v>
      </c>
      <c r="N4" s="50" t="s">
        <v>16</v>
      </c>
      <c r="O4" s="50" t="s">
        <v>14</v>
      </c>
      <c r="P4" s="50" t="s">
        <v>215</v>
      </c>
      <c r="Q4" s="73"/>
      <c r="R4" s="49" t="s">
        <v>69</v>
      </c>
      <c r="S4" s="50" t="s">
        <v>69</v>
      </c>
      <c r="T4" s="50" t="s">
        <v>16</v>
      </c>
      <c r="U4" s="50" t="s">
        <v>14</v>
      </c>
      <c r="V4" s="50" t="s">
        <v>215</v>
      </c>
      <c r="W4" s="73"/>
    </row>
    <row r="5" spans="1:23" x14ac:dyDescent="0.25">
      <c r="A5" t="s">
        <v>79</v>
      </c>
      <c r="B5" s="29">
        <v>0.4</v>
      </c>
      <c r="C5">
        <v>0.32500000000000001</v>
      </c>
      <c r="D5">
        <v>0.1</v>
      </c>
      <c r="E5">
        <v>0.17499999999999999</v>
      </c>
      <c r="F5" s="25">
        <v>0.23076923076923078</v>
      </c>
      <c r="G5">
        <v>40</v>
      </c>
      <c r="H5">
        <v>52</v>
      </c>
      <c r="I5">
        <f>G5/H5</f>
        <v>0.76923076923076927</v>
      </c>
      <c r="K5" s="33" t="s">
        <v>206</v>
      </c>
      <c r="L5" s="38">
        <f>100*ROUND(B5,2)</f>
        <v>40</v>
      </c>
      <c r="M5" s="33">
        <f t="shared" ref="M5:P5" si="0">100*ROUND(C5,2)</f>
        <v>33</v>
      </c>
      <c r="N5" s="33">
        <f t="shared" si="0"/>
        <v>10</v>
      </c>
      <c r="O5" s="33">
        <f t="shared" si="0"/>
        <v>18</v>
      </c>
      <c r="P5" s="33">
        <f t="shared" si="0"/>
        <v>23</v>
      </c>
      <c r="Q5" s="33">
        <v>52</v>
      </c>
      <c r="R5" s="29">
        <v>28.000000000000004</v>
      </c>
      <c r="S5">
        <v>35</v>
      </c>
      <c r="T5">
        <v>0</v>
      </c>
      <c r="U5">
        <v>37</v>
      </c>
      <c r="V5">
        <v>23</v>
      </c>
      <c r="W5">
        <v>56</v>
      </c>
    </row>
    <row r="6" spans="1:23" x14ac:dyDescent="0.25">
      <c r="A6" t="s">
        <v>80</v>
      </c>
      <c r="B6" s="29">
        <v>0.30612244897959184</v>
      </c>
      <c r="C6">
        <v>0.36734693877551022</v>
      </c>
      <c r="D6">
        <v>8.1632653061224483E-2</v>
      </c>
      <c r="E6">
        <v>0.24489795918367346</v>
      </c>
      <c r="F6" s="25">
        <v>5.7692307692307696E-2</v>
      </c>
      <c r="G6">
        <v>49</v>
      </c>
      <c r="H6">
        <v>52</v>
      </c>
      <c r="I6">
        <f t="shared" ref="I6:I25" si="1">G6/H6</f>
        <v>0.94230769230769229</v>
      </c>
      <c r="K6" s="33" t="s">
        <v>207</v>
      </c>
      <c r="L6" s="38">
        <f t="shared" ref="L6:L12" si="2">100*ROUND(B6,2)</f>
        <v>31</v>
      </c>
      <c r="M6" s="33">
        <f t="shared" ref="M6:M12" si="3">100*ROUND(C6,2)</f>
        <v>37</v>
      </c>
      <c r="N6" s="33">
        <f t="shared" ref="N6:N12" si="4">100*ROUND(D6,2)</f>
        <v>8</v>
      </c>
      <c r="O6" s="33">
        <f t="shared" ref="O6:O12" si="5">100*ROUND(E6,2)</f>
        <v>24</v>
      </c>
      <c r="P6" s="33">
        <f t="shared" ref="P6:P12" si="6">100*ROUND(F6,2)</f>
        <v>6</v>
      </c>
      <c r="Q6" s="33">
        <v>52</v>
      </c>
      <c r="R6" s="29">
        <v>31</v>
      </c>
      <c r="S6">
        <v>38</v>
      </c>
      <c r="T6">
        <v>3</v>
      </c>
      <c r="U6">
        <v>28.000000000000004</v>
      </c>
      <c r="V6">
        <v>24</v>
      </c>
      <c r="W6">
        <v>42</v>
      </c>
    </row>
    <row r="7" spans="1:23" x14ac:dyDescent="0.25">
      <c r="A7" t="s">
        <v>81</v>
      </c>
      <c r="B7" s="29">
        <v>0.43636363636363634</v>
      </c>
      <c r="C7">
        <v>0.32727272727272727</v>
      </c>
      <c r="D7">
        <v>0</v>
      </c>
      <c r="E7">
        <v>0.23636363636363636</v>
      </c>
      <c r="F7" s="25">
        <v>6.7796610169491525E-2</v>
      </c>
      <c r="G7">
        <v>55</v>
      </c>
      <c r="H7">
        <v>59</v>
      </c>
      <c r="I7">
        <f t="shared" si="1"/>
        <v>0.93220338983050843</v>
      </c>
      <c r="K7" s="33" t="s">
        <v>208</v>
      </c>
      <c r="L7" s="38">
        <f t="shared" si="2"/>
        <v>44</v>
      </c>
      <c r="M7" s="33">
        <f t="shared" si="3"/>
        <v>33</v>
      </c>
      <c r="N7" s="33">
        <f t="shared" si="4"/>
        <v>0</v>
      </c>
      <c r="O7" s="33">
        <f t="shared" si="5"/>
        <v>24</v>
      </c>
      <c r="P7" s="33">
        <f t="shared" si="6"/>
        <v>7.0000000000000009</v>
      </c>
      <c r="Q7" s="33">
        <v>59</v>
      </c>
      <c r="R7" s="29">
        <v>36</v>
      </c>
      <c r="S7">
        <v>22</v>
      </c>
      <c r="T7">
        <v>6</v>
      </c>
      <c r="U7">
        <v>36</v>
      </c>
      <c r="V7">
        <v>25</v>
      </c>
      <c r="W7">
        <v>48</v>
      </c>
    </row>
    <row r="8" spans="1:23" x14ac:dyDescent="0.25">
      <c r="A8" t="s">
        <v>82</v>
      </c>
      <c r="B8" s="29">
        <v>0.34782608695652173</v>
      </c>
      <c r="C8">
        <v>0.36956521739130432</v>
      </c>
      <c r="D8">
        <v>2.1739130434782608E-2</v>
      </c>
      <c r="E8">
        <v>0.2608695652173913</v>
      </c>
      <c r="F8" s="25">
        <v>2.1276595744680851E-2</v>
      </c>
      <c r="G8">
        <v>46</v>
      </c>
      <c r="H8">
        <v>47</v>
      </c>
      <c r="I8">
        <f t="shared" si="1"/>
        <v>0.97872340425531912</v>
      </c>
      <c r="K8" s="33" t="s">
        <v>209</v>
      </c>
      <c r="L8" s="38">
        <f t="shared" si="2"/>
        <v>35</v>
      </c>
      <c r="M8" s="33">
        <f t="shared" si="3"/>
        <v>37</v>
      </c>
      <c r="N8" s="33">
        <f t="shared" si="4"/>
        <v>2</v>
      </c>
      <c r="O8" s="33">
        <f t="shared" si="5"/>
        <v>26</v>
      </c>
      <c r="P8" s="33">
        <f t="shared" si="6"/>
        <v>2</v>
      </c>
      <c r="Q8" s="33">
        <v>47</v>
      </c>
      <c r="R8" s="29">
        <v>34</v>
      </c>
      <c r="S8">
        <v>56.999999999999993</v>
      </c>
      <c r="T8">
        <v>0</v>
      </c>
      <c r="U8">
        <v>9</v>
      </c>
      <c r="V8">
        <v>19</v>
      </c>
      <c r="W8">
        <v>72</v>
      </c>
    </row>
    <row r="9" spans="1:23" x14ac:dyDescent="0.25">
      <c r="A9" t="s">
        <v>83</v>
      </c>
      <c r="B9" s="29">
        <v>0.42857142857142855</v>
      </c>
      <c r="C9">
        <v>0.375</v>
      </c>
      <c r="D9">
        <v>0.10714285714285714</v>
      </c>
      <c r="E9">
        <v>8.9285714285714288E-2</v>
      </c>
      <c r="F9" s="25">
        <v>5.0847457627118647E-2</v>
      </c>
      <c r="G9">
        <v>56</v>
      </c>
      <c r="H9">
        <v>59</v>
      </c>
      <c r="I9">
        <f t="shared" si="1"/>
        <v>0.94915254237288138</v>
      </c>
      <c r="K9" s="33" t="s">
        <v>210</v>
      </c>
      <c r="L9" s="38">
        <f t="shared" si="2"/>
        <v>43</v>
      </c>
      <c r="M9" s="33">
        <f t="shared" si="3"/>
        <v>38</v>
      </c>
      <c r="N9" s="33">
        <f t="shared" si="4"/>
        <v>11</v>
      </c>
      <c r="O9" s="33">
        <f t="shared" si="5"/>
        <v>9</v>
      </c>
      <c r="P9" s="33">
        <f t="shared" si="6"/>
        <v>5</v>
      </c>
      <c r="Q9" s="33">
        <v>59</v>
      </c>
      <c r="R9" s="29">
        <v>31</v>
      </c>
      <c r="S9">
        <v>50</v>
      </c>
      <c r="T9">
        <v>12</v>
      </c>
      <c r="U9">
        <v>7.0000000000000009</v>
      </c>
      <c r="V9">
        <v>19</v>
      </c>
      <c r="W9">
        <v>52</v>
      </c>
    </row>
    <row r="10" spans="1:23" x14ac:dyDescent="0.25">
      <c r="A10" t="s">
        <v>84</v>
      </c>
      <c r="B10" s="29">
        <v>0.6428571428571429</v>
      </c>
      <c r="C10">
        <v>0.10714285714285714</v>
      </c>
      <c r="D10">
        <v>7.1428571428571425E-2</v>
      </c>
      <c r="E10">
        <v>0.17857142857142858</v>
      </c>
      <c r="F10" s="25">
        <v>3.4482758620689655E-2</v>
      </c>
      <c r="G10">
        <v>28</v>
      </c>
      <c r="H10">
        <v>29</v>
      </c>
      <c r="I10">
        <f t="shared" si="1"/>
        <v>0.96551724137931039</v>
      </c>
      <c r="K10" s="33" t="s">
        <v>211</v>
      </c>
      <c r="L10" s="38">
        <f t="shared" si="2"/>
        <v>64</v>
      </c>
      <c r="M10" s="33">
        <f t="shared" si="3"/>
        <v>11</v>
      </c>
      <c r="N10" s="33">
        <f t="shared" si="4"/>
        <v>7.0000000000000009</v>
      </c>
      <c r="O10" s="33">
        <f t="shared" si="5"/>
        <v>18</v>
      </c>
      <c r="P10" s="33">
        <f t="shared" si="6"/>
        <v>3</v>
      </c>
      <c r="Q10" s="33">
        <v>29</v>
      </c>
      <c r="R10" s="29">
        <v>23</v>
      </c>
      <c r="S10">
        <v>49</v>
      </c>
      <c r="T10">
        <v>10</v>
      </c>
      <c r="U10">
        <v>18</v>
      </c>
      <c r="V10">
        <v>25</v>
      </c>
      <c r="W10">
        <v>52</v>
      </c>
    </row>
    <row r="11" spans="1:23" x14ac:dyDescent="0.25">
      <c r="A11" t="s">
        <v>85</v>
      </c>
      <c r="B11" s="29">
        <v>0.58139534883720934</v>
      </c>
      <c r="C11">
        <v>0.20930232558139536</v>
      </c>
      <c r="D11">
        <v>2.3255813953488372E-2</v>
      </c>
      <c r="E11">
        <v>0.18604651162790697</v>
      </c>
      <c r="F11" s="25">
        <v>0.10416666666666667</v>
      </c>
      <c r="G11">
        <v>43</v>
      </c>
      <c r="H11">
        <v>48</v>
      </c>
      <c r="I11">
        <f t="shared" si="1"/>
        <v>0.89583333333333337</v>
      </c>
      <c r="K11" s="33" t="s">
        <v>212</v>
      </c>
      <c r="L11" s="38">
        <f t="shared" si="2"/>
        <v>57.999999999999993</v>
      </c>
      <c r="M11" s="33">
        <f t="shared" si="3"/>
        <v>21</v>
      </c>
      <c r="N11" s="33">
        <f t="shared" si="4"/>
        <v>2</v>
      </c>
      <c r="O11" s="33">
        <f t="shared" si="5"/>
        <v>19</v>
      </c>
      <c r="P11" s="33">
        <f t="shared" si="6"/>
        <v>10</v>
      </c>
      <c r="Q11" s="33">
        <v>48</v>
      </c>
      <c r="R11" s="29">
        <v>39</v>
      </c>
      <c r="S11">
        <v>28.999999999999996</v>
      </c>
      <c r="T11">
        <v>0</v>
      </c>
      <c r="U11">
        <v>32</v>
      </c>
      <c r="V11">
        <v>25</v>
      </c>
      <c r="W11">
        <v>51</v>
      </c>
    </row>
    <row r="12" spans="1:23" x14ac:dyDescent="0.25">
      <c r="A12" t="s">
        <v>86</v>
      </c>
      <c r="B12" s="29">
        <v>0.19047619047619047</v>
      </c>
      <c r="C12">
        <v>0.6428571428571429</v>
      </c>
      <c r="D12">
        <v>9.5238095238095233E-2</v>
      </c>
      <c r="E12">
        <v>7.1428571428571425E-2</v>
      </c>
      <c r="F12" s="25">
        <v>8.6956521739130432E-2</v>
      </c>
      <c r="G12">
        <v>42</v>
      </c>
      <c r="H12">
        <v>46</v>
      </c>
      <c r="I12">
        <f t="shared" si="1"/>
        <v>0.91304347826086951</v>
      </c>
      <c r="K12" s="33" t="s">
        <v>213</v>
      </c>
      <c r="L12" s="38">
        <f t="shared" si="2"/>
        <v>19</v>
      </c>
      <c r="M12" s="33">
        <f t="shared" si="3"/>
        <v>64</v>
      </c>
      <c r="N12" s="33">
        <f t="shared" si="4"/>
        <v>10</v>
      </c>
      <c r="O12" s="33">
        <f t="shared" si="5"/>
        <v>7.0000000000000009</v>
      </c>
      <c r="P12" s="33">
        <f t="shared" si="6"/>
        <v>9</v>
      </c>
      <c r="Q12" s="33">
        <v>46</v>
      </c>
      <c r="R12" s="29">
        <v>40</v>
      </c>
      <c r="S12">
        <v>50</v>
      </c>
      <c r="T12">
        <v>0</v>
      </c>
      <c r="U12">
        <v>10</v>
      </c>
      <c r="V12">
        <v>16</v>
      </c>
      <c r="W12">
        <v>62</v>
      </c>
    </row>
    <row r="13" spans="1:23" x14ac:dyDescent="0.25">
      <c r="A13" t="s">
        <v>203</v>
      </c>
      <c r="B13">
        <f>AVERAGE(B5:B12)</f>
        <v>0.41670153538021515</v>
      </c>
      <c r="C13">
        <f t="shared" ref="C13:F13" si="7">AVERAGE(C5:C12)</f>
        <v>0.34043590112761712</v>
      </c>
      <c r="D13">
        <f t="shared" si="7"/>
        <v>6.2554640157377411E-2</v>
      </c>
      <c r="E13">
        <f t="shared" si="7"/>
        <v>0.18030792333479026</v>
      </c>
      <c r="F13">
        <f t="shared" si="7"/>
        <v>8.1748518628664529E-2</v>
      </c>
      <c r="G13">
        <f>AVERAGE(G5:G12)</f>
        <v>44.875</v>
      </c>
      <c r="H13">
        <f t="shared" ref="H13" si="8">AVERAGE(H5:H12)</f>
        <v>49</v>
      </c>
      <c r="I13">
        <f t="shared" si="1"/>
        <v>0.91581632653061229</v>
      </c>
      <c r="K13" s="33" t="s">
        <v>205</v>
      </c>
      <c r="L13" s="38" t="str">
        <f>CONCATENATE(100*ROUND(B13,2)," ",$I$1," ",100*ROUND(B14,2))</f>
        <v>42 ± 5</v>
      </c>
      <c r="M13" s="33" t="str">
        <f t="shared" ref="M13:P13" si="9">CONCATENATE(100*ROUND(C13,2)," ",$I$1," ",100*ROUND(C14,2))</f>
        <v>34 ± 5</v>
      </c>
      <c r="N13" s="33" t="str">
        <f t="shared" si="9"/>
        <v>6 ± 1</v>
      </c>
      <c r="O13" s="33" t="str">
        <f t="shared" si="9"/>
        <v>18 ± 2</v>
      </c>
      <c r="P13" s="33" t="str">
        <f t="shared" si="9"/>
        <v>8 ± 2</v>
      </c>
      <c r="Q13" s="33" t="str">
        <f t="shared" ref="Q13" si="10">CONCATENATE(ROUND(H13,2)," ",$I$1," ",ROUND(H14,2))</f>
        <v>49 ± 3.36</v>
      </c>
      <c r="R13" s="29" t="s">
        <v>219</v>
      </c>
      <c r="S13" t="s">
        <v>220</v>
      </c>
      <c r="T13" t="s">
        <v>221</v>
      </c>
      <c r="U13" t="s">
        <v>222</v>
      </c>
      <c r="V13" t="s">
        <v>223</v>
      </c>
      <c r="W13" t="s">
        <v>224</v>
      </c>
    </row>
    <row r="14" spans="1:23" x14ac:dyDescent="0.25">
      <c r="A14" t="s">
        <v>202</v>
      </c>
      <c r="B14">
        <f>STDEV(B5:B12)/SQRT(8)</f>
        <v>5.12741777933454E-2</v>
      </c>
      <c r="C14">
        <f t="shared" ref="C14:F14" si="11">STDEV(C5:C12)/SQRT(8)</f>
        <v>5.4487744459211701E-2</v>
      </c>
      <c r="D14">
        <f t="shared" si="11"/>
        <v>1.4653483323333497E-2</v>
      </c>
      <c r="E14">
        <f t="shared" si="11"/>
        <v>2.4643229477468588E-2</v>
      </c>
      <c r="F14">
        <f t="shared" si="11"/>
        <v>2.3282430314832115E-2</v>
      </c>
      <c r="G14">
        <f>STDEV(G5:G12)/SQRT(8)</f>
        <v>3.1760122121031853</v>
      </c>
      <c r="H14">
        <f t="shared" ref="H14" si="12">STDEV(H5:H12)/SQRT(8)</f>
        <v>3.3594217189442421</v>
      </c>
      <c r="I14">
        <f>AVERAGE(I5:I13)</f>
        <v>0.91798090861125503</v>
      </c>
    </row>
    <row r="15" spans="1:23" x14ac:dyDescent="0.25">
      <c r="A15" t="s">
        <v>201</v>
      </c>
      <c r="B15"/>
      <c r="L15" s="72" t="s">
        <v>214</v>
      </c>
      <c r="M15" s="72"/>
      <c r="N15" s="72"/>
      <c r="O15" s="72"/>
      <c r="P15" s="72"/>
      <c r="Q15" s="72" t="s">
        <v>216</v>
      </c>
      <c r="R15" s="72" t="s">
        <v>214</v>
      </c>
      <c r="S15" s="72"/>
      <c r="T15" s="72"/>
      <c r="U15" s="72"/>
      <c r="V15" s="72"/>
      <c r="W15" s="72" t="s">
        <v>216</v>
      </c>
    </row>
    <row r="16" spans="1:23" s="42" customFormat="1" x14ac:dyDescent="0.25">
      <c r="A16" s="42" t="s">
        <v>50</v>
      </c>
      <c r="B16" s="43" t="s">
        <v>70</v>
      </c>
      <c r="C16" s="43" t="s">
        <v>70</v>
      </c>
      <c r="D16" s="42" t="s">
        <v>16</v>
      </c>
      <c r="E16" s="42" t="s">
        <v>14</v>
      </c>
      <c r="F16" s="44" t="s">
        <v>18</v>
      </c>
      <c r="I16" s="48"/>
      <c r="K16" s="45" t="s">
        <v>50</v>
      </c>
      <c r="L16" s="54" t="s">
        <v>70</v>
      </c>
      <c r="M16" s="55" t="s">
        <v>70</v>
      </c>
      <c r="N16" s="50" t="s">
        <v>16</v>
      </c>
      <c r="O16" s="50" t="s">
        <v>14</v>
      </c>
      <c r="P16" s="50" t="s">
        <v>215</v>
      </c>
      <c r="Q16" s="73"/>
      <c r="R16" s="47" t="s">
        <v>70</v>
      </c>
      <c r="S16" s="46" t="s">
        <v>70</v>
      </c>
      <c r="T16" s="46" t="s">
        <v>16</v>
      </c>
      <c r="U16" s="46" t="s">
        <v>14</v>
      </c>
      <c r="V16" s="46" t="s">
        <v>215</v>
      </c>
      <c r="W16" s="73"/>
    </row>
    <row r="17" spans="1:23" x14ac:dyDescent="0.25">
      <c r="A17" t="s">
        <v>87</v>
      </c>
      <c r="B17" s="29">
        <v>0.6097560975609756</v>
      </c>
      <c r="C17">
        <v>0.17073170731707318</v>
      </c>
      <c r="D17">
        <v>2.4390243902439025E-2</v>
      </c>
      <c r="E17">
        <v>0.1951219512195122</v>
      </c>
      <c r="F17" s="25">
        <v>8.8888888888888892E-2</v>
      </c>
      <c r="G17">
        <v>41</v>
      </c>
      <c r="H17">
        <v>45</v>
      </c>
      <c r="I17">
        <f>G17/H17</f>
        <v>0.91111111111111109</v>
      </c>
      <c r="K17" s="33" t="s">
        <v>206</v>
      </c>
      <c r="L17" s="38">
        <f>100*ROUND(B17,2)</f>
        <v>61</v>
      </c>
      <c r="M17" s="33">
        <f t="shared" ref="M17:M24" si="13">100*ROUND(C17,2)</f>
        <v>17</v>
      </c>
      <c r="N17" s="33">
        <f t="shared" ref="N17:N24" si="14">100*ROUND(D17,2)</f>
        <v>2</v>
      </c>
      <c r="O17" s="33">
        <f t="shared" ref="O17:O24" si="15">100*ROUND(E17,2)</f>
        <v>20</v>
      </c>
      <c r="P17" s="33">
        <f t="shared" ref="P17:P24" si="16">100*ROUND(F17,2)</f>
        <v>9</v>
      </c>
      <c r="Q17" s="33">
        <v>45</v>
      </c>
      <c r="R17" s="29">
        <v>33</v>
      </c>
      <c r="S17">
        <v>48</v>
      </c>
      <c r="T17">
        <v>14.000000000000002</v>
      </c>
      <c r="U17">
        <v>5</v>
      </c>
      <c r="V17">
        <v>42</v>
      </c>
      <c r="W17">
        <v>36</v>
      </c>
    </row>
    <row r="18" spans="1:23" x14ac:dyDescent="0.25">
      <c r="A18" t="s">
        <v>88</v>
      </c>
      <c r="B18" s="29">
        <v>0.40425531914893614</v>
      </c>
      <c r="C18">
        <v>0.19148936170212766</v>
      </c>
      <c r="D18">
        <v>0.1276595744680851</v>
      </c>
      <c r="E18">
        <v>0.27659574468085107</v>
      </c>
      <c r="F18" s="25">
        <v>0.12962962962962962</v>
      </c>
      <c r="G18">
        <v>47</v>
      </c>
      <c r="H18">
        <v>54</v>
      </c>
      <c r="I18">
        <f t="shared" si="1"/>
        <v>0.87037037037037035</v>
      </c>
      <c r="K18" s="33" t="s">
        <v>207</v>
      </c>
      <c r="L18" s="38">
        <f t="shared" ref="L18:L24" si="17">100*ROUND(B18,2)</f>
        <v>40</v>
      </c>
      <c r="M18" s="33">
        <f t="shared" si="13"/>
        <v>19</v>
      </c>
      <c r="N18" s="33">
        <f t="shared" si="14"/>
        <v>13</v>
      </c>
      <c r="O18" s="33">
        <f t="shared" si="15"/>
        <v>28.000000000000004</v>
      </c>
      <c r="P18" s="33">
        <f t="shared" si="16"/>
        <v>13</v>
      </c>
      <c r="Q18" s="33">
        <v>54</v>
      </c>
      <c r="R18" s="29">
        <v>28.999999999999996</v>
      </c>
      <c r="S18">
        <v>36</v>
      </c>
      <c r="T18">
        <v>0</v>
      </c>
      <c r="U18">
        <v>36</v>
      </c>
      <c r="V18">
        <v>32</v>
      </c>
      <c r="W18">
        <v>41</v>
      </c>
    </row>
    <row r="19" spans="1:23" x14ac:dyDescent="0.25">
      <c r="A19" t="s">
        <v>89</v>
      </c>
      <c r="B19" s="29">
        <v>0.38333333333333336</v>
      </c>
      <c r="C19">
        <v>0.2</v>
      </c>
      <c r="D19">
        <v>6.6666666666666666E-2</v>
      </c>
      <c r="E19">
        <v>0.35</v>
      </c>
      <c r="F19" s="25">
        <v>0</v>
      </c>
      <c r="G19">
        <v>60</v>
      </c>
      <c r="H19">
        <v>60</v>
      </c>
      <c r="I19">
        <f t="shared" si="1"/>
        <v>1</v>
      </c>
      <c r="K19" s="33" t="s">
        <v>208</v>
      </c>
      <c r="L19" s="38">
        <f t="shared" si="17"/>
        <v>38</v>
      </c>
      <c r="M19" s="33">
        <f t="shared" si="13"/>
        <v>20</v>
      </c>
      <c r="N19" s="33">
        <f t="shared" si="14"/>
        <v>7.0000000000000009</v>
      </c>
      <c r="O19" s="33">
        <f t="shared" si="15"/>
        <v>35</v>
      </c>
      <c r="P19" s="33">
        <f t="shared" si="16"/>
        <v>0</v>
      </c>
      <c r="Q19" s="33">
        <v>60</v>
      </c>
      <c r="R19" s="29">
        <v>30</v>
      </c>
      <c r="S19">
        <v>32</v>
      </c>
      <c r="T19">
        <v>19</v>
      </c>
      <c r="U19">
        <v>19</v>
      </c>
      <c r="V19">
        <v>10</v>
      </c>
      <c r="W19">
        <v>41</v>
      </c>
    </row>
    <row r="20" spans="1:23" x14ac:dyDescent="0.25">
      <c r="A20" t="s">
        <v>90</v>
      </c>
      <c r="B20" s="29">
        <v>0.40476190476190477</v>
      </c>
      <c r="C20">
        <v>0.38095238095238093</v>
      </c>
      <c r="D20">
        <v>4.7619047619047616E-2</v>
      </c>
      <c r="E20">
        <v>0.16666666666666666</v>
      </c>
      <c r="F20" s="25">
        <v>4.5454545454545456E-2</v>
      </c>
      <c r="G20">
        <v>42</v>
      </c>
      <c r="H20">
        <v>44</v>
      </c>
      <c r="I20">
        <f t="shared" si="1"/>
        <v>0.95454545454545459</v>
      </c>
      <c r="K20" s="33" t="s">
        <v>209</v>
      </c>
      <c r="L20" s="38">
        <f t="shared" si="17"/>
        <v>40</v>
      </c>
      <c r="M20" s="33">
        <f t="shared" si="13"/>
        <v>38</v>
      </c>
      <c r="N20" s="33">
        <f t="shared" si="14"/>
        <v>5</v>
      </c>
      <c r="O20" s="33">
        <f t="shared" si="15"/>
        <v>17</v>
      </c>
      <c r="P20" s="33">
        <f t="shared" si="16"/>
        <v>5</v>
      </c>
      <c r="Q20" s="33">
        <v>44</v>
      </c>
      <c r="R20" s="29">
        <v>33</v>
      </c>
      <c r="S20">
        <v>31</v>
      </c>
      <c r="T20">
        <v>6</v>
      </c>
      <c r="U20">
        <v>31</v>
      </c>
      <c r="V20">
        <v>8</v>
      </c>
      <c r="W20">
        <v>53</v>
      </c>
    </row>
    <row r="21" spans="1:23" x14ac:dyDescent="0.25">
      <c r="A21" t="s">
        <v>91</v>
      </c>
      <c r="B21" s="29">
        <v>0.1875</v>
      </c>
      <c r="C21">
        <v>0.4375</v>
      </c>
      <c r="D21">
        <v>0</v>
      </c>
      <c r="E21">
        <v>0.375</v>
      </c>
      <c r="F21" s="25">
        <v>0</v>
      </c>
      <c r="G21">
        <v>32</v>
      </c>
      <c r="H21">
        <v>32</v>
      </c>
      <c r="I21">
        <f t="shared" si="1"/>
        <v>1</v>
      </c>
      <c r="K21" s="33" t="s">
        <v>210</v>
      </c>
      <c r="L21" s="38">
        <f t="shared" si="17"/>
        <v>19</v>
      </c>
      <c r="M21" s="33">
        <f t="shared" si="13"/>
        <v>44</v>
      </c>
      <c r="N21" s="33">
        <f t="shared" si="14"/>
        <v>0</v>
      </c>
      <c r="O21" s="33">
        <f t="shared" si="15"/>
        <v>38</v>
      </c>
      <c r="P21" s="33">
        <f t="shared" si="16"/>
        <v>0</v>
      </c>
      <c r="Q21" s="33">
        <v>32</v>
      </c>
      <c r="R21" s="29">
        <v>40</v>
      </c>
      <c r="S21">
        <v>40</v>
      </c>
      <c r="T21">
        <v>8</v>
      </c>
      <c r="U21">
        <v>12</v>
      </c>
      <c r="V21">
        <v>14.000000000000002</v>
      </c>
      <c r="W21">
        <v>29</v>
      </c>
    </row>
    <row r="22" spans="1:23" x14ac:dyDescent="0.25">
      <c r="A22" t="s">
        <v>92</v>
      </c>
      <c r="B22" s="29">
        <v>0.32</v>
      </c>
      <c r="C22">
        <v>0.52</v>
      </c>
      <c r="D22">
        <v>0.04</v>
      </c>
      <c r="E22">
        <v>0.12</v>
      </c>
      <c r="F22" s="25">
        <v>0.13793103448275862</v>
      </c>
      <c r="G22">
        <v>25</v>
      </c>
      <c r="H22">
        <v>29</v>
      </c>
      <c r="I22">
        <f t="shared" si="1"/>
        <v>0.86206896551724133</v>
      </c>
      <c r="K22" s="33" t="s">
        <v>211</v>
      </c>
      <c r="L22" s="38">
        <f t="shared" si="17"/>
        <v>32</v>
      </c>
      <c r="M22" s="33">
        <f t="shared" si="13"/>
        <v>52</v>
      </c>
      <c r="N22" s="33">
        <f t="shared" si="14"/>
        <v>4</v>
      </c>
      <c r="O22" s="33">
        <f t="shared" si="15"/>
        <v>12</v>
      </c>
      <c r="P22" s="33">
        <f t="shared" si="16"/>
        <v>14.000000000000002</v>
      </c>
      <c r="Q22" s="33">
        <v>29</v>
      </c>
      <c r="R22" s="29">
        <v>18</v>
      </c>
      <c r="S22">
        <v>39</v>
      </c>
      <c r="T22">
        <v>8</v>
      </c>
      <c r="U22">
        <v>34</v>
      </c>
      <c r="V22">
        <v>12</v>
      </c>
      <c r="W22">
        <v>43</v>
      </c>
    </row>
    <row r="23" spans="1:23" x14ac:dyDescent="0.25">
      <c r="A23" t="s">
        <v>93</v>
      </c>
      <c r="B23" s="29">
        <v>0.26666666666666666</v>
      </c>
      <c r="C23">
        <v>0.46666666666666667</v>
      </c>
      <c r="D23">
        <v>0.13333333333333333</v>
      </c>
      <c r="E23">
        <v>0.13333333333333333</v>
      </c>
      <c r="F23" s="25">
        <v>0.21052631578947367</v>
      </c>
      <c r="G23">
        <v>15</v>
      </c>
      <c r="H23">
        <v>19</v>
      </c>
      <c r="I23">
        <f t="shared" si="1"/>
        <v>0.78947368421052633</v>
      </c>
      <c r="K23" s="33" t="s">
        <v>212</v>
      </c>
      <c r="L23" s="38">
        <f t="shared" si="17"/>
        <v>27</v>
      </c>
      <c r="M23" s="33">
        <f t="shared" si="13"/>
        <v>47</v>
      </c>
      <c r="N23" s="33">
        <f t="shared" si="14"/>
        <v>13</v>
      </c>
      <c r="O23" s="33">
        <f t="shared" si="15"/>
        <v>13</v>
      </c>
      <c r="P23" s="33">
        <f t="shared" si="16"/>
        <v>21</v>
      </c>
      <c r="Q23" s="33">
        <v>19</v>
      </c>
      <c r="R23" s="29">
        <v>24</v>
      </c>
      <c r="S23">
        <v>49</v>
      </c>
      <c r="T23">
        <v>5</v>
      </c>
      <c r="U23">
        <v>22</v>
      </c>
      <c r="V23">
        <v>26</v>
      </c>
      <c r="W23">
        <v>50</v>
      </c>
    </row>
    <row r="24" spans="1:23" x14ac:dyDescent="0.25">
      <c r="A24" t="s">
        <v>94</v>
      </c>
      <c r="B24" s="29">
        <v>0.29411764705882354</v>
      </c>
      <c r="C24">
        <v>0.41176470588235292</v>
      </c>
      <c r="D24">
        <v>0</v>
      </c>
      <c r="E24">
        <v>0.29411764705882354</v>
      </c>
      <c r="F24" s="25">
        <v>0.15</v>
      </c>
      <c r="G24">
        <v>17</v>
      </c>
      <c r="H24">
        <v>20</v>
      </c>
      <c r="I24">
        <f t="shared" si="1"/>
        <v>0.85</v>
      </c>
      <c r="K24" s="33" t="s">
        <v>213</v>
      </c>
      <c r="L24" s="38">
        <f t="shared" si="17"/>
        <v>28.999999999999996</v>
      </c>
      <c r="M24" s="33">
        <f t="shared" si="13"/>
        <v>41</v>
      </c>
      <c r="N24" s="33">
        <f t="shared" si="14"/>
        <v>0</v>
      </c>
      <c r="O24" s="33">
        <f t="shared" si="15"/>
        <v>28.999999999999996</v>
      </c>
      <c r="P24" s="33">
        <f t="shared" si="16"/>
        <v>15</v>
      </c>
      <c r="Q24" s="33">
        <v>20</v>
      </c>
      <c r="R24" s="29">
        <v>63</v>
      </c>
      <c r="S24">
        <v>10</v>
      </c>
      <c r="T24">
        <v>10</v>
      </c>
      <c r="U24">
        <v>18</v>
      </c>
      <c r="V24">
        <v>20</v>
      </c>
      <c r="W24">
        <v>50</v>
      </c>
    </row>
    <row r="25" spans="1:23" x14ac:dyDescent="0.25">
      <c r="A25" t="s">
        <v>203</v>
      </c>
      <c r="B25">
        <f>AVERAGE(B17:B24)</f>
        <v>0.35879887106632996</v>
      </c>
      <c r="C25">
        <f t="shared" ref="C25" si="18">AVERAGE(C17:C24)</f>
        <v>0.34738810281507515</v>
      </c>
      <c r="D25">
        <f t="shared" ref="D25" si="19">AVERAGE(D17:D24)</f>
        <v>5.4958608248696458E-2</v>
      </c>
      <c r="E25">
        <f t="shared" ref="E25" si="20">AVERAGE(E17:E24)</f>
        <v>0.23885441786989833</v>
      </c>
      <c r="F25">
        <f t="shared" ref="F25" si="21">AVERAGE(F17:F24)</f>
        <v>9.5303801780662042E-2</v>
      </c>
      <c r="G25">
        <f>AVERAGE(G17:G24)</f>
        <v>34.875</v>
      </c>
      <c r="H25">
        <f t="shared" ref="H25" si="22">AVERAGE(H17:H24)</f>
        <v>37.875</v>
      </c>
      <c r="I25">
        <f t="shared" si="1"/>
        <v>0.92079207920792083</v>
      </c>
      <c r="K25" s="33" t="s">
        <v>205</v>
      </c>
      <c r="L25" s="38" t="str">
        <f>CONCATENATE(100*ROUND(B25,2)," ",$I$1," ",100*ROUND(B26,2))</f>
        <v>36 ± 4</v>
      </c>
      <c r="M25" s="33" t="str">
        <f t="shared" ref="M25" si="23">CONCATENATE(100*ROUND(C25,2)," ",$I$1," ",100*ROUND(C26,2))</f>
        <v>35 ± 5</v>
      </c>
      <c r="N25" s="33" t="str">
        <f t="shared" ref="N25" si="24">CONCATENATE(100*ROUND(D25,2)," ",$I$1," ",100*ROUND(D26,2))</f>
        <v>5 ± 2</v>
      </c>
      <c r="O25" s="33" t="str">
        <f t="shared" ref="O25" si="25">CONCATENATE(100*ROUND(E25,2)," ",$I$1," ",100*ROUND(E26,2))</f>
        <v>24 ± 3</v>
      </c>
      <c r="P25" s="33" t="str">
        <f t="shared" ref="P25" si="26">CONCATENATE(100*ROUND(F25,2)," ",$I$1," ",100*ROUND(F26,2))</f>
        <v>10 ± 3</v>
      </c>
      <c r="Q25" s="33" t="str">
        <f t="shared" ref="Q25" si="27">CONCATENATE(ROUND(H25,2)," ",$I$1," ",ROUND(H26,2))</f>
        <v>37.88 ± 5.39</v>
      </c>
      <c r="R25" s="29" t="s">
        <v>225</v>
      </c>
      <c r="S25" t="s">
        <v>226</v>
      </c>
      <c r="T25" t="s">
        <v>227</v>
      </c>
      <c r="U25" t="s">
        <v>222</v>
      </c>
      <c r="V25" t="s">
        <v>228</v>
      </c>
      <c r="W25" t="s">
        <v>229</v>
      </c>
    </row>
    <row r="26" spans="1:23" x14ac:dyDescent="0.25">
      <c r="A26" t="s">
        <v>202</v>
      </c>
      <c r="B26">
        <f>STDEV(B17:B24)/SQRT(8)</f>
        <v>4.4577584445282967E-2</v>
      </c>
      <c r="C26">
        <f t="shared" ref="C26:F26" si="28">STDEV(C17:C24)/SQRT(8)</f>
        <v>4.9035056164347404E-2</v>
      </c>
      <c r="D26">
        <f t="shared" si="28"/>
        <v>1.8331305144230963E-2</v>
      </c>
      <c r="E26">
        <f t="shared" si="28"/>
        <v>3.4783017254549069E-2</v>
      </c>
      <c r="F26">
        <f t="shared" si="28"/>
        <v>2.6711077821920524E-2</v>
      </c>
      <c r="G26">
        <f>STDEV(G17:G24)/SQRT(8)</f>
        <v>5.4884212536159112</v>
      </c>
      <c r="H26">
        <f t="shared" ref="H26" si="29">STDEV(H17:H24)/SQRT(8)</f>
        <v>5.3899294323501383</v>
      </c>
      <c r="I26">
        <f>AVERAGE(I17:I25)</f>
        <v>0.90648462944029162</v>
      </c>
    </row>
    <row r="27" spans="1:23" x14ac:dyDescent="0.25">
      <c r="B27"/>
      <c r="L27" s="72" t="s">
        <v>214</v>
      </c>
      <c r="M27" s="72"/>
      <c r="N27" s="72"/>
      <c r="O27" s="72"/>
      <c r="P27" s="72"/>
      <c r="Q27" s="72" t="s">
        <v>216</v>
      </c>
      <c r="R27" s="72" t="s">
        <v>214</v>
      </c>
      <c r="S27" s="72"/>
      <c r="T27" s="72"/>
      <c r="U27" s="72"/>
      <c r="V27" s="72"/>
      <c r="W27" s="72" t="s">
        <v>216</v>
      </c>
    </row>
    <row r="28" spans="1:23" s="42" customFormat="1" ht="30" x14ac:dyDescent="0.25">
      <c r="A28" s="42" t="s">
        <v>47</v>
      </c>
      <c r="B28" s="42" t="s">
        <v>69</v>
      </c>
      <c r="C28" s="43" t="s">
        <v>70</v>
      </c>
      <c r="D28" s="42" t="s">
        <v>16</v>
      </c>
      <c r="E28" s="42" t="s">
        <v>14</v>
      </c>
      <c r="F28" s="44" t="s">
        <v>18</v>
      </c>
      <c r="K28" s="45" t="s">
        <v>47</v>
      </c>
      <c r="L28" s="49" t="s">
        <v>69</v>
      </c>
      <c r="M28" s="55" t="s">
        <v>70</v>
      </c>
      <c r="N28" s="50" t="s">
        <v>16</v>
      </c>
      <c r="O28" s="50" t="s">
        <v>14</v>
      </c>
      <c r="P28" s="50" t="s">
        <v>215</v>
      </c>
      <c r="Q28" s="73"/>
      <c r="R28" s="47" t="s">
        <v>69</v>
      </c>
      <c r="S28" s="46" t="s">
        <v>70</v>
      </c>
      <c r="T28" s="46" t="s">
        <v>16</v>
      </c>
      <c r="U28" s="46" t="s">
        <v>14</v>
      </c>
      <c r="V28" s="46" t="s">
        <v>215</v>
      </c>
      <c r="W28" s="73"/>
    </row>
    <row r="29" spans="1:23" x14ac:dyDescent="0.25">
      <c r="A29" t="s">
        <v>95</v>
      </c>
      <c r="B29" s="29">
        <v>0.42857142857142855</v>
      </c>
      <c r="C29">
        <v>0.42857142857142855</v>
      </c>
      <c r="D29">
        <v>0</v>
      </c>
      <c r="E29">
        <v>0.14285714285714285</v>
      </c>
      <c r="F29" s="25">
        <v>4.5454545454545456E-2</v>
      </c>
      <c r="G29">
        <v>42</v>
      </c>
      <c r="H29">
        <v>44</v>
      </c>
      <c r="I29">
        <f>G29/H29</f>
        <v>0.95454545454545459</v>
      </c>
      <c r="K29" s="33" t="s">
        <v>206</v>
      </c>
      <c r="L29" s="38">
        <f>100*ROUND(B29,2)</f>
        <v>43</v>
      </c>
      <c r="M29" s="33">
        <f t="shared" ref="M29:M36" si="30">100*ROUND(C29,2)</f>
        <v>43</v>
      </c>
      <c r="N29" s="33">
        <f t="shared" ref="N29:N36" si="31">100*ROUND(D29,2)</f>
        <v>0</v>
      </c>
      <c r="O29" s="33">
        <f t="shared" ref="O29:O36" si="32">100*ROUND(E29,2)</f>
        <v>14.000000000000002</v>
      </c>
      <c r="P29" s="33">
        <f t="shared" ref="P29:P36" si="33">100*ROUND(F29,2)</f>
        <v>5</v>
      </c>
      <c r="Q29" s="33">
        <v>44</v>
      </c>
      <c r="R29" s="29">
        <v>50</v>
      </c>
      <c r="S29">
        <v>21</v>
      </c>
      <c r="T29">
        <v>3</v>
      </c>
      <c r="U29">
        <v>26</v>
      </c>
      <c r="V29">
        <v>5</v>
      </c>
      <c r="W29">
        <v>40</v>
      </c>
    </row>
    <row r="30" spans="1:23" x14ac:dyDescent="0.25">
      <c r="A30" t="s">
        <v>96</v>
      </c>
      <c r="B30" s="29">
        <v>0.33333333333333331</v>
      </c>
      <c r="C30">
        <v>0.41666666666666669</v>
      </c>
      <c r="D30">
        <v>8.3333333333333329E-2</v>
      </c>
      <c r="E30">
        <v>0.16666666666666666</v>
      </c>
      <c r="F30" s="25">
        <v>7.6923076923076927E-2</v>
      </c>
      <c r="G30">
        <v>24</v>
      </c>
      <c r="H30">
        <v>26</v>
      </c>
      <c r="I30">
        <f t="shared" ref="I30:I37" si="34">G30/H30</f>
        <v>0.92307692307692313</v>
      </c>
      <c r="K30" s="33" t="s">
        <v>207</v>
      </c>
      <c r="L30" s="38">
        <f t="shared" ref="L30:L36" si="35">100*ROUND(B30,2)</f>
        <v>33</v>
      </c>
      <c r="M30" s="33">
        <f t="shared" si="30"/>
        <v>42</v>
      </c>
      <c r="N30" s="33">
        <f t="shared" si="31"/>
        <v>8</v>
      </c>
      <c r="O30" s="33">
        <f t="shared" si="32"/>
        <v>17</v>
      </c>
      <c r="P30" s="33">
        <f t="shared" si="33"/>
        <v>8</v>
      </c>
      <c r="Q30" s="33">
        <v>26</v>
      </c>
      <c r="R30" s="29">
        <v>41</v>
      </c>
      <c r="S30">
        <v>28.999999999999996</v>
      </c>
      <c r="T30">
        <v>14.000000000000002</v>
      </c>
      <c r="U30">
        <v>16</v>
      </c>
      <c r="V30">
        <v>6</v>
      </c>
      <c r="W30">
        <v>54</v>
      </c>
    </row>
    <row r="31" spans="1:23" x14ac:dyDescent="0.25">
      <c r="A31" t="s">
        <v>97</v>
      </c>
      <c r="B31" s="29">
        <v>0.61111111111111116</v>
      </c>
      <c r="C31">
        <v>0.33333333333333331</v>
      </c>
      <c r="D31">
        <v>0</v>
      </c>
      <c r="E31">
        <v>5.5555555555555552E-2</v>
      </c>
      <c r="F31" s="25">
        <v>5.2631578947368418E-2</v>
      </c>
      <c r="G31">
        <v>18</v>
      </c>
      <c r="H31">
        <v>19</v>
      </c>
      <c r="I31">
        <f t="shared" si="34"/>
        <v>0.94736842105263153</v>
      </c>
      <c r="K31" s="33" t="s">
        <v>208</v>
      </c>
      <c r="L31" s="38">
        <f t="shared" si="35"/>
        <v>61</v>
      </c>
      <c r="M31" s="33">
        <f t="shared" si="30"/>
        <v>33</v>
      </c>
      <c r="N31" s="33">
        <f t="shared" si="31"/>
        <v>0</v>
      </c>
      <c r="O31" s="33">
        <f t="shared" si="32"/>
        <v>6</v>
      </c>
      <c r="P31" s="33">
        <f t="shared" si="33"/>
        <v>5</v>
      </c>
      <c r="Q31" s="33">
        <v>19</v>
      </c>
      <c r="R31" s="27">
        <v>39</v>
      </c>
      <c r="S31" s="3">
        <v>39</v>
      </c>
      <c r="T31" s="3">
        <v>12</v>
      </c>
      <c r="U31" s="3">
        <v>10</v>
      </c>
      <c r="V31" s="3">
        <v>0</v>
      </c>
      <c r="W31" s="3">
        <v>49</v>
      </c>
    </row>
    <row r="32" spans="1:23" s="3" customFormat="1" x14ac:dyDescent="0.25">
      <c r="A32" t="s">
        <v>98</v>
      </c>
      <c r="B32" s="29">
        <v>0.27272727272727271</v>
      </c>
      <c r="C32">
        <v>0.54545454545454541</v>
      </c>
      <c r="D32">
        <v>4.5454545454545456E-2</v>
      </c>
      <c r="E32">
        <v>0.13636363636363635</v>
      </c>
      <c r="F32" s="25">
        <v>0.21428571428571427</v>
      </c>
      <c r="G32">
        <v>22</v>
      </c>
      <c r="H32">
        <v>28</v>
      </c>
      <c r="I32">
        <f t="shared" si="34"/>
        <v>0.7857142857142857</v>
      </c>
      <c r="K32" s="33" t="s">
        <v>209</v>
      </c>
      <c r="L32" s="38">
        <f t="shared" si="35"/>
        <v>27</v>
      </c>
      <c r="M32" s="33">
        <f t="shared" si="30"/>
        <v>55.000000000000007</v>
      </c>
      <c r="N32" s="33">
        <f t="shared" si="31"/>
        <v>5</v>
      </c>
      <c r="O32" s="33">
        <f t="shared" si="32"/>
        <v>14.000000000000002</v>
      </c>
      <c r="P32" s="33">
        <f t="shared" si="33"/>
        <v>21</v>
      </c>
      <c r="Q32" s="33">
        <v>28</v>
      </c>
      <c r="R32" s="29">
        <v>39</v>
      </c>
      <c r="S32">
        <v>27</v>
      </c>
      <c r="T32">
        <v>17</v>
      </c>
      <c r="U32">
        <v>17</v>
      </c>
      <c r="V32">
        <v>11</v>
      </c>
      <c r="W32">
        <v>46</v>
      </c>
    </row>
    <row r="33" spans="1:23" x14ac:dyDescent="0.25">
      <c r="A33" t="s">
        <v>99</v>
      </c>
      <c r="B33" s="29">
        <v>0.52777777777777779</v>
      </c>
      <c r="C33">
        <v>0.3888888888888889</v>
      </c>
      <c r="D33">
        <v>0</v>
      </c>
      <c r="E33">
        <v>8.3333333333333329E-2</v>
      </c>
      <c r="F33" s="25">
        <v>2.7027027027027029E-2</v>
      </c>
      <c r="G33">
        <v>36</v>
      </c>
      <c r="H33">
        <v>37</v>
      </c>
      <c r="I33">
        <f t="shared" si="34"/>
        <v>0.97297297297297303</v>
      </c>
      <c r="K33" s="33" t="s">
        <v>210</v>
      </c>
      <c r="L33" s="38">
        <f t="shared" si="35"/>
        <v>53</v>
      </c>
      <c r="M33" s="33">
        <f t="shared" si="30"/>
        <v>39</v>
      </c>
      <c r="N33" s="33">
        <f t="shared" si="31"/>
        <v>0</v>
      </c>
      <c r="O33" s="33">
        <f t="shared" si="32"/>
        <v>8</v>
      </c>
      <c r="P33" s="33">
        <f t="shared" si="33"/>
        <v>3</v>
      </c>
      <c r="Q33" s="33">
        <v>37</v>
      </c>
      <c r="R33" s="29">
        <v>37</v>
      </c>
      <c r="S33">
        <v>23</v>
      </c>
      <c r="T33">
        <v>0</v>
      </c>
      <c r="U33">
        <v>40</v>
      </c>
      <c r="V33">
        <v>8</v>
      </c>
      <c r="W33">
        <v>38</v>
      </c>
    </row>
    <row r="34" spans="1:23" x14ac:dyDescent="0.25">
      <c r="A34" t="s">
        <v>100</v>
      </c>
      <c r="B34" s="29">
        <v>0.6</v>
      </c>
      <c r="C34">
        <v>0.26666666666666666</v>
      </c>
      <c r="D34">
        <v>3.3333333333333333E-2</v>
      </c>
      <c r="E34">
        <v>0.1</v>
      </c>
      <c r="F34" s="25">
        <v>0.21052631578947367</v>
      </c>
      <c r="G34">
        <v>30</v>
      </c>
      <c r="H34">
        <v>38</v>
      </c>
      <c r="I34">
        <f t="shared" si="34"/>
        <v>0.78947368421052633</v>
      </c>
      <c r="K34" s="33" t="s">
        <v>211</v>
      </c>
      <c r="L34" s="38">
        <f t="shared" si="35"/>
        <v>60</v>
      </c>
      <c r="M34" s="33">
        <f t="shared" si="30"/>
        <v>27</v>
      </c>
      <c r="N34" s="33">
        <f t="shared" si="31"/>
        <v>3</v>
      </c>
      <c r="O34" s="33">
        <f t="shared" si="32"/>
        <v>10</v>
      </c>
      <c r="P34" s="33">
        <f t="shared" si="33"/>
        <v>21</v>
      </c>
      <c r="Q34" s="33">
        <v>38</v>
      </c>
      <c r="R34" s="29">
        <v>31</v>
      </c>
      <c r="S34">
        <v>22</v>
      </c>
      <c r="T34">
        <v>18</v>
      </c>
      <c r="U34">
        <v>28.999999999999996</v>
      </c>
      <c r="V34">
        <v>17</v>
      </c>
      <c r="W34">
        <v>54</v>
      </c>
    </row>
    <row r="35" spans="1:23" x14ac:dyDescent="0.25">
      <c r="A35" t="s">
        <v>101</v>
      </c>
      <c r="B35" s="29">
        <v>0.41935483870967744</v>
      </c>
      <c r="C35">
        <v>0.29032258064516131</v>
      </c>
      <c r="D35">
        <v>0.16129032258064516</v>
      </c>
      <c r="E35">
        <v>0.12903225806451613</v>
      </c>
      <c r="F35" s="25">
        <v>0.26190476190476192</v>
      </c>
      <c r="G35">
        <v>31</v>
      </c>
      <c r="H35">
        <v>42</v>
      </c>
      <c r="I35">
        <f t="shared" si="34"/>
        <v>0.73809523809523814</v>
      </c>
      <c r="K35" s="33" t="s">
        <v>212</v>
      </c>
      <c r="L35" s="38">
        <f t="shared" si="35"/>
        <v>42</v>
      </c>
      <c r="M35" s="33">
        <f t="shared" si="30"/>
        <v>28.999999999999996</v>
      </c>
      <c r="N35" s="33">
        <f t="shared" si="31"/>
        <v>16</v>
      </c>
      <c r="O35" s="33">
        <f t="shared" si="32"/>
        <v>13</v>
      </c>
      <c r="P35" s="33">
        <f t="shared" si="33"/>
        <v>26</v>
      </c>
      <c r="Q35" s="33">
        <v>42</v>
      </c>
      <c r="R35" s="29">
        <v>39</v>
      </c>
      <c r="S35">
        <v>42</v>
      </c>
      <c r="T35">
        <v>3</v>
      </c>
      <c r="U35">
        <v>16</v>
      </c>
      <c r="V35">
        <v>12</v>
      </c>
      <c r="W35">
        <v>43</v>
      </c>
    </row>
    <row r="36" spans="1:23" x14ac:dyDescent="0.25">
      <c r="A36" t="s">
        <v>102</v>
      </c>
      <c r="B36" s="29">
        <v>0.52777777777777779</v>
      </c>
      <c r="C36">
        <v>0.3888888888888889</v>
      </c>
      <c r="D36">
        <v>5.5555555555555552E-2</v>
      </c>
      <c r="E36">
        <v>2.7777777777777776E-2</v>
      </c>
      <c r="F36" s="25">
        <v>0.16279069767441862</v>
      </c>
      <c r="G36">
        <v>36</v>
      </c>
      <c r="H36">
        <v>43</v>
      </c>
      <c r="I36">
        <f t="shared" si="34"/>
        <v>0.83720930232558144</v>
      </c>
      <c r="K36" s="33" t="s">
        <v>213</v>
      </c>
      <c r="L36" s="38">
        <f t="shared" si="35"/>
        <v>53</v>
      </c>
      <c r="M36" s="33">
        <f t="shared" si="30"/>
        <v>39</v>
      </c>
      <c r="N36" s="33">
        <f t="shared" si="31"/>
        <v>6</v>
      </c>
      <c r="O36" s="33">
        <f t="shared" si="32"/>
        <v>3</v>
      </c>
      <c r="P36" s="33">
        <f t="shared" si="33"/>
        <v>16</v>
      </c>
      <c r="Q36" s="33">
        <v>43</v>
      </c>
      <c r="R36" s="29">
        <v>17</v>
      </c>
      <c r="S36">
        <v>33</v>
      </c>
      <c r="T36">
        <v>24</v>
      </c>
      <c r="U36">
        <v>26</v>
      </c>
      <c r="V36">
        <v>16</v>
      </c>
      <c r="W36">
        <v>50</v>
      </c>
    </row>
    <row r="37" spans="1:23" x14ac:dyDescent="0.25">
      <c r="A37" t="s">
        <v>203</v>
      </c>
      <c r="B37">
        <f>AVERAGE(B29:B36)</f>
        <v>0.46508169250104736</v>
      </c>
      <c r="C37">
        <f t="shared" ref="C37" si="36">AVERAGE(C29:C36)</f>
        <v>0.3823491248894475</v>
      </c>
      <c r="D37">
        <f t="shared" ref="D37" si="37">AVERAGE(D29:D36)</f>
        <v>4.7370886282176602E-2</v>
      </c>
      <c r="E37">
        <f t="shared" ref="E37" si="38">AVERAGE(E29:E36)</f>
        <v>0.10519829632732859</v>
      </c>
      <c r="F37">
        <f t="shared" ref="F37" si="39">AVERAGE(F29:F36)</f>
        <v>0.13144296475079828</v>
      </c>
      <c r="G37">
        <f>AVERAGE(G29:G36)</f>
        <v>29.875</v>
      </c>
      <c r="H37">
        <f t="shared" ref="H37" si="40">AVERAGE(H29:H36)</f>
        <v>34.625</v>
      </c>
      <c r="I37">
        <f t="shared" si="34"/>
        <v>0.86281588447653434</v>
      </c>
      <c r="K37" s="33" t="s">
        <v>205</v>
      </c>
      <c r="L37" s="38" t="str">
        <f>CONCATENATE(100*ROUND(B37,2)," ",$I$1," ",100*ROUND(B38,2))</f>
        <v>47 ± 4</v>
      </c>
      <c r="M37" s="33" t="str">
        <f t="shared" ref="M37" si="41">CONCATENATE(100*ROUND(C37,2)," ",$I$1," ",100*ROUND(C38,2))</f>
        <v>38 ± 3</v>
      </c>
      <c r="N37" s="33" t="str">
        <f t="shared" ref="N37" si="42">CONCATENATE(100*ROUND(D37,2)," ",$I$1," ",100*ROUND(D38,2))</f>
        <v>5 ± 2</v>
      </c>
      <c r="O37" s="33" t="str">
        <f t="shared" ref="O37" si="43">CONCATENATE(100*ROUND(E37,2)," ",$I$1," ",100*ROUND(E38,2))</f>
        <v>11 ± 2</v>
      </c>
      <c r="P37" s="33" t="str">
        <f t="shared" ref="P37" si="44">CONCATENATE(100*ROUND(F37,2)," ",$I$1," ",100*ROUND(F38,2))</f>
        <v>13 ± 3</v>
      </c>
      <c r="Q37" s="33" t="str">
        <f t="shared" ref="Q37" si="45">CONCATENATE(ROUND(H37,2)," ",$I$1," ",ROUND(H38,2))</f>
        <v>34.63 ± 3.25</v>
      </c>
      <c r="R37" s="29" t="s">
        <v>230</v>
      </c>
      <c r="S37" t="s">
        <v>231</v>
      </c>
      <c r="T37" t="s">
        <v>232</v>
      </c>
      <c r="U37" t="s">
        <v>233</v>
      </c>
      <c r="V37" t="s">
        <v>227</v>
      </c>
      <c r="W37" t="s">
        <v>234</v>
      </c>
    </row>
    <row r="38" spans="1:23" x14ac:dyDescent="0.25">
      <c r="A38" t="s">
        <v>202</v>
      </c>
      <c r="B38">
        <f>STDEV(B29:B36)/SQRT(8)</f>
        <v>4.3336502367228226E-2</v>
      </c>
      <c r="C38">
        <f t="shared" ref="C38:F38" si="46">STDEV(C29:C36)/SQRT(8)</f>
        <v>3.1126749544413999E-2</v>
      </c>
      <c r="D38">
        <f t="shared" si="46"/>
        <v>1.9489306698078336E-2</v>
      </c>
      <c r="E38">
        <f t="shared" si="46"/>
        <v>1.6743507654913812E-2</v>
      </c>
      <c r="F38">
        <f t="shared" si="46"/>
        <v>3.2348660670804233E-2</v>
      </c>
      <c r="G38">
        <f>STDEV(G29:G36)/SQRT(8)</f>
        <v>2.8687820959922545</v>
      </c>
      <c r="H38">
        <f t="shared" ref="H38" si="47">STDEV(H29:H36)/SQRT(8)</f>
        <v>3.251030056546913</v>
      </c>
      <c r="I38">
        <f>AVERAGE(I29:I37)</f>
        <v>0.86791912960779416</v>
      </c>
    </row>
    <row r="39" spans="1:23" x14ac:dyDescent="0.25">
      <c r="B39"/>
      <c r="L39" s="72" t="s">
        <v>214</v>
      </c>
      <c r="M39" s="72"/>
      <c r="N39" s="72"/>
      <c r="O39" s="72"/>
      <c r="P39" s="72"/>
      <c r="Q39" s="72" t="s">
        <v>216</v>
      </c>
      <c r="R39" s="72" t="s">
        <v>214</v>
      </c>
      <c r="S39" s="72"/>
      <c r="T39" s="72"/>
      <c r="U39" s="72"/>
      <c r="V39" s="72"/>
      <c r="W39" s="72" t="s">
        <v>216</v>
      </c>
    </row>
    <row r="40" spans="1:23" s="42" customFormat="1" ht="45" x14ac:dyDescent="0.25">
      <c r="A40" s="42" t="s">
        <v>21</v>
      </c>
      <c r="B40" s="42" t="s">
        <v>69</v>
      </c>
      <c r="C40" s="43" t="s">
        <v>71</v>
      </c>
      <c r="D40" s="42" t="s">
        <v>16</v>
      </c>
      <c r="E40" s="42" t="s">
        <v>14</v>
      </c>
      <c r="F40" s="44" t="s">
        <v>18</v>
      </c>
      <c r="K40" s="45" t="s">
        <v>21</v>
      </c>
      <c r="L40" s="49" t="s">
        <v>69</v>
      </c>
      <c r="M40" s="55" t="s">
        <v>71</v>
      </c>
      <c r="N40" s="50" t="s">
        <v>16</v>
      </c>
      <c r="O40" s="50" t="s">
        <v>14</v>
      </c>
      <c r="P40" s="50" t="s">
        <v>215</v>
      </c>
      <c r="Q40" s="73"/>
      <c r="R40" s="47" t="s">
        <v>69</v>
      </c>
      <c r="S40" s="46" t="s">
        <v>71</v>
      </c>
      <c r="T40" s="46" t="s">
        <v>16</v>
      </c>
      <c r="U40" s="46" t="s">
        <v>14</v>
      </c>
      <c r="V40" s="46" t="s">
        <v>215</v>
      </c>
      <c r="W40" s="73"/>
    </row>
    <row r="41" spans="1:23" x14ac:dyDescent="0.25">
      <c r="A41" t="s">
        <v>103</v>
      </c>
      <c r="B41" s="29">
        <v>0.44444444444444442</v>
      </c>
      <c r="C41">
        <v>0.33333333333333331</v>
      </c>
      <c r="D41">
        <v>5.5555555555555552E-2</v>
      </c>
      <c r="E41">
        <v>0.16666666666666666</v>
      </c>
      <c r="F41" s="25">
        <v>0.33333333333333331</v>
      </c>
      <c r="G41">
        <v>18</v>
      </c>
      <c r="H41">
        <v>27</v>
      </c>
      <c r="I41">
        <f>G41/H41</f>
        <v>0.66666666666666663</v>
      </c>
      <c r="K41" s="33" t="s">
        <v>206</v>
      </c>
      <c r="L41" s="38">
        <f>100*ROUND(B41,2)</f>
        <v>44</v>
      </c>
      <c r="M41" s="33">
        <f t="shared" ref="M41:M48" si="48">100*ROUND(C41,2)</f>
        <v>33</v>
      </c>
      <c r="N41" s="33">
        <f t="shared" ref="N41:N48" si="49">100*ROUND(D41,2)</f>
        <v>6</v>
      </c>
      <c r="O41" s="33">
        <f t="shared" ref="O41:O48" si="50">100*ROUND(E41,2)</f>
        <v>17</v>
      </c>
      <c r="P41" s="33">
        <f t="shared" ref="P41:P48" si="51">100*ROUND(F41,2)</f>
        <v>33</v>
      </c>
      <c r="Q41" s="33">
        <v>27</v>
      </c>
      <c r="R41" s="29">
        <v>36</v>
      </c>
      <c r="S41">
        <v>0</v>
      </c>
      <c r="T41">
        <v>24</v>
      </c>
      <c r="U41">
        <v>40</v>
      </c>
      <c r="V41">
        <v>22</v>
      </c>
      <c r="W41">
        <v>32</v>
      </c>
    </row>
    <row r="42" spans="1:23" x14ac:dyDescent="0.25">
      <c r="A42" t="s">
        <v>104</v>
      </c>
      <c r="B42" s="29">
        <v>0.33333333333333331</v>
      </c>
      <c r="C42">
        <v>0.54545454545454541</v>
      </c>
      <c r="D42">
        <v>3.0303030303030304E-2</v>
      </c>
      <c r="E42">
        <v>9.0909090909090912E-2</v>
      </c>
      <c r="F42" s="25">
        <v>0.10810810810810811</v>
      </c>
      <c r="G42">
        <v>33</v>
      </c>
      <c r="H42">
        <v>37</v>
      </c>
      <c r="I42">
        <f t="shared" ref="I42:I49" si="52">G42/H42</f>
        <v>0.89189189189189189</v>
      </c>
      <c r="K42" s="33" t="s">
        <v>207</v>
      </c>
      <c r="L42" s="38">
        <f t="shared" ref="L42:L48" si="53">100*ROUND(B42,2)</f>
        <v>33</v>
      </c>
      <c r="M42" s="33">
        <f t="shared" si="48"/>
        <v>55.000000000000007</v>
      </c>
      <c r="N42" s="33">
        <f t="shared" si="49"/>
        <v>3</v>
      </c>
      <c r="O42" s="33">
        <f t="shared" si="50"/>
        <v>9</v>
      </c>
      <c r="P42" s="33">
        <f t="shared" si="51"/>
        <v>11</v>
      </c>
      <c r="Q42" s="33">
        <v>37</v>
      </c>
      <c r="R42" s="29">
        <v>31</v>
      </c>
      <c r="S42">
        <v>43</v>
      </c>
      <c r="T42">
        <v>11</v>
      </c>
      <c r="U42">
        <v>14.000000000000002</v>
      </c>
      <c r="V42">
        <v>26</v>
      </c>
      <c r="W42">
        <v>47</v>
      </c>
    </row>
    <row r="43" spans="1:23" x14ac:dyDescent="0.25">
      <c r="A43" t="s">
        <v>105</v>
      </c>
      <c r="B43" s="29">
        <v>0.48</v>
      </c>
      <c r="C43">
        <v>0.4</v>
      </c>
      <c r="D43">
        <v>0</v>
      </c>
      <c r="E43">
        <v>0.12</v>
      </c>
      <c r="F43" s="25">
        <v>0.21875</v>
      </c>
      <c r="G43">
        <v>25</v>
      </c>
      <c r="H43">
        <v>32</v>
      </c>
      <c r="I43">
        <f t="shared" si="52"/>
        <v>0.78125</v>
      </c>
      <c r="K43" s="33" t="s">
        <v>208</v>
      </c>
      <c r="L43" s="38">
        <f t="shared" si="53"/>
        <v>48</v>
      </c>
      <c r="M43" s="33">
        <f t="shared" si="48"/>
        <v>40</v>
      </c>
      <c r="N43" s="33">
        <f t="shared" si="49"/>
        <v>0</v>
      </c>
      <c r="O43" s="33">
        <f t="shared" si="50"/>
        <v>12</v>
      </c>
      <c r="P43" s="33">
        <f t="shared" si="51"/>
        <v>22</v>
      </c>
      <c r="Q43" s="33">
        <v>32</v>
      </c>
      <c r="R43" s="29">
        <v>27</v>
      </c>
      <c r="S43">
        <v>52</v>
      </c>
      <c r="T43">
        <v>12</v>
      </c>
      <c r="U43">
        <v>9</v>
      </c>
      <c r="V43">
        <v>23</v>
      </c>
      <c r="W43">
        <v>43</v>
      </c>
    </row>
    <row r="44" spans="1:23" x14ac:dyDescent="0.25">
      <c r="A44" t="s">
        <v>106</v>
      </c>
      <c r="B44" s="29">
        <v>0.57894736842105265</v>
      </c>
      <c r="C44">
        <v>0.26315789473684209</v>
      </c>
      <c r="D44">
        <v>5.2631578947368418E-2</v>
      </c>
      <c r="E44">
        <v>0.10526315789473684</v>
      </c>
      <c r="F44" s="25">
        <v>0.25490196078431371</v>
      </c>
      <c r="G44">
        <v>38</v>
      </c>
      <c r="H44">
        <v>51</v>
      </c>
      <c r="I44">
        <f t="shared" si="52"/>
        <v>0.74509803921568629</v>
      </c>
      <c r="K44" s="33" t="s">
        <v>209</v>
      </c>
      <c r="L44" s="38">
        <f t="shared" si="53"/>
        <v>57.999999999999993</v>
      </c>
      <c r="M44" s="33">
        <f t="shared" si="48"/>
        <v>26</v>
      </c>
      <c r="N44" s="33">
        <f t="shared" si="49"/>
        <v>5</v>
      </c>
      <c r="O44" s="33">
        <f t="shared" si="50"/>
        <v>11</v>
      </c>
      <c r="P44" s="33">
        <f t="shared" si="51"/>
        <v>25</v>
      </c>
      <c r="Q44" s="33">
        <v>51</v>
      </c>
      <c r="R44" s="29">
        <v>25</v>
      </c>
      <c r="S44">
        <v>38</v>
      </c>
      <c r="T44">
        <v>2</v>
      </c>
      <c r="U44">
        <v>35</v>
      </c>
      <c r="V44">
        <v>14.000000000000002</v>
      </c>
      <c r="W44">
        <v>56</v>
      </c>
    </row>
    <row r="45" spans="1:23" x14ac:dyDescent="0.25">
      <c r="A45" t="s">
        <v>107</v>
      </c>
      <c r="B45" s="29">
        <v>0.22222222222222221</v>
      </c>
      <c r="C45">
        <v>0.55555555555555558</v>
      </c>
      <c r="D45">
        <v>0.1111111111111111</v>
      </c>
      <c r="E45">
        <v>0.1111111111111111</v>
      </c>
      <c r="F45" s="25">
        <v>0.4375</v>
      </c>
      <c r="G45">
        <v>18</v>
      </c>
      <c r="H45">
        <v>32</v>
      </c>
      <c r="I45">
        <f t="shared" si="52"/>
        <v>0.5625</v>
      </c>
      <c r="K45" s="33" t="s">
        <v>210</v>
      </c>
      <c r="L45" s="38">
        <f t="shared" si="53"/>
        <v>22</v>
      </c>
      <c r="M45" s="33">
        <f t="shared" si="48"/>
        <v>56.000000000000007</v>
      </c>
      <c r="N45" s="33">
        <f t="shared" si="49"/>
        <v>11</v>
      </c>
      <c r="O45" s="33">
        <f t="shared" si="50"/>
        <v>11</v>
      </c>
      <c r="P45" s="33">
        <f t="shared" si="51"/>
        <v>44</v>
      </c>
      <c r="Q45" s="33">
        <v>32</v>
      </c>
      <c r="R45" s="29">
        <v>27</v>
      </c>
      <c r="S45">
        <v>43</v>
      </c>
      <c r="T45">
        <v>17</v>
      </c>
      <c r="U45">
        <v>13</v>
      </c>
      <c r="V45">
        <v>33</v>
      </c>
      <c r="W45">
        <v>45</v>
      </c>
    </row>
    <row r="46" spans="1:23" x14ac:dyDescent="0.25">
      <c r="A46" t="s">
        <v>108</v>
      </c>
      <c r="B46" s="29">
        <v>0.29166666666666669</v>
      </c>
      <c r="C46">
        <v>0.5</v>
      </c>
      <c r="D46">
        <v>4.1666666666666664E-2</v>
      </c>
      <c r="E46">
        <v>0.16666666666666666</v>
      </c>
      <c r="F46" s="25">
        <v>0.14285714285714285</v>
      </c>
      <c r="G46">
        <v>24</v>
      </c>
      <c r="H46">
        <v>28</v>
      </c>
      <c r="I46">
        <f t="shared" si="52"/>
        <v>0.8571428571428571</v>
      </c>
      <c r="K46" s="33" t="s">
        <v>211</v>
      </c>
      <c r="L46" s="38">
        <f t="shared" si="53"/>
        <v>28.999999999999996</v>
      </c>
      <c r="M46" s="33">
        <f t="shared" si="48"/>
        <v>50</v>
      </c>
      <c r="N46" s="33">
        <f t="shared" si="49"/>
        <v>4</v>
      </c>
      <c r="O46" s="33">
        <f t="shared" si="50"/>
        <v>17</v>
      </c>
      <c r="P46" s="33">
        <f t="shared" si="51"/>
        <v>14.000000000000002</v>
      </c>
      <c r="Q46" s="33">
        <v>28</v>
      </c>
      <c r="R46" s="29">
        <v>18</v>
      </c>
      <c r="S46">
        <v>51</v>
      </c>
      <c r="T46">
        <v>10</v>
      </c>
      <c r="U46">
        <v>21</v>
      </c>
      <c r="V46">
        <v>30</v>
      </c>
      <c r="W46">
        <v>56</v>
      </c>
    </row>
    <row r="47" spans="1:23" x14ac:dyDescent="0.25">
      <c r="A47" t="s">
        <v>109</v>
      </c>
      <c r="B47" s="29">
        <v>0.1875</v>
      </c>
      <c r="C47">
        <v>0.75</v>
      </c>
      <c r="D47">
        <v>6.25E-2</v>
      </c>
      <c r="E47">
        <v>0</v>
      </c>
      <c r="F47" s="25">
        <v>0.23809523809523808</v>
      </c>
      <c r="G47">
        <v>16</v>
      </c>
      <c r="H47">
        <v>21</v>
      </c>
      <c r="I47">
        <f t="shared" si="52"/>
        <v>0.76190476190476186</v>
      </c>
      <c r="K47" s="33" t="s">
        <v>212</v>
      </c>
      <c r="L47" s="38">
        <f t="shared" si="53"/>
        <v>19</v>
      </c>
      <c r="M47" s="33">
        <f t="shared" si="48"/>
        <v>75</v>
      </c>
      <c r="N47" s="33">
        <f t="shared" si="49"/>
        <v>6</v>
      </c>
      <c r="O47" s="33">
        <f t="shared" si="50"/>
        <v>0</v>
      </c>
      <c r="P47" s="33">
        <f t="shared" si="51"/>
        <v>24</v>
      </c>
      <c r="Q47" s="33">
        <v>21</v>
      </c>
      <c r="R47" s="29">
        <v>19</v>
      </c>
      <c r="S47">
        <v>64</v>
      </c>
      <c r="T47">
        <v>6</v>
      </c>
      <c r="U47">
        <v>11</v>
      </c>
      <c r="V47">
        <v>28.999999999999996</v>
      </c>
      <c r="W47">
        <v>51</v>
      </c>
    </row>
    <row r="48" spans="1:23" x14ac:dyDescent="0.25">
      <c r="A48" t="s">
        <v>110</v>
      </c>
      <c r="B48" s="29">
        <v>0.21428571428571427</v>
      </c>
      <c r="C48">
        <v>0.75</v>
      </c>
      <c r="D48">
        <v>0</v>
      </c>
      <c r="E48">
        <v>3.5714285714285712E-2</v>
      </c>
      <c r="F48" s="25">
        <v>0.22222222222222221</v>
      </c>
      <c r="G48">
        <v>28</v>
      </c>
      <c r="H48">
        <v>36</v>
      </c>
      <c r="I48">
        <f t="shared" si="52"/>
        <v>0.77777777777777779</v>
      </c>
      <c r="K48" s="33" t="s">
        <v>213</v>
      </c>
      <c r="L48" s="38">
        <f t="shared" si="53"/>
        <v>21</v>
      </c>
      <c r="M48" s="33">
        <f t="shared" si="48"/>
        <v>75</v>
      </c>
      <c r="N48" s="33">
        <f t="shared" si="49"/>
        <v>0</v>
      </c>
      <c r="O48" s="33">
        <f t="shared" si="50"/>
        <v>4</v>
      </c>
      <c r="P48" s="33">
        <f t="shared" si="51"/>
        <v>22</v>
      </c>
      <c r="Q48" s="33">
        <v>36</v>
      </c>
      <c r="R48" s="29">
        <v>12</v>
      </c>
      <c r="S48">
        <v>64</v>
      </c>
      <c r="T48">
        <v>6</v>
      </c>
      <c r="U48">
        <v>18</v>
      </c>
      <c r="V48">
        <v>23</v>
      </c>
      <c r="W48">
        <v>43</v>
      </c>
    </row>
    <row r="49" spans="1:23" x14ac:dyDescent="0.25">
      <c r="A49" t="s">
        <v>203</v>
      </c>
      <c r="B49">
        <f>AVERAGE(B41:B48)</f>
        <v>0.3440499686716792</v>
      </c>
      <c r="C49">
        <f t="shared" ref="C49" si="54">AVERAGE(C41:C48)</f>
        <v>0.51218766613503453</v>
      </c>
      <c r="D49">
        <f t="shared" ref="D49" si="55">AVERAGE(D41:D48)</f>
        <v>4.4220992822966508E-2</v>
      </c>
      <c r="E49">
        <f t="shared" ref="E49" si="56">AVERAGE(E41:E48)</f>
        <v>9.9541372370319736E-2</v>
      </c>
      <c r="F49">
        <f t="shared" ref="F49" si="57">AVERAGE(F41:F48)</f>
        <v>0.24447100067504479</v>
      </c>
      <c r="G49">
        <f>AVERAGE(G41:G48)</f>
        <v>25</v>
      </c>
      <c r="H49">
        <f t="shared" ref="H49" si="58">AVERAGE(H41:H48)</f>
        <v>33</v>
      </c>
      <c r="I49">
        <f t="shared" si="52"/>
        <v>0.75757575757575757</v>
      </c>
      <c r="K49" s="33" t="s">
        <v>205</v>
      </c>
      <c r="L49" s="38" t="str">
        <f>CONCATENATE(100*ROUND(B49,2)," ",$I$1," ",100*ROUND(B50,2))</f>
        <v>34 ± 5</v>
      </c>
      <c r="M49" s="33" t="str">
        <f t="shared" ref="M49" si="59">CONCATENATE(100*ROUND(C49,2)," ",$I$1," ",100*ROUND(C50,2))</f>
        <v>51 ± 6</v>
      </c>
      <c r="N49" s="33" t="str">
        <f t="shared" ref="N49" si="60">CONCATENATE(100*ROUND(D49,2)," ",$I$1," ",100*ROUND(D50,2))</f>
        <v>4 ± 1</v>
      </c>
      <c r="O49" s="33" t="str">
        <f t="shared" ref="O49" si="61">CONCATENATE(100*ROUND(E49,2)," ",$I$1," ",100*ROUND(E50,2))</f>
        <v>10 ± 2</v>
      </c>
      <c r="P49" s="33" t="str">
        <f t="shared" ref="P49" si="62">CONCATENATE(100*ROUND(F49,2)," ",$I$1," ",100*ROUND(F50,2))</f>
        <v>24 ± 4</v>
      </c>
      <c r="Q49" s="33" t="str">
        <f t="shared" ref="Q49" si="63">CONCATENATE(ROUND(H49,2)," ",$I$1," ",ROUND(H50,2))</f>
        <v>33 ± 3.15</v>
      </c>
      <c r="R49" s="29" t="s">
        <v>235</v>
      </c>
      <c r="S49" t="s">
        <v>236</v>
      </c>
      <c r="T49" t="s">
        <v>237</v>
      </c>
      <c r="U49" t="s">
        <v>228</v>
      </c>
      <c r="V49" t="s">
        <v>238</v>
      </c>
      <c r="W49" t="s">
        <v>239</v>
      </c>
    </row>
    <row r="50" spans="1:23" x14ac:dyDescent="0.25">
      <c r="A50" t="s">
        <v>202</v>
      </c>
      <c r="B50">
        <f>STDEV(B41:B48)/SQRT(8)</f>
        <v>5.0495007003380776E-2</v>
      </c>
      <c r="C50">
        <f t="shared" ref="C50:F50" si="64">STDEV(C41:C48)/SQRT(8)</f>
        <v>6.3081039489503943E-2</v>
      </c>
      <c r="D50">
        <f t="shared" si="64"/>
        <v>1.2760742655414338E-2</v>
      </c>
      <c r="E50">
        <f t="shared" si="64"/>
        <v>2.0552051290103828E-2</v>
      </c>
      <c r="F50">
        <f t="shared" si="64"/>
        <v>3.6689565617529542E-2</v>
      </c>
      <c r="G50">
        <f>STDEV(G41:G48)/SQRT(8)</f>
        <v>2.7451255500822334</v>
      </c>
      <c r="H50">
        <f t="shared" ref="H50" si="65">STDEV(H41:H48)/SQRT(8)</f>
        <v>3.1509635714446822</v>
      </c>
      <c r="I50">
        <f>AVERAGE(I41:I49)</f>
        <v>0.75575641690837769</v>
      </c>
    </row>
    <row r="51" spans="1:23" x14ac:dyDescent="0.25">
      <c r="B51"/>
      <c r="L51" s="72" t="s">
        <v>214</v>
      </c>
      <c r="M51" s="72"/>
      <c r="N51" s="72"/>
      <c r="O51" s="72"/>
      <c r="P51" s="72"/>
      <c r="Q51" s="72" t="s">
        <v>216</v>
      </c>
      <c r="R51" s="72" t="s">
        <v>214</v>
      </c>
      <c r="S51" s="72"/>
      <c r="T51" s="72"/>
      <c r="U51" s="72"/>
      <c r="V51" s="72"/>
      <c r="W51" s="41" t="s">
        <v>216</v>
      </c>
    </row>
    <row r="52" spans="1:23" s="42" customFormat="1" ht="30" x14ac:dyDescent="0.25">
      <c r="A52" s="42" t="s">
        <v>35</v>
      </c>
      <c r="B52" s="43" t="s">
        <v>72</v>
      </c>
      <c r="C52" s="43" t="s">
        <v>72</v>
      </c>
      <c r="D52" s="42" t="s">
        <v>16</v>
      </c>
      <c r="E52" s="42" t="s">
        <v>14</v>
      </c>
      <c r="F52" s="44" t="s">
        <v>18</v>
      </c>
      <c r="K52" s="45" t="s">
        <v>35</v>
      </c>
      <c r="L52" s="54" t="s">
        <v>72</v>
      </c>
      <c r="M52" s="55" t="s">
        <v>72</v>
      </c>
      <c r="N52" s="50" t="s">
        <v>16</v>
      </c>
      <c r="O52" s="50" t="s">
        <v>14</v>
      </c>
      <c r="P52" s="50" t="s">
        <v>215</v>
      </c>
      <c r="Q52" s="72"/>
      <c r="R52" s="47" t="s">
        <v>72</v>
      </c>
      <c r="S52" s="46" t="s">
        <v>72</v>
      </c>
      <c r="T52" s="46" t="s">
        <v>16</v>
      </c>
      <c r="U52" s="46" t="s">
        <v>14</v>
      </c>
      <c r="V52" s="46" t="s">
        <v>215</v>
      </c>
      <c r="W52" s="56"/>
    </row>
    <row r="53" spans="1:23" x14ac:dyDescent="0.25">
      <c r="A53" t="s">
        <v>111</v>
      </c>
      <c r="B53" s="29">
        <v>0.45161290322580644</v>
      </c>
      <c r="C53">
        <v>0.32258064516129031</v>
      </c>
      <c r="D53">
        <v>3.2258064516129031E-2</v>
      </c>
      <c r="E53">
        <v>0.19354838709677419</v>
      </c>
      <c r="F53" s="25">
        <v>3.125E-2</v>
      </c>
      <c r="G53">
        <v>31</v>
      </c>
      <c r="H53">
        <v>32</v>
      </c>
      <c r="I53">
        <f>G53/H53</f>
        <v>0.96875</v>
      </c>
      <c r="K53" s="33" t="s">
        <v>206</v>
      </c>
      <c r="L53" s="38">
        <f>100*ROUND(B53,2)</f>
        <v>45</v>
      </c>
      <c r="M53" s="33">
        <f t="shared" ref="M53:M60" si="66">100*ROUND(C53,2)</f>
        <v>32</v>
      </c>
      <c r="N53" s="33">
        <f t="shared" ref="N53:N60" si="67">100*ROUND(D53,2)</f>
        <v>3</v>
      </c>
      <c r="O53" s="33">
        <f t="shared" ref="O53:O60" si="68">100*ROUND(E53,2)</f>
        <v>19</v>
      </c>
      <c r="P53" s="33">
        <f t="shared" ref="P53:P60" si="69">100*ROUND(F53,2)</f>
        <v>3</v>
      </c>
      <c r="Q53" s="33">
        <v>32</v>
      </c>
      <c r="R53" s="29">
        <v>19</v>
      </c>
      <c r="S53">
        <v>35</v>
      </c>
      <c r="T53">
        <v>27</v>
      </c>
      <c r="U53">
        <v>19</v>
      </c>
      <c r="V53">
        <v>40</v>
      </c>
      <c r="W53">
        <v>43</v>
      </c>
    </row>
    <row r="54" spans="1:23" x14ac:dyDescent="0.25">
      <c r="A54" t="s">
        <v>112</v>
      </c>
      <c r="B54" s="29">
        <v>0.35</v>
      </c>
      <c r="C54">
        <v>0</v>
      </c>
      <c r="D54">
        <v>0.2</v>
      </c>
      <c r="E54">
        <v>0.45</v>
      </c>
      <c r="F54" s="25">
        <v>4.7619047619047616E-2</v>
      </c>
      <c r="G54">
        <v>20</v>
      </c>
      <c r="H54">
        <v>21</v>
      </c>
      <c r="I54">
        <f t="shared" ref="I54:I61" si="70">G54/H54</f>
        <v>0.95238095238095233</v>
      </c>
      <c r="K54" s="33" t="s">
        <v>207</v>
      </c>
      <c r="L54" s="38">
        <f t="shared" ref="L54:L60" si="71">100*ROUND(B54,2)</f>
        <v>35</v>
      </c>
      <c r="M54" s="33">
        <f t="shared" si="66"/>
        <v>0</v>
      </c>
      <c r="N54" s="33">
        <f t="shared" si="67"/>
        <v>20</v>
      </c>
      <c r="O54" s="33">
        <f t="shared" si="68"/>
        <v>45</v>
      </c>
      <c r="P54" s="33">
        <f t="shared" si="69"/>
        <v>5</v>
      </c>
      <c r="Q54" s="33">
        <v>21</v>
      </c>
      <c r="R54" s="29">
        <v>13</v>
      </c>
      <c r="S54">
        <v>26</v>
      </c>
      <c r="T54">
        <v>9</v>
      </c>
      <c r="U54">
        <v>53</v>
      </c>
      <c r="V54">
        <v>15</v>
      </c>
      <c r="W54">
        <v>55</v>
      </c>
    </row>
    <row r="55" spans="1:23" x14ac:dyDescent="0.25">
      <c r="A55" t="s">
        <v>113</v>
      </c>
      <c r="B55" s="29">
        <v>0.25</v>
      </c>
      <c r="C55">
        <v>0.75</v>
      </c>
      <c r="D55">
        <v>0</v>
      </c>
      <c r="E55">
        <v>0</v>
      </c>
      <c r="F55" s="25">
        <v>0.88888888888888884</v>
      </c>
      <c r="G55">
        <v>4</v>
      </c>
      <c r="H55">
        <v>36</v>
      </c>
      <c r="I55">
        <f t="shared" si="70"/>
        <v>0.1111111111111111</v>
      </c>
      <c r="K55" s="33" t="s">
        <v>208</v>
      </c>
      <c r="L55" s="38">
        <f t="shared" si="71"/>
        <v>25</v>
      </c>
      <c r="M55" s="33">
        <f t="shared" si="66"/>
        <v>75</v>
      </c>
      <c r="N55" s="33">
        <f t="shared" si="67"/>
        <v>0</v>
      </c>
      <c r="O55" s="33">
        <f t="shared" si="68"/>
        <v>0</v>
      </c>
      <c r="P55" s="33">
        <f t="shared" si="69"/>
        <v>89</v>
      </c>
      <c r="Q55" s="33">
        <v>36</v>
      </c>
      <c r="R55" s="29">
        <v>9</v>
      </c>
      <c r="S55">
        <v>35</v>
      </c>
      <c r="T55">
        <v>22</v>
      </c>
      <c r="U55">
        <v>35</v>
      </c>
      <c r="V55">
        <v>45</v>
      </c>
      <c r="W55">
        <v>42</v>
      </c>
    </row>
    <row r="56" spans="1:23" x14ac:dyDescent="0.25">
      <c r="A56" t="s">
        <v>114</v>
      </c>
      <c r="B56" s="29">
        <v>9.0909090909090912E-2</v>
      </c>
      <c r="C56">
        <v>0.45454545454545453</v>
      </c>
      <c r="D56">
        <v>0</v>
      </c>
      <c r="E56">
        <v>0.45454545454545453</v>
      </c>
      <c r="F56" s="25">
        <v>0.62068965517241381</v>
      </c>
      <c r="G56">
        <v>11</v>
      </c>
      <c r="H56">
        <v>29</v>
      </c>
      <c r="I56">
        <f t="shared" si="70"/>
        <v>0.37931034482758619</v>
      </c>
      <c r="K56" s="33" t="s">
        <v>209</v>
      </c>
      <c r="L56" s="38">
        <f t="shared" si="71"/>
        <v>9</v>
      </c>
      <c r="M56" s="33">
        <f t="shared" si="66"/>
        <v>45</v>
      </c>
      <c r="N56" s="33">
        <f t="shared" si="67"/>
        <v>0</v>
      </c>
      <c r="O56" s="33">
        <f t="shared" si="68"/>
        <v>45</v>
      </c>
      <c r="P56" s="33">
        <f t="shared" si="69"/>
        <v>62</v>
      </c>
      <c r="Q56" s="33">
        <v>29</v>
      </c>
      <c r="R56" s="29">
        <v>16</v>
      </c>
      <c r="S56">
        <v>28.000000000000004</v>
      </c>
      <c r="T56">
        <v>6</v>
      </c>
      <c r="U56">
        <v>50</v>
      </c>
      <c r="V56">
        <v>7.0000000000000009</v>
      </c>
      <c r="W56">
        <v>54</v>
      </c>
    </row>
    <row r="57" spans="1:23" x14ac:dyDescent="0.25">
      <c r="A57" t="s">
        <v>115</v>
      </c>
      <c r="B57" s="29">
        <v>0.54545454545454541</v>
      </c>
      <c r="C57">
        <v>9.0909090909090912E-2</v>
      </c>
      <c r="D57">
        <v>3.0303030303030304E-2</v>
      </c>
      <c r="E57">
        <v>0.33333333333333331</v>
      </c>
      <c r="F57" s="25">
        <v>0.35294117647058826</v>
      </c>
      <c r="G57">
        <v>33</v>
      </c>
      <c r="H57">
        <v>51</v>
      </c>
      <c r="I57">
        <f t="shared" si="70"/>
        <v>0.6470588235294118</v>
      </c>
      <c r="K57" s="33" t="s">
        <v>210</v>
      </c>
      <c r="L57" s="38">
        <f t="shared" si="71"/>
        <v>55.000000000000007</v>
      </c>
      <c r="M57" s="33">
        <f t="shared" si="66"/>
        <v>9</v>
      </c>
      <c r="N57" s="33">
        <f t="shared" si="67"/>
        <v>3</v>
      </c>
      <c r="O57" s="33">
        <f t="shared" si="68"/>
        <v>33</v>
      </c>
      <c r="P57" s="33">
        <f t="shared" si="69"/>
        <v>35</v>
      </c>
      <c r="Q57" s="33">
        <v>51</v>
      </c>
      <c r="R57" s="29">
        <v>27</v>
      </c>
      <c r="S57">
        <v>45</v>
      </c>
      <c r="T57">
        <v>0</v>
      </c>
      <c r="U57">
        <v>27</v>
      </c>
      <c r="V57">
        <v>54</v>
      </c>
      <c r="W57">
        <v>48</v>
      </c>
    </row>
    <row r="58" spans="1:23" x14ac:dyDescent="0.25">
      <c r="A58" t="s">
        <v>116</v>
      </c>
      <c r="B58" s="29">
        <v>0.13333333333333333</v>
      </c>
      <c r="C58">
        <v>0.33333333333333331</v>
      </c>
      <c r="D58">
        <v>0</v>
      </c>
      <c r="E58">
        <v>0.53333333333333333</v>
      </c>
      <c r="F58" s="25">
        <v>0.14285714285714285</v>
      </c>
      <c r="G58">
        <v>30</v>
      </c>
      <c r="H58">
        <v>35</v>
      </c>
      <c r="I58">
        <f t="shared" si="70"/>
        <v>0.8571428571428571</v>
      </c>
      <c r="K58" s="33" t="s">
        <v>211</v>
      </c>
      <c r="L58" s="38">
        <f t="shared" si="71"/>
        <v>13</v>
      </c>
      <c r="M58" s="33">
        <f t="shared" si="66"/>
        <v>33</v>
      </c>
      <c r="N58" s="33">
        <f t="shared" si="67"/>
        <v>0</v>
      </c>
      <c r="O58" s="33">
        <f t="shared" si="68"/>
        <v>53</v>
      </c>
      <c r="P58" s="33">
        <f t="shared" si="69"/>
        <v>14.000000000000002</v>
      </c>
      <c r="Q58" s="33">
        <v>35</v>
      </c>
      <c r="R58" s="29">
        <v>25</v>
      </c>
      <c r="S58">
        <v>13</v>
      </c>
      <c r="T58">
        <v>38</v>
      </c>
      <c r="U58">
        <v>25</v>
      </c>
      <c r="V58">
        <v>33</v>
      </c>
      <c r="W58">
        <v>12</v>
      </c>
    </row>
    <row r="59" spans="1:23" x14ac:dyDescent="0.25">
      <c r="A59" t="s">
        <v>117</v>
      </c>
      <c r="B59" s="29">
        <v>0.54545454545454541</v>
      </c>
      <c r="C59">
        <v>9.0909090909090912E-2</v>
      </c>
      <c r="D59">
        <v>3.0303030303030304E-2</v>
      </c>
      <c r="E59">
        <v>0.33333333333333331</v>
      </c>
      <c r="F59" s="25">
        <v>0.4</v>
      </c>
      <c r="G59">
        <v>33</v>
      </c>
      <c r="H59">
        <v>55</v>
      </c>
      <c r="I59">
        <f t="shared" si="70"/>
        <v>0.6</v>
      </c>
      <c r="K59" s="33" t="s">
        <v>212</v>
      </c>
      <c r="L59" s="38">
        <f t="shared" si="71"/>
        <v>55.000000000000007</v>
      </c>
      <c r="M59" s="33">
        <f t="shared" si="66"/>
        <v>9</v>
      </c>
      <c r="N59" s="33">
        <f t="shared" si="67"/>
        <v>3</v>
      </c>
      <c r="O59" s="33">
        <f t="shared" si="68"/>
        <v>33</v>
      </c>
      <c r="P59" s="33">
        <f t="shared" si="69"/>
        <v>40</v>
      </c>
      <c r="Q59" s="33">
        <v>55</v>
      </c>
      <c r="R59" s="29">
        <v>11</v>
      </c>
      <c r="S59">
        <v>50</v>
      </c>
      <c r="T59">
        <v>3</v>
      </c>
      <c r="U59">
        <v>37</v>
      </c>
      <c r="V59">
        <v>19</v>
      </c>
      <c r="W59">
        <v>47</v>
      </c>
    </row>
    <row r="60" spans="1:23" x14ac:dyDescent="0.25">
      <c r="A60" t="s">
        <v>118</v>
      </c>
      <c r="B60" s="29">
        <v>0.2413793103448276</v>
      </c>
      <c r="C60">
        <v>0.41379310344827586</v>
      </c>
      <c r="D60">
        <v>0.10344827586206896</v>
      </c>
      <c r="E60">
        <v>0.2413793103448276</v>
      </c>
      <c r="F60" s="25">
        <v>0.25641025641025639</v>
      </c>
      <c r="G60">
        <v>29</v>
      </c>
      <c r="H60">
        <v>39</v>
      </c>
      <c r="I60">
        <f t="shared" si="70"/>
        <v>0.74358974358974361</v>
      </c>
      <c r="K60" s="33" t="s">
        <v>213</v>
      </c>
      <c r="L60" s="38">
        <f t="shared" si="71"/>
        <v>24</v>
      </c>
      <c r="M60" s="33">
        <f t="shared" si="66"/>
        <v>41</v>
      </c>
      <c r="N60" s="33">
        <f t="shared" si="67"/>
        <v>10</v>
      </c>
      <c r="O60" s="33">
        <f t="shared" si="68"/>
        <v>24</v>
      </c>
      <c r="P60" s="33">
        <f t="shared" si="69"/>
        <v>26</v>
      </c>
      <c r="Q60" s="33">
        <v>39</v>
      </c>
      <c r="R60" s="29">
        <v>26</v>
      </c>
      <c r="S60">
        <v>13</v>
      </c>
      <c r="T60">
        <v>3</v>
      </c>
      <c r="U60">
        <v>57.999999999999993</v>
      </c>
      <c r="V60">
        <v>26</v>
      </c>
      <c r="W60">
        <v>42</v>
      </c>
    </row>
    <row r="61" spans="1:23" x14ac:dyDescent="0.25">
      <c r="A61" t="s">
        <v>203</v>
      </c>
      <c r="B61">
        <f>AVERAGE(B53:B60)</f>
        <v>0.32601796609026856</v>
      </c>
      <c r="C61">
        <f t="shared" ref="C61" si="72">AVERAGE(C53:C60)</f>
        <v>0.30700883978831695</v>
      </c>
      <c r="D61">
        <f t="shared" ref="D61" si="73">AVERAGE(D53:D60)</f>
        <v>4.9539050123032322E-2</v>
      </c>
      <c r="E61">
        <f t="shared" ref="E61" si="74">AVERAGE(E53:E60)</f>
        <v>0.31743414399838205</v>
      </c>
      <c r="F61">
        <f t="shared" ref="F61" si="75">AVERAGE(F53:F60)</f>
        <v>0.34258202092729223</v>
      </c>
      <c r="G61">
        <f>AVERAGE(G53:G60)</f>
        <v>23.875</v>
      </c>
      <c r="H61">
        <f t="shared" ref="H61" si="76">AVERAGE(H53:H60)</f>
        <v>37.25</v>
      </c>
      <c r="I61">
        <f t="shared" si="70"/>
        <v>0.64093959731543626</v>
      </c>
      <c r="K61" s="33" t="s">
        <v>205</v>
      </c>
      <c r="L61" s="38" t="str">
        <f>CONCATENATE(100*ROUND(B61,2)," ",$I$1," ",100*ROUND(B62,2))</f>
        <v>33 ± 6</v>
      </c>
      <c r="M61" s="33" t="str">
        <f t="shared" ref="M61" si="77">CONCATENATE(100*ROUND(C61,2)," ",$I$1," ",100*ROUND(C62,2))</f>
        <v>31 ± 9</v>
      </c>
      <c r="N61" s="33" t="str">
        <f t="shared" ref="N61" si="78">CONCATENATE(100*ROUND(D61,2)," ",$I$1," ",100*ROUND(D62,2))</f>
        <v>5 ± 2</v>
      </c>
      <c r="O61" s="33" t="str">
        <f t="shared" ref="O61" si="79">CONCATENATE(100*ROUND(E61,2)," ",$I$1," ",100*ROUND(E62,2))</f>
        <v>32 ± 6</v>
      </c>
      <c r="P61" s="33" t="str">
        <f t="shared" ref="P61" si="80">CONCATENATE(100*ROUND(F61,2)," ",$I$1," ",100*ROUND(F62,2))</f>
        <v>34 ± 10</v>
      </c>
      <c r="Q61" s="33" t="str">
        <f t="shared" ref="Q61" si="81">CONCATENATE(ROUND(H61,2)," ",$I$1," ",ROUND(H62,2))</f>
        <v>37.25 ± 3.95</v>
      </c>
      <c r="R61" s="29" t="s">
        <v>240</v>
      </c>
      <c r="S61" t="s">
        <v>241</v>
      </c>
      <c r="T61" t="s">
        <v>242</v>
      </c>
      <c r="U61" t="s">
        <v>243</v>
      </c>
      <c r="V61" t="s">
        <v>244</v>
      </c>
      <c r="W61" t="s">
        <v>245</v>
      </c>
    </row>
    <row r="62" spans="1:23" x14ac:dyDescent="0.25">
      <c r="A62" t="s">
        <v>202</v>
      </c>
      <c r="B62">
        <f>STDEV(B53:B60)/SQRT(8)</f>
        <v>6.2392770159125074E-2</v>
      </c>
      <c r="C62">
        <f t="shared" ref="C62:F62" si="82">STDEV(C53:C60)/SQRT(8)</f>
        <v>8.6396014128418491E-2</v>
      </c>
      <c r="D62">
        <f t="shared" si="82"/>
        <v>2.4620598192336741E-2</v>
      </c>
      <c r="E62">
        <f t="shared" si="82"/>
        <v>6.0561022990543473E-2</v>
      </c>
      <c r="F62">
        <f t="shared" si="82"/>
        <v>0.10440696212327537</v>
      </c>
      <c r="G62">
        <f>STDEV(G53:G60)/SQRT(8)</f>
        <v>3.9116926369174618</v>
      </c>
      <c r="H62">
        <f t="shared" ref="H62" si="83">STDEV(H53:H60)/SQRT(8)</f>
        <v>3.9494574672623433</v>
      </c>
      <c r="I62">
        <f>AVERAGE(I53:I61)</f>
        <v>0.65558704776634424</v>
      </c>
    </row>
    <row r="63" spans="1:23" x14ac:dyDescent="0.25">
      <c r="B63"/>
      <c r="L63" s="72" t="s">
        <v>214</v>
      </c>
      <c r="M63" s="72"/>
      <c r="N63" s="72"/>
      <c r="O63" s="72"/>
      <c r="P63" s="72"/>
      <c r="Q63" s="72" t="s">
        <v>216</v>
      </c>
      <c r="R63" s="72" t="s">
        <v>214</v>
      </c>
      <c r="S63" s="72"/>
      <c r="T63" s="72"/>
      <c r="U63" s="72"/>
      <c r="V63" s="72"/>
      <c r="W63" s="72" t="s">
        <v>216</v>
      </c>
    </row>
    <row r="64" spans="1:23" s="42" customFormat="1" ht="30" x14ac:dyDescent="0.25">
      <c r="A64" s="42" t="s">
        <v>42</v>
      </c>
      <c r="B64" s="43" t="s">
        <v>72</v>
      </c>
      <c r="C64" s="43" t="s">
        <v>70</v>
      </c>
      <c r="D64" s="42" t="s">
        <v>16</v>
      </c>
      <c r="E64" s="42" t="s">
        <v>14</v>
      </c>
      <c r="F64" s="44" t="s">
        <v>18</v>
      </c>
      <c r="K64" s="45" t="s">
        <v>42</v>
      </c>
      <c r="L64" s="54" t="s">
        <v>72</v>
      </c>
      <c r="M64" s="55" t="s">
        <v>70</v>
      </c>
      <c r="N64" s="50" t="s">
        <v>16</v>
      </c>
      <c r="O64" s="50" t="s">
        <v>14</v>
      </c>
      <c r="P64" s="50" t="s">
        <v>215</v>
      </c>
      <c r="Q64" s="73"/>
      <c r="R64" s="47" t="s">
        <v>72</v>
      </c>
      <c r="S64" s="46" t="s">
        <v>70</v>
      </c>
      <c r="T64" s="46" t="s">
        <v>16</v>
      </c>
      <c r="U64" s="46" t="s">
        <v>14</v>
      </c>
      <c r="V64" s="46" t="s">
        <v>215</v>
      </c>
      <c r="W64" s="73"/>
    </row>
    <row r="65" spans="1:23" x14ac:dyDescent="0.25">
      <c r="A65" t="s">
        <v>119</v>
      </c>
      <c r="B65" s="29">
        <v>0.30303030303030304</v>
      </c>
      <c r="C65">
        <v>0.21212121212121213</v>
      </c>
      <c r="D65">
        <v>9.0909090909090912E-2</v>
      </c>
      <c r="E65">
        <v>0.39393939393939392</v>
      </c>
      <c r="F65" s="25">
        <v>0.15384615384615385</v>
      </c>
      <c r="G65">
        <v>33</v>
      </c>
      <c r="H65">
        <v>39</v>
      </c>
      <c r="I65">
        <f>G65/H65</f>
        <v>0.84615384615384615</v>
      </c>
      <c r="K65" s="33" t="s">
        <v>206</v>
      </c>
      <c r="L65" s="38">
        <f>100*ROUND(B65,2)</f>
        <v>30</v>
      </c>
      <c r="M65" s="33">
        <f t="shared" ref="M65:M72" si="84">100*ROUND(C65,2)</f>
        <v>21</v>
      </c>
      <c r="N65" s="33">
        <f t="shared" ref="N65:N72" si="85">100*ROUND(D65,2)</f>
        <v>9</v>
      </c>
      <c r="O65" s="33">
        <f t="shared" ref="O65:O72" si="86">100*ROUND(E65,2)</f>
        <v>39</v>
      </c>
      <c r="P65" s="33">
        <f t="shared" ref="P65:P72" si="87">100*ROUND(F65,2)</f>
        <v>15</v>
      </c>
      <c r="Q65" s="33">
        <v>39</v>
      </c>
      <c r="R65" s="29">
        <v>28.999999999999996</v>
      </c>
      <c r="S65">
        <v>48</v>
      </c>
      <c r="T65">
        <v>2</v>
      </c>
      <c r="U65">
        <v>22</v>
      </c>
      <c r="V65">
        <v>3</v>
      </c>
      <c r="W65">
        <v>67</v>
      </c>
    </row>
    <row r="66" spans="1:23" x14ac:dyDescent="0.25">
      <c r="A66" t="s">
        <v>120</v>
      </c>
      <c r="B66" s="29">
        <v>0.19444444444444445</v>
      </c>
      <c r="C66">
        <v>0.58333333333333337</v>
      </c>
      <c r="D66">
        <v>0</v>
      </c>
      <c r="E66">
        <v>0.22222222222222221</v>
      </c>
      <c r="F66" s="25">
        <v>0.28000000000000003</v>
      </c>
      <c r="G66">
        <v>36</v>
      </c>
      <c r="H66">
        <v>50</v>
      </c>
      <c r="I66">
        <f t="shared" ref="I66:I73" si="88">G66/H66</f>
        <v>0.72</v>
      </c>
      <c r="K66" s="33" t="s">
        <v>207</v>
      </c>
      <c r="L66" s="38">
        <f t="shared" ref="L66:L72" si="89">100*ROUND(B66,2)</f>
        <v>19</v>
      </c>
      <c r="M66" s="33">
        <f t="shared" si="84"/>
        <v>57.999999999999993</v>
      </c>
      <c r="N66" s="33">
        <f t="shared" si="85"/>
        <v>0</v>
      </c>
      <c r="O66" s="33">
        <f t="shared" si="86"/>
        <v>22</v>
      </c>
      <c r="P66" s="33">
        <f t="shared" si="87"/>
        <v>28.000000000000004</v>
      </c>
      <c r="Q66" s="33">
        <v>50</v>
      </c>
      <c r="R66" s="29">
        <v>13</v>
      </c>
      <c r="S66">
        <v>75</v>
      </c>
      <c r="T66">
        <v>6</v>
      </c>
      <c r="U66">
        <v>6</v>
      </c>
      <c r="V66">
        <v>6</v>
      </c>
      <c r="W66">
        <v>67</v>
      </c>
    </row>
    <row r="67" spans="1:23" x14ac:dyDescent="0.25">
      <c r="A67" t="s">
        <v>121</v>
      </c>
      <c r="B67" s="29">
        <v>0.37931034482758619</v>
      </c>
      <c r="C67">
        <v>0.55172413793103448</v>
      </c>
      <c r="D67">
        <v>3.4482758620689655E-2</v>
      </c>
      <c r="E67">
        <v>3.4482758620689655E-2</v>
      </c>
      <c r="F67" s="25">
        <v>0.29268292682926828</v>
      </c>
      <c r="G67">
        <v>29</v>
      </c>
      <c r="H67">
        <v>41</v>
      </c>
      <c r="I67">
        <f t="shared" si="88"/>
        <v>0.70731707317073167</v>
      </c>
      <c r="K67" s="33" t="s">
        <v>208</v>
      </c>
      <c r="L67" s="38">
        <f t="shared" si="89"/>
        <v>38</v>
      </c>
      <c r="M67" s="33">
        <f t="shared" si="84"/>
        <v>55.000000000000007</v>
      </c>
      <c r="N67" s="33">
        <f t="shared" si="85"/>
        <v>3</v>
      </c>
      <c r="O67" s="33">
        <f t="shared" si="86"/>
        <v>3</v>
      </c>
      <c r="P67" s="33">
        <f t="shared" si="87"/>
        <v>28.999999999999996</v>
      </c>
      <c r="Q67" s="33">
        <v>41</v>
      </c>
      <c r="R67" s="29">
        <v>31</v>
      </c>
      <c r="S67">
        <v>34</v>
      </c>
      <c r="T67">
        <v>7.0000000000000009</v>
      </c>
      <c r="U67">
        <v>28.000000000000004</v>
      </c>
      <c r="V67">
        <v>2</v>
      </c>
      <c r="W67">
        <v>62</v>
      </c>
    </row>
    <row r="68" spans="1:23" x14ac:dyDescent="0.25">
      <c r="A68" t="s">
        <v>122</v>
      </c>
      <c r="B68" s="29">
        <v>0.34482758620689657</v>
      </c>
      <c r="C68">
        <v>0.31034482758620691</v>
      </c>
      <c r="D68">
        <v>6.8965517241379309E-2</v>
      </c>
      <c r="E68">
        <v>0.27586206896551724</v>
      </c>
      <c r="F68" s="25">
        <v>0.14705882352941177</v>
      </c>
      <c r="G68">
        <v>29</v>
      </c>
      <c r="H68">
        <v>34</v>
      </c>
      <c r="I68">
        <f t="shared" si="88"/>
        <v>0.8529411764705882</v>
      </c>
      <c r="K68" s="33" t="s">
        <v>209</v>
      </c>
      <c r="L68" s="38">
        <f t="shared" si="89"/>
        <v>34</v>
      </c>
      <c r="M68" s="33">
        <f t="shared" si="84"/>
        <v>31</v>
      </c>
      <c r="N68" s="33">
        <f t="shared" si="85"/>
        <v>7.0000000000000009</v>
      </c>
      <c r="O68" s="33">
        <f t="shared" si="86"/>
        <v>28.000000000000004</v>
      </c>
      <c r="P68" s="33">
        <f t="shared" si="87"/>
        <v>15</v>
      </c>
      <c r="Q68" s="33">
        <v>34</v>
      </c>
      <c r="R68" s="29">
        <v>9</v>
      </c>
      <c r="S68">
        <v>60</v>
      </c>
      <c r="T68">
        <v>2</v>
      </c>
      <c r="U68">
        <v>28.000000000000004</v>
      </c>
      <c r="V68">
        <v>9</v>
      </c>
      <c r="W68">
        <v>47</v>
      </c>
    </row>
    <row r="69" spans="1:23" x14ac:dyDescent="0.25">
      <c r="A69" t="s">
        <v>123</v>
      </c>
      <c r="B69" s="29">
        <v>0.22727272727272727</v>
      </c>
      <c r="C69">
        <v>0.31818181818181818</v>
      </c>
      <c r="D69">
        <v>9.0909090909090912E-2</v>
      </c>
      <c r="E69">
        <v>0.36363636363636365</v>
      </c>
      <c r="F69" s="25">
        <v>8.3333333333333329E-2</v>
      </c>
      <c r="G69">
        <v>22</v>
      </c>
      <c r="H69">
        <v>24</v>
      </c>
      <c r="I69">
        <f t="shared" si="88"/>
        <v>0.91666666666666663</v>
      </c>
      <c r="K69" s="33" t="s">
        <v>210</v>
      </c>
      <c r="L69" s="38">
        <f t="shared" si="89"/>
        <v>23</v>
      </c>
      <c r="M69" s="33">
        <f t="shared" si="84"/>
        <v>32</v>
      </c>
      <c r="N69" s="33">
        <f t="shared" si="85"/>
        <v>9</v>
      </c>
      <c r="O69" s="33">
        <f t="shared" si="86"/>
        <v>36</v>
      </c>
      <c r="P69" s="33">
        <f t="shared" si="87"/>
        <v>8</v>
      </c>
      <c r="Q69" s="33">
        <v>24</v>
      </c>
      <c r="R69" s="29">
        <v>40</v>
      </c>
      <c r="S69">
        <v>40</v>
      </c>
      <c r="T69">
        <v>2</v>
      </c>
      <c r="U69">
        <v>17</v>
      </c>
      <c r="V69">
        <v>7.0000000000000009</v>
      </c>
      <c r="W69">
        <v>45</v>
      </c>
    </row>
    <row r="70" spans="1:23" x14ac:dyDescent="0.25">
      <c r="A70" t="s">
        <v>124</v>
      </c>
      <c r="B70" s="29">
        <v>0.41666666666666669</v>
      </c>
      <c r="C70">
        <v>0.45833333333333331</v>
      </c>
      <c r="D70">
        <v>4.1666666666666664E-2</v>
      </c>
      <c r="E70">
        <v>8.3333333333333329E-2</v>
      </c>
      <c r="F70" s="25">
        <v>0.17241379310344829</v>
      </c>
      <c r="G70">
        <v>24</v>
      </c>
      <c r="H70">
        <v>29</v>
      </c>
      <c r="I70">
        <f t="shared" si="88"/>
        <v>0.82758620689655171</v>
      </c>
      <c r="K70" s="33" t="s">
        <v>211</v>
      </c>
      <c r="L70" s="38">
        <f t="shared" si="89"/>
        <v>42</v>
      </c>
      <c r="M70" s="33">
        <f t="shared" si="84"/>
        <v>46</v>
      </c>
      <c r="N70" s="33">
        <f t="shared" si="85"/>
        <v>4</v>
      </c>
      <c r="O70" s="33">
        <f t="shared" si="86"/>
        <v>8</v>
      </c>
      <c r="P70" s="33">
        <f t="shared" si="87"/>
        <v>17</v>
      </c>
      <c r="Q70" s="33">
        <v>29</v>
      </c>
      <c r="R70" s="29">
        <v>15</v>
      </c>
      <c r="S70">
        <v>54</v>
      </c>
      <c r="T70">
        <v>8</v>
      </c>
      <c r="U70">
        <v>23</v>
      </c>
      <c r="V70">
        <v>15</v>
      </c>
      <c r="W70">
        <v>46</v>
      </c>
    </row>
    <row r="71" spans="1:23" x14ac:dyDescent="0.25">
      <c r="A71" t="s">
        <v>125</v>
      </c>
      <c r="B71" s="29">
        <v>0.16666666666666666</v>
      </c>
      <c r="C71">
        <v>0.33333333333333331</v>
      </c>
      <c r="D71">
        <v>0.16666666666666666</v>
      </c>
      <c r="E71">
        <v>0.33333333333333331</v>
      </c>
      <c r="F71" s="25">
        <v>0.5</v>
      </c>
      <c r="G71">
        <v>6</v>
      </c>
      <c r="H71">
        <v>12</v>
      </c>
      <c r="I71">
        <f t="shared" si="88"/>
        <v>0.5</v>
      </c>
      <c r="K71" s="33" t="s">
        <v>212</v>
      </c>
      <c r="L71" s="38">
        <f t="shared" si="89"/>
        <v>17</v>
      </c>
      <c r="M71" s="33">
        <f t="shared" si="84"/>
        <v>33</v>
      </c>
      <c r="N71" s="33">
        <f t="shared" si="85"/>
        <v>17</v>
      </c>
      <c r="O71" s="33">
        <f t="shared" si="86"/>
        <v>33</v>
      </c>
      <c r="P71" s="33">
        <f t="shared" si="87"/>
        <v>50</v>
      </c>
      <c r="Q71" s="33">
        <v>12</v>
      </c>
      <c r="R71" s="29">
        <v>13</v>
      </c>
      <c r="S71">
        <v>61</v>
      </c>
      <c r="T71">
        <v>13</v>
      </c>
      <c r="U71">
        <v>13</v>
      </c>
      <c r="V71">
        <v>35</v>
      </c>
      <c r="W71">
        <v>48</v>
      </c>
    </row>
    <row r="72" spans="1:23" x14ac:dyDescent="0.25">
      <c r="A72" t="s">
        <v>126</v>
      </c>
      <c r="B72" s="29">
        <v>0.21052631578947367</v>
      </c>
      <c r="C72">
        <v>0.47368421052631576</v>
      </c>
      <c r="D72">
        <v>0.10526315789473684</v>
      </c>
      <c r="E72">
        <v>0.21052631578947367</v>
      </c>
      <c r="F72" s="25">
        <v>0.24</v>
      </c>
      <c r="G72">
        <v>19</v>
      </c>
      <c r="H72">
        <v>25</v>
      </c>
      <c r="I72">
        <f t="shared" si="88"/>
        <v>0.76</v>
      </c>
      <c r="K72" s="33" t="s">
        <v>213</v>
      </c>
      <c r="L72" s="38">
        <f t="shared" si="89"/>
        <v>21</v>
      </c>
      <c r="M72" s="33">
        <f t="shared" si="84"/>
        <v>47</v>
      </c>
      <c r="N72" s="33">
        <f t="shared" si="85"/>
        <v>11</v>
      </c>
      <c r="O72" s="33">
        <f t="shared" si="86"/>
        <v>21</v>
      </c>
      <c r="P72" s="33">
        <f t="shared" si="87"/>
        <v>24</v>
      </c>
      <c r="Q72" s="33">
        <v>25</v>
      </c>
      <c r="R72" s="29">
        <v>60</v>
      </c>
      <c r="S72">
        <v>18</v>
      </c>
      <c r="T72">
        <v>8</v>
      </c>
      <c r="U72">
        <v>15</v>
      </c>
      <c r="V72">
        <v>18</v>
      </c>
      <c r="W72">
        <v>49</v>
      </c>
    </row>
    <row r="73" spans="1:23" x14ac:dyDescent="0.25">
      <c r="A73" t="s">
        <v>203</v>
      </c>
      <c r="B73">
        <f>AVERAGE(B65:B72)</f>
        <v>0.28034313186309556</v>
      </c>
      <c r="C73">
        <f t="shared" ref="C73" si="90">AVERAGE(C65:C72)</f>
        <v>0.40513202579332347</v>
      </c>
      <c r="D73">
        <f t="shared" ref="D73" si="91">AVERAGE(D65:D72)</f>
        <v>7.4857868613540116E-2</v>
      </c>
      <c r="E73">
        <f t="shared" ref="E73" si="92">AVERAGE(E65:E72)</f>
        <v>0.23966697373004084</v>
      </c>
      <c r="F73">
        <f t="shared" ref="F73" si="93">AVERAGE(F65:F72)</f>
        <v>0.23366687883020196</v>
      </c>
      <c r="G73">
        <f>AVERAGE(G65:G72)</f>
        <v>24.75</v>
      </c>
      <c r="H73">
        <f t="shared" ref="H73" si="94">AVERAGE(H65:H72)</f>
        <v>31.75</v>
      </c>
      <c r="I73">
        <f t="shared" si="88"/>
        <v>0.77952755905511806</v>
      </c>
      <c r="K73" s="33" t="s">
        <v>205</v>
      </c>
      <c r="L73" s="38" t="str">
        <f>CONCATENATE(100*ROUND(B73,2)," ",$I$1," ",100*ROUND(B74,2))</f>
        <v>28 ± 3</v>
      </c>
      <c r="M73" s="33" t="str">
        <f t="shared" ref="M73" si="95">CONCATENATE(100*ROUND(C73,2)," ",$I$1," ",100*ROUND(C74,2))</f>
        <v>41 ± 5</v>
      </c>
      <c r="N73" s="33" t="str">
        <f t="shared" ref="N73" si="96">CONCATENATE(100*ROUND(D73,2)," ",$I$1," ",100*ROUND(D74,2))</f>
        <v>7 ± 2</v>
      </c>
      <c r="O73" s="33" t="str">
        <f t="shared" ref="O73" si="97">CONCATENATE(100*ROUND(E73,2)," ",$I$1," ",100*ROUND(E74,2))</f>
        <v>24 ± 5</v>
      </c>
      <c r="P73" s="33" t="str">
        <f t="shared" ref="P73" si="98">CONCATENATE(100*ROUND(F73,2)," ",$I$1," ",100*ROUND(F74,2))</f>
        <v>23 ± 5</v>
      </c>
      <c r="Q73" s="33" t="str">
        <f t="shared" ref="Q73" si="99">CONCATENATE(ROUND(H73,2)," ",$I$1," ",ROUND(H74,2))</f>
        <v>31.75 ± 4.18</v>
      </c>
      <c r="R73" s="29" t="s">
        <v>246</v>
      </c>
      <c r="S73" t="s">
        <v>247</v>
      </c>
      <c r="T73" t="s">
        <v>248</v>
      </c>
      <c r="U73" t="s">
        <v>249</v>
      </c>
      <c r="V73" t="s">
        <v>250</v>
      </c>
      <c r="W73" t="s">
        <v>251</v>
      </c>
    </row>
    <row r="74" spans="1:23" x14ac:dyDescent="0.25">
      <c r="A74" t="s">
        <v>202</v>
      </c>
      <c r="B74">
        <f>STDEV(B65:B72)/SQRT(8)</f>
        <v>3.3016053146465371E-2</v>
      </c>
      <c r="C74">
        <f t="shared" ref="C74:F74" si="100">STDEV(C65:C72)/SQRT(8)</f>
        <v>4.6238495188102677E-2</v>
      </c>
      <c r="D74">
        <f t="shared" si="100"/>
        <v>1.804698539441231E-2</v>
      </c>
      <c r="E74">
        <f t="shared" si="100"/>
        <v>4.5698180579119591E-2</v>
      </c>
      <c r="F74">
        <f t="shared" si="100"/>
        <v>4.5674999156938137E-2</v>
      </c>
      <c r="G74">
        <f>STDEV(G65:G72)/SQRT(8)</f>
        <v>3.3367541970346828</v>
      </c>
      <c r="H74">
        <f t="shared" ref="H74" si="101">STDEV(H65:H72)/SQRT(8)</f>
        <v>4.1822328281160317</v>
      </c>
      <c r="I74">
        <f>AVERAGE(I65:I73)</f>
        <v>0.76779916982372243</v>
      </c>
    </row>
    <row r="75" spans="1:23" x14ac:dyDescent="0.25">
      <c r="B75"/>
      <c r="L75" s="72" t="s">
        <v>214</v>
      </c>
      <c r="M75" s="72"/>
      <c r="N75" s="72"/>
      <c r="O75" s="72"/>
      <c r="P75" s="72"/>
      <c r="Q75" s="72" t="s">
        <v>216</v>
      </c>
      <c r="R75" s="72" t="s">
        <v>214</v>
      </c>
      <c r="S75" s="72"/>
      <c r="T75" s="72"/>
      <c r="U75" s="72"/>
      <c r="V75" s="72"/>
      <c r="W75" s="72" t="s">
        <v>216</v>
      </c>
    </row>
    <row r="76" spans="1:23" s="42" customFormat="1" ht="45" x14ac:dyDescent="0.25">
      <c r="A76" s="42" t="s">
        <v>30</v>
      </c>
      <c r="B76" s="43" t="s">
        <v>72</v>
      </c>
      <c r="C76" s="43" t="s">
        <v>73</v>
      </c>
      <c r="D76" s="42" t="s">
        <v>16</v>
      </c>
      <c r="E76" s="42" t="s">
        <v>14</v>
      </c>
      <c r="F76" s="44" t="s">
        <v>18</v>
      </c>
      <c r="K76" s="45" t="s">
        <v>30</v>
      </c>
      <c r="L76" s="51" t="s">
        <v>72</v>
      </c>
      <c r="M76" s="52" t="s">
        <v>73</v>
      </c>
      <c r="N76" s="53" t="s">
        <v>16</v>
      </c>
      <c r="O76" s="53" t="s">
        <v>14</v>
      </c>
      <c r="P76" s="53" t="s">
        <v>215</v>
      </c>
      <c r="Q76" s="73"/>
      <c r="R76" s="47" t="s">
        <v>72</v>
      </c>
      <c r="S76" s="46" t="s">
        <v>73</v>
      </c>
      <c r="T76" s="46" t="s">
        <v>16</v>
      </c>
      <c r="U76" s="46" t="s">
        <v>14</v>
      </c>
      <c r="V76" s="46" t="s">
        <v>215</v>
      </c>
      <c r="W76" s="73"/>
    </row>
    <row r="77" spans="1:23" x14ac:dyDescent="0.25">
      <c r="A77" t="s">
        <v>127</v>
      </c>
      <c r="B77" s="29">
        <v>0.1111111111111111</v>
      </c>
      <c r="C77">
        <v>0.51851851851851849</v>
      </c>
      <c r="D77">
        <v>0.29629629629629628</v>
      </c>
      <c r="E77">
        <v>7.407407407407407E-2</v>
      </c>
      <c r="F77" s="25">
        <v>0</v>
      </c>
      <c r="G77">
        <v>27</v>
      </c>
      <c r="H77">
        <v>27</v>
      </c>
      <c r="I77">
        <f>G77/H77</f>
        <v>1</v>
      </c>
      <c r="K77" s="33" t="s">
        <v>206</v>
      </c>
      <c r="L77" s="38">
        <f>100*ROUND(B77,2)</f>
        <v>11</v>
      </c>
      <c r="M77" s="33">
        <f t="shared" ref="M77:M84" si="102">100*ROUND(C77,2)</f>
        <v>52</v>
      </c>
      <c r="N77" s="33">
        <f t="shared" ref="N77:N84" si="103">100*ROUND(D77,2)</f>
        <v>30</v>
      </c>
      <c r="O77" s="33">
        <f t="shared" ref="O77:O84" si="104">100*ROUND(E77,2)</f>
        <v>7.0000000000000009</v>
      </c>
      <c r="P77" s="33">
        <f t="shared" ref="P77:P84" si="105">100*ROUND(F77,2)</f>
        <v>0</v>
      </c>
      <c r="Q77" s="33">
        <v>27</v>
      </c>
      <c r="R77" s="29">
        <v>11</v>
      </c>
      <c r="S77">
        <v>28.999999999999996</v>
      </c>
      <c r="T77">
        <v>9</v>
      </c>
      <c r="U77">
        <v>51</v>
      </c>
      <c r="V77">
        <v>22</v>
      </c>
      <c r="W77">
        <v>45</v>
      </c>
    </row>
    <row r="78" spans="1:23" x14ac:dyDescent="0.25">
      <c r="A78" t="s">
        <v>128</v>
      </c>
      <c r="B78" s="29">
        <v>0.2857142857142857</v>
      </c>
      <c r="C78">
        <v>0.38095238095238093</v>
      </c>
      <c r="D78">
        <v>0</v>
      </c>
      <c r="E78">
        <v>0.33333333333333331</v>
      </c>
      <c r="F78" s="25">
        <v>8.6956521739130432E-2</v>
      </c>
      <c r="G78">
        <v>21</v>
      </c>
      <c r="H78">
        <v>23</v>
      </c>
      <c r="I78">
        <f t="shared" ref="I78:I85" si="106">G78/H78</f>
        <v>0.91304347826086951</v>
      </c>
      <c r="K78" s="33" t="s">
        <v>207</v>
      </c>
      <c r="L78" s="38">
        <f t="shared" ref="L78:L84" si="107">100*ROUND(B78,2)</f>
        <v>28.999999999999996</v>
      </c>
      <c r="M78" s="33">
        <f t="shared" si="102"/>
        <v>38</v>
      </c>
      <c r="N78" s="33">
        <f t="shared" si="103"/>
        <v>0</v>
      </c>
      <c r="O78" s="33">
        <f t="shared" si="104"/>
        <v>33</v>
      </c>
      <c r="P78" s="33">
        <f t="shared" si="105"/>
        <v>9</v>
      </c>
      <c r="Q78" s="33">
        <v>23</v>
      </c>
      <c r="R78" s="29">
        <v>26</v>
      </c>
      <c r="S78">
        <v>62</v>
      </c>
      <c r="T78">
        <v>4</v>
      </c>
      <c r="U78">
        <v>7.0000000000000009</v>
      </c>
      <c r="V78">
        <v>7.0000000000000009</v>
      </c>
      <c r="W78">
        <v>73</v>
      </c>
    </row>
    <row r="79" spans="1:23" x14ac:dyDescent="0.25">
      <c r="A79" t="s">
        <v>129</v>
      </c>
      <c r="B79" s="29">
        <v>0.44</v>
      </c>
      <c r="C79">
        <v>0.28000000000000003</v>
      </c>
      <c r="D79">
        <v>0.12</v>
      </c>
      <c r="E79">
        <v>0.16</v>
      </c>
      <c r="F79" s="25">
        <v>0.16666666666666666</v>
      </c>
      <c r="G79">
        <v>25</v>
      </c>
      <c r="H79">
        <v>30</v>
      </c>
      <c r="I79">
        <f t="shared" si="106"/>
        <v>0.83333333333333337</v>
      </c>
      <c r="K79" s="33" t="s">
        <v>208</v>
      </c>
      <c r="L79" s="38">
        <f t="shared" si="107"/>
        <v>44</v>
      </c>
      <c r="M79" s="33">
        <f t="shared" si="102"/>
        <v>28.000000000000004</v>
      </c>
      <c r="N79" s="33">
        <f t="shared" si="103"/>
        <v>12</v>
      </c>
      <c r="O79" s="33">
        <f t="shared" si="104"/>
        <v>16</v>
      </c>
      <c r="P79" s="33">
        <f t="shared" si="105"/>
        <v>17</v>
      </c>
      <c r="Q79" s="33">
        <v>30</v>
      </c>
      <c r="R79" s="29">
        <v>15</v>
      </c>
      <c r="S79">
        <v>68</v>
      </c>
      <c r="T79">
        <v>2</v>
      </c>
      <c r="U79">
        <v>15</v>
      </c>
      <c r="V79">
        <v>11</v>
      </c>
      <c r="W79">
        <v>53</v>
      </c>
    </row>
    <row r="80" spans="1:23" x14ac:dyDescent="0.25">
      <c r="A80" t="s">
        <v>130</v>
      </c>
      <c r="B80" s="29">
        <v>0.12</v>
      </c>
      <c r="C80">
        <v>0.72</v>
      </c>
      <c r="D80">
        <v>0.08</v>
      </c>
      <c r="E80">
        <v>0.08</v>
      </c>
      <c r="F80" s="25">
        <v>0.26470588235294118</v>
      </c>
      <c r="G80">
        <v>25</v>
      </c>
      <c r="H80">
        <v>34</v>
      </c>
      <c r="I80">
        <f t="shared" si="106"/>
        <v>0.73529411764705888</v>
      </c>
      <c r="K80" s="33" t="s">
        <v>209</v>
      </c>
      <c r="L80" s="38">
        <f t="shared" si="107"/>
        <v>12</v>
      </c>
      <c r="M80" s="33">
        <f t="shared" si="102"/>
        <v>72</v>
      </c>
      <c r="N80" s="33">
        <f t="shared" si="103"/>
        <v>8</v>
      </c>
      <c r="O80" s="33">
        <f t="shared" si="104"/>
        <v>8</v>
      </c>
      <c r="P80" s="33">
        <f t="shared" si="105"/>
        <v>26</v>
      </c>
      <c r="Q80" s="33">
        <v>34</v>
      </c>
      <c r="R80" s="29">
        <v>25</v>
      </c>
      <c r="S80">
        <v>18</v>
      </c>
      <c r="T80">
        <v>14.000000000000002</v>
      </c>
      <c r="U80">
        <v>43</v>
      </c>
      <c r="V80">
        <v>12</v>
      </c>
      <c r="W80">
        <v>50</v>
      </c>
    </row>
    <row r="81" spans="1:23" x14ac:dyDescent="0.25">
      <c r="A81" t="s">
        <v>131</v>
      </c>
      <c r="B81" s="29">
        <v>0.1111111111111111</v>
      </c>
      <c r="C81">
        <v>0.66666666666666663</v>
      </c>
      <c r="D81">
        <v>0.1111111111111111</v>
      </c>
      <c r="E81">
        <v>0.1111111111111111</v>
      </c>
      <c r="F81" s="25">
        <v>0</v>
      </c>
      <c r="G81">
        <v>9</v>
      </c>
      <c r="H81">
        <v>9</v>
      </c>
      <c r="I81">
        <f t="shared" si="106"/>
        <v>1</v>
      </c>
      <c r="K81" s="33" t="s">
        <v>210</v>
      </c>
      <c r="L81" s="38">
        <f t="shared" si="107"/>
        <v>11</v>
      </c>
      <c r="M81" s="33">
        <f t="shared" si="102"/>
        <v>67</v>
      </c>
      <c r="N81" s="33">
        <f t="shared" si="103"/>
        <v>11</v>
      </c>
      <c r="O81" s="33">
        <f t="shared" si="104"/>
        <v>11</v>
      </c>
      <c r="P81" s="33">
        <f t="shared" si="105"/>
        <v>0</v>
      </c>
      <c r="Q81" s="33">
        <v>9</v>
      </c>
      <c r="R81" s="29">
        <v>11</v>
      </c>
      <c r="S81">
        <v>26</v>
      </c>
      <c r="T81">
        <v>28.999999999999996</v>
      </c>
      <c r="U81">
        <v>34</v>
      </c>
      <c r="V81">
        <v>10</v>
      </c>
      <c r="W81">
        <v>42</v>
      </c>
    </row>
    <row r="82" spans="1:23" x14ac:dyDescent="0.25">
      <c r="A82" t="s">
        <v>132</v>
      </c>
      <c r="B82" s="29">
        <v>0.25</v>
      </c>
      <c r="C82">
        <v>0.41666666666666669</v>
      </c>
      <c r="D82">
        <v>8.3333333333333329E-2</v>
      </c>
      <c r="E82">
        <v>0.25</v>
      </c>
      <c r="F82" s="25">
        <v>0.55555555555555558</v>
      </c>
      <c r="G82">
        <v>24</v>
      </c>
      <c r="H82">
        <v>54</v>
      </c>
      <c r="I82">
        <f t="shared" si="106"/>
        <v>0.44444444444444442</v>
      </c>
      <c r="K82" s="33" t="s">
        <v>211</v>
      </c>
      <c r="L82" s="38">
        <f t="shared" si="107"/>
        <v>25</v>
      </c>
      <c r="M82" s="33">
        <f t="shared" si="102"/>
        <v>42</v>
      </c>
      <c r="N82" s="33">
        <f t="shared" si="103"/>
        <v>8</v>
      </c>
      <c r="O82" s="33">
        <f t="shared" si="104"/>
        <v>25</v>
      </c>
      <c r="P82" s="33">
        <f t="shared" si="105"/>
        <v>56.000000000000007</v>
      </c>
      <c r="Q82" s="33">
        <v>54</v>
      </c>
      <c r="R82" s="29">
        <v>28.000000000000004</v>
      </c>
      <c r="S82">
        <v>47</v>
      </c>
      <c r="T82">
        <v>3</v>
      </c>
      <c r="U82">
        <v>22</v>
      </c>
      <c r="V82">
        <v>11</v>
      </c>
      <c r="W82">
        <v>65</v>
      </c>
    </row>
    <row r="83" spans="1:23" x14ac:dyDescent="0.25">
      <c r="A83" t="s">
        <v>133</v>
      </c>
      <c r="B83" s="29">
        <v>0.22727272727272727</v>
      </c>
      <c r="C83">
        <v>0.22727272727272727</v>
      </c>
      <c r="D83">
        <v>0.27272727272727271</v>
      </c>
      <c r="E83">
        <v>0.27272727272727271</v>
      </c>
      <c r="F83" s="25">
        <v>0.15384615384615385</v>
      </c>
      <c r="G83">
        <v>22</v>
      </c>
      <c r="H83">
        <v>26</v>
      </c>
      <c r="I83">
        <f t="shared" si="106"/>
        <v>0.84615384615384615</v>
      </c>
      <c r="K83" s="33" t="s">
        <v>212</v>
      </c>
      <c r="L83" s="38">
        <f t="shared" si="107"/>
        <v>23</v>
      </c>
      <c r="M83" s="33">
        <f t="shared" si="102"/>
        <v>23</v>
      </c>
      <c r="N83" s="33">
        <f t="shared" si="103"/>
        <v>27</v>
      </c>
      <c r="O83" s="33">
        <f t="shared" si="104"/>
        <v>27</v>
      </c>
      <c r="P83" s="33">
        <f t="shared" si="105"/>
        <v>15</v>
      </c>
      <c r="Q83" s="33">
        <v>26</v>
      </c>
      <c r="R83" s="27">
        <v>19</v>
      </c>
      <c r="S83" s="3">
        <v>38</v>
      </c>
      <c r="T83" s="3">
        <v>0</v>
      </c>
      <c r="U83" s="3">
        <v>44</v>
      </c>
      <c r="V83" s="3">
        <v>9</v>
      </c>
      <c r="W83" s="3">
        <v>53</v>
      </c>
    </row>
    <row r="84" spans="1:23" s="3" customFormat="1" x14ac:dyDescent="0.25">
      <c r="A84" t="s">
        <v>134</v>
      </c>
      <c r="B84" s="29">
        <v>0.2</v>
      </c>
      <c r="C84">
        <v>0.33333333333333331</v>
      </c>
      <c r="D84">
        <v>0.2</v>
      </c>
      <c r="E84">
        <v>0.26666666666666666</v>
      </c>
      <c r="F84" s="25">
        <v>0.21052631578947367</v>
      </c>
      <c r="G84">
        <v>15</v>
      </c>
      <c r="H84">
        <v>19</v>
      </c>
      <c r="I84">
        <f t="shared" si="106"/>
        <v>0.78947368421052633</v>
      </c>
      <c r="K84" s="33" t="s">
        <v>213</v>
      </c>
      <c r="L84" s="38">
        <f t="shared" si="107"/>
        <v>20</v>
      </c>
      <c r="M84" s="33">
        <f t="shared" si="102"/>
        <v>33</v>
      </c>
      <c r="N84" s="33">
        <f t="shared" si="103"/>
        <v>20</v>
      </c>
      <c r="O84" s="33">
        <f t="shared" si="104"/>
        <v>27</v>
      </c>
      <c r="P84" s="33">
        <f t="shared" si="105"/>
        <v>21</v>
      </c>
      <c r="Q84" s="33">
        <v>19</v>
      </c>
      <c r="R84" s="29">
        <v>40</v>
      </c>
      <c r="S84">
        <v>40</v>
      </c>
      <c r="T84">
        <v>11</v>
      </c>
      <c r="U84">
        <v>9</v>
      </c>
      <c r="V84">
        <v>17</v>
      </c>
      <c r="W84">
        <v>42</v>
      </c>
    </row>
    <row r="85" spans="1:23" x14ac:dyDescent="0.25">
      <c r="A85" t="s">
        <v>203</v>
      </c>
      <c r="B85">
        <f>AVERAGE(B77:B84)</f>
        <v>0.2181511544011544</v>
      </c>
      <c r="C85">
        <f t="shared" ref="C85" si="108">AVERAGE(C77:C84)</f>
        <v>0.44292628667628664</v>
      </c>
      <c r="D85">
        <f t="shared" ref="D85" si="109">AVERAGE(D77:D84)</f>
        <v>0.14543350168350169</v>
      </c>
      <c r="E85">
        <f t="shared" ref="E85" si="110">AVERAGE(E77:E84)</f>
        <v>0.19348905723905721</v>
      </c>
      <c r="F85">
        <f t="shared" ref="F85" si="111">AVERAGE(F77:F84)</f>
        <v>0.17978213699374015</v>
      </c>
      <c r="G85">
        <f>AVERAGE(G77:G84)</f>
        <v>21</v>
      </c>
      <c r="H85">
        <f t="shared" ref="H85" si="112">AVERAGE(H77:H84)</f>
        <v>27.75</v>
      </c>
      <c r="I85">
        <f t="shared" si="106"/>
        <v>0.7567567567567568</v>
      </c>
      <c r="K85" s="33" t="s">
        <v>205</v>
      </c>
      <c r="L85" s="38" t="str">
        <f>CONCATENATE(100*ROUND(B85,2)," ",$I$1," ",100*ROUND(B86,2))</f>
        <v>22 ± 4</v>
      </c>
      <c r="M85" s="33" t="str">
        <f t="shared" ref="M85" si="113">CONCATENATE(100*ROUND(C85,2)," ",$I$1," ",100*ROUND(C86,2))</f>
        <v>44 ± 6</v>
      </c>
      <c r="N85" s="33" t="str">
        <f t="shared" ref="N85" si="114">CONCATENATE(100*ROUND(D85,2)," ",$I$1," ",100*ROUND(D86,2))</f>
        <v>15 ± 4</v>
      </c>
      <c r="O85" s="33" t="str">
        <f t="shared" ref="O85" si="115">CONCATENATE(100*ROUND(E85,2)," ",$I$1," ",100*ROUND(E86,2))</f>
        <v>19 ± 4</v>
      </c>
      <c r="P85" s="33" t="str">
        <f t="shared" ref="P85" si="116">CONCATENATE(100*ROUND(F85,2)," ",$I$1," ",100*ROUND(F86,2))</f>
        <v>18 ± 6</v>
      </c>
      <c r="Q85" s="33" t="str">
        <f t="shared" ref="Q85" si="117">CONCATENATE(ROUND(H85,2)," ",$I$1," ",ROUND(H86,2))</f>
        <v>27.75 ± 4.6</v>
      </c>
      <c r="R85" s="29" t="s">
        <v>222</v>
      </c>
      <c r="S85" t="s">
        <v>252</v>
      </c>
      <c r="T85" t="s">
        <v>253</v>
      </c>
      <c r="U85" t="s">
        <v>254</v>
      </c>
      <c r="V85" t="s">
        <v>255</v>
      </c>
      <c r="W85" t="s">
        <v>256</v>
      </c>
    </row>
    <row r="86" spans="1:23" x14ac:dyDescent="0.25">
      <c r="A86" t="s">
        <v>202</v>
      </c>
      <c r="B86">
        <f>STDEV(B77:B84)/SQRT(8)</f>
        <v>3.9586590062493023E-2</v>
      </c>
      <c r="C86">
        <f t="shared" ref="C86:F86" si="118">STDEV(C77:C84)/SQRT(8)</f>
        <v>6.2981880387171771E-2</v>
      </c>
      <c r="D86">
        <f t="shared" si="118"/>
        <v>3.6118494631645681E-2</v>
      </c>
      <c r="E86">
        <f t="shared" si="118"/>
        <v>3.5211329549410406E-2</v>
      </c>
      <c r="F86">
        <f t="shared" si="118"/>
        <v>6.3170323664972383E-2</v>
      </c>
      <c r="G86">
        <f>STDEV(G77:G84)/SQRT(8)</f>
        <v>2.1464256001881026</v>
      </c>
      <c r="H86">
        <f t="shared" ref="H86" si="119">STDEV(H77:H84)/SQRT(8)</f>
        <v>4.6049274850812951</v>
      </c>
      <c r="I86">
        <f>AVERAGE(I77:I85)</f>
        <v>0.81316662897853731</v>
      </c>
      <c r="R86" s="27"/>
      <c r="S86" s="3"/>
      <c r="T86" s="3"/>
      <c r="U86" s="3"/>
      <c r="V86" s="3"/>
      <c r="W86" s="3"/>
    </row>
    <row r="87" spans="1:23" s="3" customFormat="1" x14ac:dyDescent="0.25">
      <c r="A87"/>
      <c r="B87" s="29"/>
      <c r="C87"/>
      <c r="D87"/>
      <c r="E87"/>
      <c r="F87" s="25"/>
      <c r="G87"/>
      <c r="H87"/>
      <c r="K87" s="33"/>
      <c r="L87" s="38"/>
      <c r="M87" s="33"/>
      <c r="N87" s="33"/>
      <c r="O87" s="33"/>
      <c r="P87" s="33"/>
      <c r="Q87" s="33"/>
      <c r="R87" s="27"/>
    </row>
    <row r="88" spans="1:23" s="3" customFormat="1" x14ac:dyDescent="0.25">
      <c r="A88" s="21" t="s">
        <v>32</v>
      </c>
      <c r="B88" s="30"/>
      <c r="C88" s="22"/>
      <c r="D88" s="22"/>
      <c r="E88" s="22"/>
      <c r="F88" s="26"/>
      <c r="G88" s="22"/>
      <c r="H88" s="22"/>
      <c r="K88" s="35" t="s">
        <v>32</v>
      </c>
      <c r="L88" s="72" t="s">
        <v>214</v>
      </c>
      <c r="M88" s="72"/>
      <c r="N88" s="72"/>
      <c r="O88" s="72"/>
      <c r="P88" s="72"/>
      <c r="Q88" s="78" t="s">
        <v>216</v>
      </c>
      <c r="R88" s="27"/>
    </row>
    <row r="89" spans="1:23" s="3" customFormat="1" x14ac:dyDescent="0.25">
      <c r="A89" s="3" t="s">
        <v>44</v>
      </c>
      <c r="B89" s="3" t="s">
        <v>69</v>
      </c>
      <c r="C89" s="3" t="s">
        <v>69</v>
      </c>
      <c r="D89" s="3" t="s">
        <v>16</v>
      </c>
      <c r="E89" s="3" t="s">
        <v>14</v>
      </c>
      <c r="F89" s="23" t="s">
        <v>18</v>
      </c>
      <c r="K89" s="36" t="s">
        <v>44</v>
      </c>
      <c r="L89" s="37" t="s">
        <v>69</v>
      </c>
      <c r="M89" s="36" t="s">
        <v>69</v>
      </c>
      <c r="N89" s="36" t="s">
        <v>16</v>
      </c>
      <c r="O89" s="36" t="s">
        <v>14</v>
      </c>
      <c r="P89" s="36" t="s">
        <v>215</v>
      </c>
      <c r="Q89" s="78"/>
      <c r="R89" s="29"/>
      <c r="S89"/>
      <c r="T89"/>
      <c r="U89"/>
      <c r="V89"/>
      <c r="W89"/>
    </row>
    <row r="90" spans="1:23" x14ac:dyDescent="0.25">
      <c r="A90" t="s">
        <v>135</v>
      </c>
      <c r="B90" s="29">
        <v>0.27906976744186046</v>
      </c>
      <c r="C90">
        <v>0.34883720930232559</v>
      </c>
      <c r="D90">
        <v>0</v>
      </c>
      <c r="E90">
        <v>0.37209302325581395</v>
      </c>
      <c r="F90" s="25">
        <v>0.23214285714285715</v>
      </c>
      <c r="G90">
        <v>43</v>
      </c>
      <c r="H90">
        <v>56</v>
      </c>
      <c r="I90">
        <f>G90/H90</f>
        <v>0.7678571428571429</v>
      </c>
      <c r="K90" s="33" t="s">
        <v>206</v>
      </c>
      <c r="L90" s="38">
        <f>100*ROUND(B90,2)</f>
        <v>28.000000000000004</v>
      </c>
      <c r="M90" s="33">
        <f t="shared" ref="M90:M97" si="120">100*ROUND(C90,2)</f>
        <v>35</v>
      </c>
      <c r="N90" s="33">
        <f t="shared" ref="N90:N97" si="121">100*ROUND(D90,2)</f>
        <v>0</v>
      </c>
      <c r="O90" s="33">
        <f t="shared" ref="O90:O97" si="122">100*ROUND(E90,2)</f>
        <v>37</v>
      </c>
      <c r="P90" s="33">
        <f t="shared" ref="P90:P97" si="123">100*ROUND(F90,2)</f>
        <v>23</v>
      </c>
      <c r="Q90" s="33">
        <v>56</v>
      </c>
    </row>
    <row r="91" spans="1:23" x14ac:dyDescent="0.25">
      <c r="A91" t="s">
        <v>136</v>
      </c>
      <c r="B91" s="29">
        <v>0.3125</v>
      </c>
      <c r="C91">
        <v>0.375</v>
      </c>
      <c r="D91">
        <v>3.125E-2</v>
      </c>
      <c r="E91">
        <v>0.28125</v>
      </c>
      <c r="F91" s="25">
        <v>0.23809523809523808</v>
      </c>
      <c r="G91">
        <v>32</v>
      </c>
      <c r="H91">
        <v>42</v>
      </c>
      <c r="I91">
        <f t="shared" ref="I91:I98" si="124">G91/H91</f>
        <v>0.76190476190476186</v>
      </c>
      <c r="K91" s="33" t="s">
        <v>207</v>
      </c>
      <c r="L91" s="38">
        <f t="shared" ref="L91:L97" si="125">100*ROUND(B91,2)</f>
        <v>31</v>
      </c>
      <c r="M91" s="33">
        <f t="shared" si="120"/>
        <v>38</v>
      </c>
      <c r="N91" s="33">
        <f t="shared" si="121"/>
        <v>3</v>
      </c>
      <c r="O91" s="33">
        <f t="shared" si="122"/>
        <v>28.000000000000004</v>
      </c>
      <c r="P91" s="33">
        <f t="shared" si="123"/>
        <v>24</v>
      </c>
      <c r="Q91" s="33">
        <v>42</v>
      </c>
      <c r="R91" s="27"/>
      <c r="S91" s="3"/>
      <c r="T91" s="3"/>
      <c r="U91" s="3"/>
      <c r="V91" s="3"/>
      <c r="W91" s="3"/>
    </row>
    <row r="92" spans="1:23" s="3" customFormat="1" x14ac:dyDescent="0.25">
      <c r="A92" t="s">
        <v>137</v>
      </c>
      <c r="B92" s="29">
        <v>0.3611111111111111</v>
      </c>
      <c r="C92">
        <v>0.22222222222222221</v>
      </c>
      <c r="D92">
        <v>5.5555555555555552E-2</v>
      </c>
      <c r="E92">
        <v>0.3611111111111111</v>
      </c>
      <c r="F92" s="25">
        <v>0.25</v>
      </c>
      <c r="G92">
        <v>36</v>
      </c>
      <c r="H92">
        <v>48</v>
      </c>
      <c r="I92">
        <f t="shared" si="124"/>
        <v>0.75</v>
      </c>
      <c r="K92" s="33" t="s">
        <v>208</v>
      </c>
      <c r="L92" s="38">
        <f t="shared" si="125"/>
        <v>36</v>
      </c>
      <c r="M92" s="33">
        <f t="shared" si="120"/>
        <v>22</v>
      </c>
      <c r="N92" s="33">
        <f t="shared" si="121"/>
        <v>6</v>
      </c>
      <c r="O92" s="33">
        <f t="shared" si="122"/>
        <v>36</v>
      </c>
      <c r="P92" s="33">
        <f t="shared" si="123"/>
        <v>25</v>
      </c>
      <c r="Q92" s="33">
        <v>48</v>
      </c>
      <c r="R92" s="29"/>
      <c r="S92"/>
      <c r="T92"/>
      <c r="U92"/>
      <c r="V92"/>
      <c r="W92"/>
    </row>
    <row r="93" spans="1:23" x14ac:dyDescent="0.25">
      <c r="A93" t="s">
        <v>138</v>
      </c>
      <c r="B93" s="29">
        <v>0.34482758620689657</v>
      </c>
      <c r="C93">
        <v>0.56896551724137934</v>
      </c>
      <c r="D93">
        <v>0</v>
      </c>
      <c r="E93">
        <v>8.6206896551724144E-2</v>
      </c>
      <c r="F93" s="25">
        <v>0.19444444444444445</v>
      </c>
      <c r="G93">
        <v>58</v>
      </c>
      <c r="H93">
        <v>72</v>
      </c>
      <c r="I93">
        <f t="shared" si="124"/>
        <v>0.80555555555555558</v>
      </c>
      <c r="K93" s="33" t="s">
        <v>209</v>
      </c>
      <c r="L93" s="38">
        <f t="shared" si="125"/>
        <v>34</v>
      </c>
      <c r="M93" s="33">
        <f t="shared" si="120"/>
        <v>56.999999999999993</v>
      </c>
      <c r="N93" s="33">
        <f t="shared" si="121"/>
        <v>0</v>
      </c>
      <c r="O93" s="33">
        <f t="shared" si="122"/>
        <v>9</v>
      </c>
      <c r="P93" s="33">
        <f t="shared" si="123"/>
        <v>19</v>
      </c>
      <c r="Q93" s="33">
        <v>72</v>
      </c>
    </row>
    <row r="94" spans="1:23" x14ac:dyDescent="0.25">
      <c r="A94" t="s">
        <v>139</v>
      </c>
      <c r="B94" s="29">
        <v>0.30952380952380953</v>
      </c>
      <c r="C94">
        <v>0.5</v>
      </c>
      <c r="D94">
        <v>0.11904761904761904</v>
      </c>
      <c r="E94">
        <v>7.1428571428571425E-2</v>
      </c>
      <c r="F94" s="25">
        <v>0.19230769230769232</v>
      </c>
      <c r="G94">
        <v>42</v>
      </c>
      <c r="H94">
        <v>52</v>
      </c>
      <c r="I94">
        <f t="shared" si="124"/>
        <v>0.80769230769230771</v>
      </c>
      <c r="K94" s="33" t="s">
        <v>210</v>
      </c>
      <c r="L94" s="38">
        <f t="shared" si="125"/>
        <v>31</v>
      </c>
      <c r="M94" s="33">
        <f t="shared" si="120"/>
        <v>50</v>
      </c>
      <c r="N94" s="33">
        <f t="shared" si="121"/>
        <v>12</v>
      </c>
      <c r="O94" s="33">
        <f t="shared" si="122"/>
        <v>7.0000000000000009</v>
      </c>
      <c r="P94" s="33">
        <f t="shared" si="123"/>
        <v>19</v>
      </c>
      <c r="Q94" s="33">
        <v>52</v>
      </c>
    </row>
    <row r="95" spans="1:23" x14ac:dyDescent="0.25">
      <c r="A95" t="s">
        <v>140</v>
      </c>
      <c r="B95" s="29">
        <v>0.23076923076923078</v>
      </c>
      <c r="C95">
        <v>0.48717948717948717</v>
      </c>
      <c r="D95">
        <v>0.10256410256410256</v>
      </c>
      <c r="E95">
        <v>0.17948717948717949</v>
      </c>
      <c r="F95" s="25">
        <v>0.25</v>
      </c>
      <c r="G95">
        <v>39</v>
      </c>
      <c r="H95">
        <v>52</v>
      </c>
      <c r="I95">
        <f t="shared" si="124"/>
        <v>0.75</v>
      </c>
      <c r="K95" s="33" t="s">
        <v>211</v>
      </c>
      <c r="L95" s="38">
        <f t="shared" si="125"/>
        <v>23</v>
      </c>
      <c r="M95" s="33">
        <f t="shared" si="120"/>
        <v>49</v>
      </c>
      <c r="N95" s="33">
        <f t="shared" si="121"/>
        <v>10</v>
      </c>
      <c r="O95" s="33">
        <f t="shared" si="122"/>
        <v>18</v>
      </c>
      <c r="P95" s="33">
        <f t="shared" si="123"/>
        <v>25</v>
      </c>
      <c r="Q95" s="33">
        <v>52</v>
      </c>
    </row>
    <row r="96" spans="1:23" x14ac:dyDescent="0.25">
      <c r="A96" t="s">
        <v>141</v>
      </c>
      <c r="B96" s="29">
        <v>0.39473684210526316</v>
      </c>
      <c r="C96">
        <v>0.28947368421052633</v>
      </c>
      <c r="D96">
        <v>0</v>
      </c>
      <c r="E96">
        <v>0.31578947368421051</v>
      </c>
      <c r="F96" s="25">
        <v>0.25490196078431371</v>
      </c>
      <c r="G96">
        <v>38</v>
      </c>
      <c r="H96">
        <v>51</v>
      </c>
      <c r="I96">
        <f t="shared" si="124"/>
        <v>0.74509803921568629</v>
      </c>
      <c r="K96" s="33" t="s">
        <v>212</v>
      </c>
      <c r="L96" s="38">
        <f t="shared" si="125"/>
        <v>39</v>
      </c>
      <c r="M96" s="33">
        <f t="shared" si="120"/>
        <v>28.999999999999996</v>
      </c>
      <c r="N96" s="33">
        <f t="shared" si="121"/>
        <v>0</v>
      </c>
      <c r="O96" s="33">
        <f t="shared" si="122"/>
        <v>32</v>
      </c>
      <c r="P96" s="33">
        <f t="shared" si="123"/>
        <v>25</v>
      </c>
      <c r="Q96" s="33">
        <v>51</v>
      </c>
    </row>
    <row r="97" spans="1:23" x14ac:dyDescent="0.25">
      <c r="A97" t="s">
        <v>142</v>
      </c>
      <c r="B97" s="29">
        <v>0.40384615384615385</v>
      </c>
      <c r="C97">
        <v>0.5</v>
      </c>
      <c r="D97">
        <v>0</v>
      </c>
      <c r="E97">
        <v>9.6153846153846159E-2</v>
      </c>
      <c r="F97" s="25">
        <v>0.16129032258064516</v>
      </c>
      <c r="G97">
        <v>52</v>
      </c>
      <c r="H97">
        <v>62</v>
      </c>
      <c r="I97">
        <f t="shared" si="124"/>
        <v>0.83870967741935487</v>
      </c>
      <c r="K97" s="33" t="s">
        <v>213</v>
      </c>
      <c r="L97" s="38">
        <f t="shared" si="125"/>
        <v>40</v>
      </c>
      <c r="M97" s="33">
        <f t="shared" si="120"/>
        <v>50</v>
      </c>
      <c r="N97" s="33">
        <f t="shared" si="121"/>
        <v>0</v>
      </c>
      <c r="O97" s="33">
        <f t="shared" si="122"/>
        <v>10</v>
      </c>
      <c r="P97" s="33">
        <f t="shared" si="123"/>
        <v>16</v>
      </c>
      <c r="Q97" s="33">
        <v>62</v>
      </c>
    </row>
    <row r="98" spans="1:23" x14ac:dyDescent="0.25">
      <c r="A98" t="s">
        <v>203</v>
      </c>
      <c r="B98">
        <f>AVERAGE(B90:B97)</f>
        <v>0.32954806262554071</v>
      </c>
      <c r="C98">
        <f t="shared" ref="C98" si="126">AVERAGE(C90:C97)</f>
        <v>0.41145976501949255</v>
      </c>
      <c r="D98">
        <f t="shared" ref="D98" si="127">AVERAGE(D90:D97)</f>
        <v>3.8552159645909648E-2</v>
      </c>
      <c r="E98">
        <f t="shared" ref="E98" si="128">AVERAGE(E90:E97)</f>
        <v>0.22044001270905711</v>
      </c>
      <c r="F98">
        <f t="shared" ref="F98" si="129">AVERAGE(F90:F97)</f>
        <v>0.22164781441939888</v>
      </c>
      <c r="G98">
        <f>AVERAGE(G90:G97)</f>
        <v>42.5</v>
      </c>
      <c r="H98">
        <f t="shared" ref="H98" si="130">AVERAGE(H90:H97)</f>
        <v>54.375</v>
      </c>
      <c r="I98">
        <f t="shared" si="124"/>
        <v>0.7816091954022989</v>
      </c>
      <c r="K98" s="33" t="s">
        <v>205</v>
      </c>
      <c r="L98" s="38" t="str">
        <f>CONCATENATE(100*ROUND(B98,2)," ",$I$1," ",100*ROUND(B99,2))</f>
        <v>33 ± 2</v>
      </c>
      <c r="M98" s="33" t="str">
        <f t="shared" ref="M98" si="131">CONCATENATE(100*ROUND(C98,2)," ",$I$1," ",100*ROUND(C99,2))</f>
        <v>41 ± 4</v>
      </c>
      <c r="N98" s="33" t="str">
        <f t="shared" ref="N98" si="132">CONCATENATE(100*ROUND(D98,2)," ",$I$1," ",100*ROUND(D99,2))</f>
        <v>4 ± 2</v>
      </c>
      <c r="O98" s="33" t="str">
        <f t="shared" ref="O98" si="133">CONCATENATE(100*ROUND(E98,2)," ",$I$1," ",100*ROUND(E99,2))</f>
        <v>22 ± 4</v>
      </c>
      <c r="P98" s="33" t="str">
        <f t="shared" ref="P98" si="134">CONCATENATE(100*ROUND(F98,2)," ",$I$1," ",100*ROUND(F99,2))</f>
        <v>22 ± 1</v>
      </c>
      <c r="Q98" s="33" t="str">
        <f t="shared" ref="Q98" si="135">CONCATENATE(ROUND(H98,2)," ",$I$1," ",ROUND(H99,2))</f>
        <v>54.38 ± 3.24</v>
      </c>
    </row>
    <row r="99" spans="1:23" x14ac:dyDescent="0.25">
      <c r="A99" t="s">
        <v>202</v>
      </c>
      <c r="B99">
        <f>STDEV(B90:B97)/SQRT(8)</f>
        <v>2.07004124608547E-2</v>
      </c>
      <c r="C99">
        <f t="shared" ref="C99:F99" si="136">STDEV(C90:C97)/SQRT(8)</f>
        <v>4.2712208691402395E-2</v>
      </c>
      <c r="D99">
        <f t="shared" si="136"/>
        <v>1.7353756737099341E-2</v>
      </c>
      <c r="E99">
        <f t="shared" si="136"/>
        <v>4.4905355361462368E-2</v>
      </c>
      <c r="F99">
        <f t="shared" si="136"/>
        <v>1.2202230253392971E-2</v>
      </c>
      <c r="G99">
        <f>STDEV(G90:G97)/SQRT(8)</f>
        <v>3.0355041944108248</v>
      </c>
      <c r="H99">
        <f t="shared" ref="H99" si="137">STDEV(H90:H97)/SQRT(8)</f>
        <v>3.2400259037765204</v>
      </c>
      <c r="I99">
        <f>AVERAGE(I90:I98)</f>
        <v>0.77871407556078986</v>
      </c>
      <c r="R99" s="27"/>
      <c r="S99" s="3"/>
      <c r="T99" s="3"/>
      <c r="U99" s="3"/>
      <c r="V99" s="3"/>
      <c r="W99" s="3"/>
    </row>
    <row r="100" spans="1:23" s="3" customFormat="1" x14ac:dyDescent="0.25">
      <c r="A100"/>
      <c r="B100" s="29"/>
      <c r="C100"/>
      <c r="D100"/>
      <c r="E100"/>
      <c r="F100" s="25"/>
      <c r="G100"/>
      <c r="H100"/>
      <c r="K100" s="33"/>
      <c r="L100" s="72" t="s">
        <v>214</v>
      </c>
      <c r="M100" s="72"/>
      <c r="N100" s="72"/>
      <c r="O100" s="72"/>
      <c r="P100" s="72"/>
      <c r="Q100" s="78" t="s">
        <v>216</v>
      </c>
      <c r="R100" s="27"/>
    </row>
    <row r="101" spans="1:23" s="3" customFormat="1" x14ac:dyDescent="0.25">
      <c r="A101" s="3" t="s">
        <v>50</v>
      </c>
      <c r="B101" s="31" t="s">
        <v>70</v>
      </c>
      <c r="C101" s="31" t="s">
        <v>70</v>
      </c>
      <c r="D101" s="3" t="s">
        <v>16</v>
      </c>
      <c r="E101" s="3" t="s">
        <v>14</v>
      </c>
      <c r="F101" s="23" t="s">
        <v>18</v>
      </c>
      <c r="K101" s="36" t="s">
        <v>50</v>
      </c>
      <c r="L101" s="39" t="s">
        <v>70</v>
      </c>
      <c r="M101" s="40" t="s">
        <v>70</v>
      </c>
      <c r="N101" s="36" t="s">
        <v>16</v>
      </c>
      <c r="O101" s="36" t="s">
        <v>14</v>
      </c>
      <c r="P101" s="36" t="s">
        <v>215</v>
      </c>
      <c r="Q101" s="78"/>
      <c r="R101" s="29"/>
      <c r="S101"/>
      <c r="T101"/>
      <c r="U101"/>
      <c r="V101"/>
      <c r="W101"/>
    </row>
    <row r="102" spans="1:23" x14ac:dyDescent="0.25">
      <c r="A102" t="s">
        <v>143</v>
      </c>
      <c r="B102" s="29">
        <v>0.33333333333333331</v>
      </c>
      <c r="C102">
        <v>0.47619047619047616</v>
      </c>
      <c r="D102">
        <v>0.14285714285714285</v>
      </c>
      <c r="E102">
        <v>4.7619047619047616E-2</v>
      </c>
      <c r="F102" s="25">
        <v>0.41666666666666669</v>
      </c>
      <c r="G102">
        <v>21</v>
      </c>
      <c r="H102">
        <v>36</v>
      </c>
      <c r="I102">
        <f>G102/H102</f>
        <v>0.58333333333333337</v>
      </c>
      <c r="K102" s="33" t="s">
        <v>206</v>
      </c>
      <c r="L102" s="38">
        <f>100*ROUND(B102,2)</f>
        <v>33</v>
      </c>
      <c r="M102" s="33">
        <f t="shared" ref="M102:M109" si="138">100*ROUND(C102,2)</f>
        <v>48</v>
      </c>
      <c r="N102" s="33">
        <f t="shared" ref="N102:N109" si="139">100*ROUND(D102,2)</f>
        <v>14.000000000000002</v>
      </c>
      <c r="O102" s="33">
        <f t="shared" ref="O102:O109" si="140">100*ROUND(E102,2)</f>
        <v>5</v>
      </c>
      <c r="P102" s="33">
        <f t="shared" ref="P102:P109" si="141">100*ROUND(F102,2)</f>
        <v>42</v>
      </c>
      <c r="Q102" s="33">
        <v>36</v>
      </c>
    </row>
    <row r="103" spans="1:23" x14ac:dyDescent="0.25">
      <c r="A103" t="s">
        <v>144</v>
      </c>
      <c r="B103" s="29">
        <v>0.2857142857142857</v>
      </c>
      <c r="C103">
        <v>0.35714285714285715</v>
      </c>
      <c r="D103">
        <v>0</v>
      </c>
      <c r="E103">
        <v>0.35714285714285715</v>
      </c>
      <c r="F103" s="25">
        <v>0.31707317073170732</v>
      </c>
      <c r="G103">
        <v>28</v>
      </c>
      <c r="H103">
        <v>41</v>
      </c>
      <c r="I103">
        <f t="shared" ref="I103:I110" si="142">G103/H103</f>
        <v>0.68292682926829273</v>
      </c>
      <c r="K103" s="33" t="s">
        <v>207</v>
      </c>
      <c r="L103" s="38">
        <f t="shared" ref="L103:L109" si="143">100*ROUND(B103,2)</f>
        <v>28.999999999999996</v>
      </c>
      <c r="M103" s="33">
        <f t="shared" si="138"/>
        <v>36</v>
      </c>
      <c r="N103" s="33">
        <f t="shared" si="139"/>
        <v>0</v>
      </c>
      <c r="O103" s="33">
        <f t="shared" si="140"/>
        <v>36</v>
      </c>
      <c r="P103" s="33">
        <f t="shared" si="141"/>
        <v>32</v>
      </c>
      <c r="Q103" s="33">
        <v>41</v>
      </c>
    </row>
    <row r="104" spans="1:23" x14ac:dyDescent="0.25">
      <c r="A104" t="s">
        <v>145</v>
      </c>
      <c r="B104" s="29">
        <v>0.29729729729729731</v>
      </c>
      <c r="C104">
        <v>0.32432432432432434</v>
      </c>
      <c r="D104">
        <v>0.1891891891891892</v>
      </c>
      <c r="E104">
        <v>0.1891891891891892</v>
      </c>
      <c r="F104" s="25">
        <v>9.7560975609756101E-2</v>
      </c>
      <c r="G104">
        <v>37</v>
      </c>
      <c r="H104">
        <v>41</v>
      </c>
      <c r="I104">
        <f t="shared" si="142"/>
        <v>0.90243902439024393</v>
      </c>
      <c r="K104" s="33" t="s">
        <v>208</v>
      </c>
      <c r="L104" s="38">
        <f t="shared" si="143"/>
        <v>30</v>
      </c>
      <c r="M104" s="33">
        <f t="shared" si="138"/>
        <v>32</v>
      </c>
      <c r="N104" s="33">
        <f t="shared" si="139"/>
        <v>19</v>
      </c>
      <c r="O104" s="33">
        <f t="shared" si="140"/>
        <v>19</v>
      </c>
      <c r="P104" s="33">
        <f t="shared" si="141"/>
        <v>10</v>
      </c>
      <c r="Q104" s="33">
        <v>41</v>
      </c>
    </row>
    <row r="105" spans="1:23" x14ac:dyDescent="0.25">
      <c r="A105" t="s">
        <v>146</v>
      </c>
      <c r="B105" s="29">
        <v>0.32653061224489793</v>
      </c>
      <c r="C105">
        <v>0.30612244897959184</v>
      </c>
      <c r="D105">
        <v>6.1224489795918366E-2</v>
      </c>
      <c r="E105">
        <v>0.30612244897959184</v>
      </c>
      <c r="F105" s="25">
        <v>7.5471698113207544E-2</v>
      </c>
      <c r="G105">
        <v>49</v>
      </c>
      <c r="H105">
        <v>53</v>
      </c>
      <c r="I105">
        <f t="shared" si="142"/>
        <v>0.92452830188679247</v>
      </c>
      <c r="K105" s="33" t="s">
        <v>209</v>
      </c>
      <c r="L105" s="38">
        <f t="shared" si="143"/>
        <v>33</v>
      </c>
      <c r="M105" s="33">
        <f t="shared" si="138"/>
        <v>31</v>
      </c>
      <c r="N105" s="33">
        <f t="shared" si="139"/>
        <v>6</v>
      </c>
      <c r="O105" s="33">
        <f t="shared" si="140"/>
        <v>31</v>
      </c>
      <c r="P105" s="33">
        <f t="shared" si="141"/>
        <v>8</v>
      </c>
      <c r="Q105" s="33">
        <v>53</v>
      </c>
    </row>
    <row r="106" spans="1:23" x14ac:dyDescent="0.25">
      <c r="A106" t="s">
        <v>147</v>
      </c>
      <c r="B106" s="29">
        <v>0.4</v>
      </c>
      <c r="C106">
        <v>0.4</v>
      </c>
      <c r="D106">
        <v>0.08</v>
      </c>
      <c r="E106">
        <v>0.12</v>
      </c>
      <c r="F106" s="25">
        <v>0.13793103448275862</v>
      </c>
      <c r="G106">
        <v>25</v>
      </c>
      <c r="H106">
        <v>29</v>
      </c>
      <c r="I106">
        <f t="shared" si="142"/>
        <v>0.86206896551724133</v>
      </c>
      <c r="K106" s="33" t="s">
        <v>210</v>
      </c>
      <c r="L106" s="38">
        <f t="shared" si="143"/>
        <v>40</v>
      </c>
      <c r="M106" s="33">
        <f t="shared" si="138"/>
        <v>40</v>
      </c>
      <c r="N106" s="33">
        <f t="shared" si="139"/>
        <v>8</v>
      </c>
      <c r="O106" s="33">
        <f t="shared" si="140"/>
        <v>12</v>
      </c>
      <c r="P106" s="33">
        <f t="shared" si="141"/>
        <v>14.000000000000002</v>
      </c>
      <c r="Q106" s="33">
        <v>29</v>
      </c>
    </row>
    <row r="107" spans="1:23" x14ac:dyDescent="0.25">
      <c r="A107" t="s">
        <v>148</v>
      </c>
      <c r="B107" s="29">
        <v>0.18421052631578946</v>
      </c>
      <c r="C107">
        <v>0.39473684210526316</v>
      </c>
      <c r="D107">
        <v>7.8947368421052627E-2</v>
      </c>
      <c r="E107">
        <v>0.34210526315789475</v>
      </c>
      <c r="F107" s="25">
        <v>0.11627906976744186</v>
      </c>
      <c r="G107">
        <v>38</v>
      </c>
      <c r="H107">
        <v>43</v>
      </c>
      <c r="I107">
        <f t="shared" si="142"/>
        <v>0.88372093023255816</v>
      </c>
      <c r="K107" s="33" t="s">
        <v>211</v>
      </c>
      <c r="L107" s="38">
        <f t="shared" si="143"/>
        <v>18</v>
      </c>
      <c r="M107" s="33">
        <f t="shared" si="138"/>
        <v>39</v>
      </c>
      <c r="N107" s="33">
        <f t="shared" si="139"/>
        <v>8</v>
      </c>
      <c r="O107" s="33">
        <f t="shared" si="140"/>
        <v>34</v>
      </c>
      <c r="P107" s="33">
        <f t="shared" si="141"/>
        <v>12</v>
      </c>
      <c r="Q107" s="33">
        <v>43</v>
      </c>
    </row>
    <row r="108" spans="1:23" x14ac:dyDescent="0.25">
      <c r="A108" t="s">
        <v>149</v>
      </c>
      <c r="B108" s="29">
        <v>0.24324324324324326</v>
      </c>
      <c r="C108">
        <v>0.48648648648648651</v>
      </c>
      <c r="D108">
        <v>5.4054054054054057E-2</v>
      </c>
      <c r="E108">
        <v>0.21621621621621623</v>
      </c>
      <c r="F108" s="25">
        <v>0.26</v>
      </c>
      <c r="G108">
        <v>37</v>
      </c>
      <c r="H108">
        <v>50</v>
      </c>
      <c r="I108">
        <f t="shared" si="142"/>
        <v>0.74</v>
      </c>
      <c r="K108" s="33" t="s">
        <v>212</v>
      </c>
      <c r="L108" s="38">
        <f t="shared" si="143"/>
        <v>24</v>
      </c>
      <c r="M108" s="33">
        <f t="shared" si="138"/>
        <v>49</v>
      </c>
      <c r="N108" s="33">
        <f t="shared" si="139"/>
        <v>5</v>
      </c>
      <c r="O108" s="33">
        <f t="shared" si="140"/>
        <v>22</v>
      </c>
      <c r="P108" s="33">
        <f t="shared" si="141"/>
        <v>26</v>
      </c>
      <c r="Q108" s="33">
        <v>50</v>
      </c>
    </row>
    <row r="109" spans="1:23" x14ac:dyDescent="0.25">
      <c r="A109" t="s">
        <v>150</v>
      </c>
      <c r="B109" s="29">
        <v>0.625</v>
      </c>
      <c r="C109">
        <v>0.1</v>
      </c>
      <c r="D109">
        <v>0.1</v>
      </c>
      <c r="E109">
        <v>0.17499999999999999</v>
      </c>
      <c r="F109" s="25">
        <v>0.2</v>
      </c>
      <c r="G109">
        <v>40</v>
      </c>
      <c r="H109">
        <v>50</v>
      </c>
      <c r="I109">
        <f t="shared" si="142"/>
        <v>0.8</v>
      </c>
      <c r="K109" s="33" t="s">
        <v>213</v>
      </c>
      <c r="L109" s="38">
        <f t="shared" si="143"/>
        <v>63</v>
      </c>
      <c r="M109" s="33">
        <f t="shared" si="138"/>
        <v>10</v>
      </c>
      <c r="N109" s="33">
        <f t="shared" si="139"/>
        <v>10</v>
      </c>
      <c r="O109" s="33">
        <f t="shared" si="140"/>
        <v>18</v>
      </c>
      <c r="P109" s="33">
        <f t="shared" si="141"/>
        <v>20</v>
      </c>
      <c r="Q109" s="33">
        <v>50</v>
      </c>
    </row>
    <row r="110" spans="1:23" x14ac:dyDescent="0.25">
      <c r="A110" t="s">
        <v>203</v>
      </c>
      <c r="B110">
        <f>AVERAGE(B102:B109)</f>
        <v>0.33691616226860588</v>
      </c>
      <c r="C110">
        <f t="shared" ref="C110" si="144">AVERAGE(C102:C109)</f>
        <v>0.3556254294036249</v>
      </c>
      <c r="D110">
        <f t="shared" ref="D110" si="145">AVERAGE(D102:D109)</f>
        <v>8.8284030539669642E-2</v>
      </c>
      <c r="E110">
        <f t="shared" ref="E110" si="146">AVERAGE(E102:E109)</f>
        <v>0.21917437778809959</v>
      </c>
      <c r="F110">
        <f t="shared" ref="F110" si="147">AVERAGE(F102:F109)</f>
        <v>0.20262282692144226</v>
      </c>
      <c r="G110">
        <f>AVERAGE(G102:G109)</f>
        <v>34.375</v>
      </c>
      <c r="H110">
        <f t="shared" ref="H110" si="148">AVERAGE(H102:H109)</f>
        <v>42.875</v>
      </c>
      <c r="I110">
        <f t="shared" si="142"/>
        <v>0.80174927113702621</v>
      </c>
      <c r="K110" s="33" t="s">
        <v>205</v>
      </c>
      <c r="L110" s="38" t="str">
        <f>CONCATENATE(100*ROUND(B110,2)," ",$I$1," ",100*ROUND(B111,2))</f>
        <v>34 ± 5</v>
      </c>
      <c r="M110" s="33" t="str">
        <f t="shared" ref="M110" si="149">CONCATENATE(100*ROUND(C110,2)," ",$I$1," ",100*ROUND(C111,2))</f>
        <v>36 ± 4</v>
      </c>
      <c r="N110" s="33" t="str">
        <f t="shared" ref="N110" si="150">CONCATENATE(100*ROUND(D110,2)," ",$I$1," ",100*ROUND(D111,2))</f>
        <v>9 ± 2</v>
      </c>
      <c r="O110" s="33" t="str">
        <f t="shared" ref="O110" si="151">CONCATENATE(100*ROUND(E110,2)," ",$I$1," ",100*ROUND(E111,2))</f>
        <v>22 ± 4</v>
      </c>
      <c r="P110" s="33" t="str">
        <f t="shared" ref="P110" si="152">CONCATENATE(100*ROUND(F110,2)," ",$I$1," ",100*ROUND(F111,2))</f>
        <v>20 ± 4</v>
      </c>
      <c r="Q110" s="33" t="str">
        <f t="shared" ref="Q110" si="153">CONCATENATE(ROUND(H110,2)," ",$I$1," ",ROUND(H111,2))</f>
        <v>42.88 ± 2.84</v>
      </c>
    </row>
    <row r="111" spans="1:23" x14ac:dyDescent="0.25">
      <c r="A111" t="s">
        <v>202</v>
      </c>
      <c r="B111">
        <f>STDEV(B102:B109)/SQRT(8)</f>
        <v>4.6937929775895872E-2</v>
      </c>
      <c r="C111">
        <f t="shared" ref="C111:F111" si="154">STDEV(C102:C109)/SQRT(8)</f>
        <v>4.3081384544974302E-2</v>
      </c>
      <c r="D111">
        <f t="shared" si="154"/>
        <v>2.0332555736601726E-2</v>
      </c>
      <c r="E111">
        <f t="shared" si="154"/>
        <v>3.8691383634847108E-2</v>
      </c>
      <c r="F111">
        <f t="shared" si="154"/>
        <v>4.2480739398108328E-2</v>
      </c>
      <c r="G111">
        <f>STDEV(G102:G109)/SQRT(8)</f>
        <v>3.2179047087018775</v>
      </c>
      <c r="H111">
        <f t="shared" ref="H111" si="155">STDEV(H102:H109)/SQRT(8)</f>
        <v>2.8374882001013297</v>
      </c>
      <c r="I111">
        <f>AVERAGE(I102:I110)</f>
        <v>0.79786296175172089</v>
      </c>
    </row>
    <row r="112" spans="1:23" x14ac:dyDescent="0.25">
      <c r="B112"/>
      <c r="L112" s="72" t="s">
        <v>214</v>
      </c>
      <c r="M112" s="72"/>
      <c r="N112" s="72"/>
      <c r="O112" s="72"/>
      <c r="P112" s="72"/>
      <c r="Q112" s="78" t="s">
        <v>216</v>
      </c>
      <c r="R112" s="27"/>
      <c r="S112" s="3"/>
      <c r="T112" s="3"/>
      <c r="U112" s="3"/>
      <c r="V112" s="3"/>
      <c r="W112" s="3"/>
    </row>
    <row r="113" spans="1:23" s="3" customFormat="1" x14ac:dyDescent="0.25">
      <c r="A113" s="3" t="s">
        <v>47</v>
      </c>
      <c r="B113" s="3" t="s">
        <v>69</v>
      </c>
      <c r="C113" s="31" t="s">
        <v>70</v>
      </c>
      <c r="D113" s="3" t="s">
        <v>16</v>
      </c>
      <c r="E113" s="3" t="s">
        <v>14</v>
      </c>
      <c r="F113" s="23" t="s">
        <v>18</v>
      </c>
      <c r="K113" s="36" t="s">
        <v>47</v>
      </c>
      <c r="L113" s="37" t="s">
        <v>69</v>
      </c>
      <c r="M113" s="40" t="s">
        <v>70</v>
      </c>
      <c r="N113" s="36" t="s">
        <v>16</v>
      </c>
      <c r="O113" s="36" t="s">
        <v>14</v>
      </c>
      <c r="P113" s="36" t="s">
        <v>215</v>
      </c>
      <c r="Q113" s="78"/>
      <c r="R113" s="29"/>
      <c r="S113"/>
      <c r="T113"/>
      <c r="U113"/>
      <c r="V113"/>
      <c r="W113"/>
    </row>
    <row r="114" spans="1:23" x14ac:dyDescent="0.25">
      <c r="A114" t="s">
        <v>151</v>
      </c>
      <c r="B114" s="29">
        <v>0.5</v>
      </c>
      <c r="C114">
        <v>0.21052631578947367</v>
      </c>
      <c r="D114">
        <v>2.6315789473684209E-2</v>
      </c>
      <c r="E114">
        <v>0.26315789473684209</v>
      </c>
      <c r="F114" s="25">
        <v>0.05</v>
      </c>
      <c r="G114">
        <v>38</v>
      </c>
      <c r="H114">
        <v>40</v>
      </c>
      <c r="I114">
        <f>G114/H114</f>
        <v>0.95</v>
      </c>
      <c r="K114" s="33" t="s">
        <v>206</v>
      </c>
      <c r="L114" s="38">
        <f>100*ROUND(B114,2)</f>
        <v>50</v>
      </c>
      <c r="M114" s="33">
        <f t="shared" ref="M114:M121" si="156">100*ROUND(C114,2)</f>
        <v>21</v>
      </c>
      <c r="N114" s="33">
        <f t="shared" ref="N114:N121" si="157">100*ROUND(D114,2)</f>
        <v>3</v>
      </c>
      <c r="O114" s="33">
        <f t="shared" ref="O114:O121" si="158">100*ROUND(E114,2)</f>
        <v>26</v>
      </c>
      <c r="P114" s="33">
        <f t="shared" ref="P114:P121" si="159">100*ROUND(F114,2)</f>
        <v>5</v>
      </c>
      <c r="Q114" s="33">
        <v>40</v>
      </c>
    </row>
    <row r="115" spans="1:23" x14ac:dyDescent="0.25">
      <c r="A115" t="s">
        <v>152</v>
      </c>
      <c r="B115" s="29">
        <v>0.41176470588235292</v>
      </c>
      <c r="C115">
        <v>0.29411764705882354</v>
      </c>
      <c r="D115">
        <v>0.13725490196078433</v>
      </c>
      <c r="E115">
        <v>0.15686274509803921</v>
      </c>
      <c r="F115" s="25">
        <v>5.5555555555555552E-2</v>
      </c>
      <c r="G115">
        <v>51</v>
      </c>
      <c r="H115">
        <v>54</v>
      </c>
      <c r="I115">
        <f t="shared" ref="I115:I122" si="160">G115/H115</f>
        <v>0.94444444444444442</v>
      </c>
      <c r="K115" s="33" t="s">
        <v>207</v>
      </c>
      <c r="L115" s="38">
        <f t="shared" ref="L115:L121" si="161">100*ROUND(B115,2)</f>
        <v>41</v>
      </c>
      <c r="M115" s="33">
        <f t="shared" si="156"/>
        <v>28.999999999999996</v>
      </c>
      <c r="N115" s="33">
        <f t="shared" si="157"/>
        <v>14.000000000000002</v>
      </c>
      <c r="O115" s="33">
        <f t="shared" si="158"/>
        <v>16</v>
      </c>
      <c r="P115" s="33">
        <f t="shared" si="159"/>
        <v>6</v>
      </c>
      <c r="Q115" s="33">
        <v>54</v>
      </c>
    </row>
    <row r="116" spans="1:23" x14ac:dyDescent="0.25">
      <c r="A116" t="s">
        <v>153</v>
      </c>
      <c r="B116" s="29">
        <v>0.38775510204081631</v>
      </c>
      <c r="C116">
        <v>0.38775510204081631</v>
      </c>
      <c r="D116">
        <v>0.12244897959183673</v>
      </c>
      <c r="E116">
        <v>0.10204081632653061</v>
      </c>
      <c r="F116" s="25">
        <v>0</v>
      </c>
      <c r="G116">
        <v>49</v>
      </c>
      <c r="H116">
        <v>49</v>
      </c>
      <c r="I116">
        <f t="shared" si="160"/>
        <v>1</v>
      </c>
      <c r="K116" s="33" t="s">
        <v>208</v>
      </c>
      <c r="L116" s="38">
        <f t="shared" si="161"/>
        <v>39</v>
      </c>
      <c r="M116" s="33">
        <f t="shared" si="156"/>
        <v>39</v>
      </c>
      <c r="N116" s="33">
        <f t="shared" si="157"/>
        <v>12</v>
      </c>
      <c r="O116" s="33">
        <f t="shared" si="158"/>
        <v>10</v>
      </c>
      <c r="P116" s="33">
        <f t="shared" si="159"/>
        <v>0</v>
      </c>
      <c r="Q116" s="33">
        <v>49</v>
      </c>
      <c r="R116" s="27"/>
      <c r="S116" s="3"/>
      <c r="T116" s="3"/>
      <c r="U116" s="3"/>
      <c r="V116" s="3"/>
      <c r="W116" s="3"/>
    </row>
    <row r="117" spans="1:23" s="3" customFormat="1" x14ac:dyDescent="0.25">
      <c r="A117" t="s">
        <v>154</v>
      </c>
      <c r="B117" s="29">
        <v>0.3902439024390244</v>
      </c>
      <c r="C117">
        <v>0.26829268292682928</v>
      </c>
      <c r="D117">
        <v>0.17073170731707318</v>
      </c>
      <c r="E117">
        <v>0.17073170731707318</v>
      </c>
      <c r="F117" s="25">
        <v>0.10869565217391304</v>
      </c>
      <c r="G117">
        <v>41</v>
      </c>
      <c r="H117">
        <v>46</v>
      </c>
      <c r="I117">
        <f t="shared" si="160"/>
        <v>0.89130434782608692</v>
      </c>
      <c r="K117" s="33" t="s">
        <v>209</v>
      </c>
      <c r="L117" s="38">
        <f t="shared" si="161"/>
        <v>39</v>
      </c>
      <c r="M117" s="33">
        <f t="shared" si="156"/>
        <v>27</v>
      </c>
      <c r="N117" s="33">
        <f t="shared" si="157"/>
        <v>17</v>
      </c>
      <c r="O117" s="33">
        <f t="shared" si="158"/>
        <v>17</v>
      </c>
      <c r="P117" s="33">
        <f t="shared" si="159"/>
        <v>11</v>
      </c>
      <c r="Q117" s="33">
        <v>46</v>
      </c>
      <c r="R117" s="29"/>
      <c r="S117"/>
      <c r="T117"/>
      <c r="U117"/>
      <c r="V117"/>
      <c r="W117"/>
    </row>
    <row r="118" spans="1:23" x14ac:dyDescent="0.25">
      <c r="A118" t="s">
        <v>155</v>
      </c>
      <c r="B118" s="29">
        <v>0.37142857142857144</v>
      </c>
      <c r="C118">
        <v>0.22857142857142856</v>
      </c>
      <c r="D118">
        <v>0</v>
      </c>
      <c r="E118">
        <v>0.4</v>
      </c>
      <c r="F118" s="25">
        <v>7.8947368421052627E-2</v>
      </c>
      <c r="G118">
        <v>35</v>
      </c>
      <c r="H118">
        <v>38</v>
      </c>
      <c r="I118">
        <f t="shared" si="160"/>
        <v>0.92105263157894735</v>
      </c>
      <c r="K118" s="33" t="s">
        <v>210</v>
      </c>
      <c r="L118" s="38">
        <f t="shared" si="161"/>
        <v>37</v>
      </c>
      <c r="M118" s="33">
        <f t="shared" si="156"/>
        <v>23</v>
      </c>
      <c r="N118" s="33">
        <f t="shared" si="157"/>
        <v>0</v>
      </c>
      <c r="O118" s="33">
        <f t="shared" si="158"/>
        <v>40</v>
      </c>
      <c r="P118" s="33">
        <f t="shared" si="159"/>
        <v>8</v>
      </c>
      <c r="Q118" s="33">
        <v>38</v>
      </c>
    </row>
    <row r="119" spans="1:23" x14ac:dyDescent="0.25">
      <c r="A119" t="s">
        <v>156</v>
      </c>
      <c r="B119" s="29">
        <v>0.31111111111111112</v>
      </c>
      <c r="C119">
        <v>0.22222222222222221</v>
      </c>
      <c r="D119">
        <v>0.17777777777777778</v>
      </c>
      <c r="E119">
        <v>0.28888888888888886</v>
      </c>
      <c r="F119" s="25">
        <v>0.16666666666666666</v>
      </c>
      <c r="G119">
        <v>45</v>
      </c>
      <c r="H119">
        <v>54</v>
      </c>
      <c r="I119">
        <f t="shared" si="160"/>
        <v>0.83333333333333337</v>
      </c>
      <c r="K119" s="33" t="s">
        <v>211</v>
      </c>
      <c r="L119" s="38">
        <f t="shared" si="161"/>
        <v>31</v>
      </c>
      <c r="M119" s="33">
        <f t="shared" si="156"/>
        <v>22</v>
      </c>
      <c r="N119" s="33">
        <f t="shared" si="157"/>
        <v>18</v>
      </c>
      <c r="O119" s="33">
        <f t="shared" si="158"/>
        <v>28.999999999999996</v>
      </c>
      <c r="P119" s="33">
        <f t="shared" si="159"/>
        <v>17</v>
      </c>
      <c r="Q119" s="33">
        <v>54</v>
      </c>
    </row>
    <row r="120" spans="1:23" x14ac:dyDescent="0.25">
      <c r="A120" t="s">
        <v>157</v>
      </c>
      <c r="B120" s="29">
        <v>0.39473684210526316</v>
      </c>
      <c r="C120">
        <v>0.42105263157894735</v>
      </c>
      <c r="D120">
        <v>2.6315789473684209E-2</v>
      </c>
      <c r="E120">
        <v>0.15789473684210525</v>
      </c>
      <c r="F120" s="25">
        <v>0.11627906976744186</v>
      </c>
      <c r="G120">
        <v>38</v>
      </c>
      <c r="H120">
        <v>43</v>
      </c>
      <c r="I120">
        <f t="shared" si="160"/>
        <v>0.88372093023255816</v>
      </c>
      <c r="K120" s="33" t="s">
        <v>212</v>
      </c>
      <c r="L120" s="38">
        <f t="shared" si="161"/>
        <v>39</v>
      </c>
      <c r="M120" s="33">
        <f t="shared" si="156"/>
        <v>42</v>
      </c>
      <c r="N120" s="33">
        <f t="shared" si="157"/>
        <v>3</v>
      </c>
      <c r="O120" s="33">
        <f t="shared" si="158"/>
        <v>16</v>
      </c>
      <c r="P120" s="33">
        <f t="shared" si="159"/>
        <v>12</v>
      </c>
      <c r="Q120" s="33">
        <v>43</v>
      </c>
    </row>
    <row r="121" spans="1:23" x14ac:dyDescent="0.25">
      <c r="A121" t="s">
        <v>158</v>
      </c>
      <c r="B121" s="29">
        <v>0.16666666666666666</v>
      </c>
      <c r="C121">
        <v>0.33333333333333331</v>
      </c>
      <c r="D121">
        <v>0.23809523809523808</v>
      </c>
      <c r="E121">
        <v>0.26190476190476192</v>
      </c>
      <c r="F121" s="25">
        <v>0.16</v>
      </c>
      <c r="G121">
        <v>42</v>
      </c>
      <c r="H121">
        <v>50</v>
      </c>
      <c r="I121">
        <f t="shared" si="160"/>
        <v>0.84</v>
      </c>
      <c r="K121" s="33" t="s">
        <v>213</v>
      </c>
      <c r="L121" s="38">
        <f t="shared" si="161"/>
        <v>17</v>
      </c>
      <c r="M121" s="33">
        <f t="shared" si="156"/>
        <v>33</v>
      </c>
      <c r="N121" s="33">
        <f t="shared" si="157"/>
        <v>24</v>
      </c>
      <c r="O121" s="33">
        <f t="shared" si="158"/>
        <v>26</v>
      </c>
      <c r="P121" s="33">
        <f t="shared" si="159"/>
        <v>16</v>
      </c>
      <c r="Q121" s="33">
        <v>50</v>
      </c>
    </row>
    <row r="122" spans="1:23" x14ac:dyDescent="0.25">
      <c r="A122" t="s">
        <v>203</v>
      </c>
      <c r="B122">
        <f>AVERAGE(B114:B121)</f>
        <v>0.36671336270922572</v>
      </c>
      <c r="C122">
        <f t="shared" ref="C122" si="162">AVERAGE(C114:C121)</f>
        <v>0.29573392044023433</v>
      </c>
      <c r="D122">
        <f t="shared" ref="D122" si="163">AVERAGE(D114:D121)</f>
        <v>0.11236752296125982</v>
      </c>
      <c r="E122">
        <f t="shared" ref="E122" si="164">AVERAGE(E114:E121)</f>
        <v>0.22518519388928016</v>
      </c>
      <c r="F122">
        <f t="shared" ref="F122" si="165">AVERAGE(F114:F121)</f>
        <v>9.201803907307872E-2</v>
      </c>
      <c r="G122">
        <f>AVERAGE(G114:G121)</f>
        <v>42.375</v>
      </c>
      <c r="H122">
        <f t="shared" ref="H122" si="166">AVERAGE(H114:H121)</f>
        <v>46.75</v>
      </c>
      <c r="I122">
        <f t="shared" si="160"/>
        <v>0.9064171122994652</v>
      </c>
      <c r="K122" s="33" t="s">
        <v>205</v>
      </c>
      <c r="L122" s="38" t="str">
        <f>CONCATENATE(100*ROUND(B122,2)," ",$I$1," ",100*ROUND(B123,2))</f>
        <v>37 ± 3</v>
      </c>
      <c r="M122" s="33" t="str">
        <f t="shared" ref="M122" si="167">CONCATENATE(100*ROUND(C122,2)," ",$I$1," ",100*ROUND(C123,2))</f>
        <v>30 ± 3</v>
      </c>
      <c r="N122" s="33" t="str">
        <f t="shared" ref="N122" si="168">CONCATENATE(100*ROUND(D122,2)," ",$I$1," ",100*ROUND(D123,2))</f>
        <v>11 ± 3</v>
      </c>
      <c r="O122" s="33" t="str">
        <f t="shared" ref="O122" si="169">CONCATENATE(100*ROUND(E122,2)," ",$I$1," ",100*ROUND(E123,2))</f>
        <v>23 ± 3</v>
      </c>
      <c r="P122" s="33" t="str">
        <f t="shared" ref="P122" si="170">CONCATENATE(100*ROUND(F122,2)," ",$I$1," ",100*ROUND(F123,2))</f>
        <v>9 ± 2</v>
      </c>
      <c r="Q122" s="33" t="str">
        <f t="shared" ref="Q122" si="171">CONCATENATE(ROUND(H122,2)," ",$I$1," ",ROUND(H123,2))</f>
        <v>46.75 ± 2.14</v>
      </c>
    </row>
    <row r="123" spans="1:23" x14ac:dyDescent="0.25">
      <c r="A123" t="s">
        <v>202</v>
      </c>
      <c r="B123">
        <f>STDEV(B114:B121)/SQRT(8)</f>
        <v>3.3992969826524159E-2</v>
      </c>
      <c r="C123">
        <f t="shared" ref="C123:F123" si="172">STDEV(C114:C121)/SQRT(8)</f>
        <v>2.7876363807026613E-2</v>
      </c>
      <c r="D123">
        <f t="shared" si="172"/>
        <v>3.036963271028751E-2</v>
      </c>
      <c r="E123">
        <f t="shared" si="172"/>
        <v>3.3999556830270825E-2</v>
      </c>
      <c r="F123">
        <f t="shared" si="172"/>
        <v>2.0175079775081421E-2</v>
      </c>
      <c r="G123">
        <f>STDEV(G114:G121)/SQRT(8)</f>
        <v>1.9814992520095194</v>
      </c>
      <c r="H123">
        <f t="shared" ref="H123" si="173">STDEV(H114:H121)/SQRT(8)</f>
        <v>2.1443447217540106</v>
      </c>
      <c r="I123">
        <f>AVERAGE(I114:I122)</f>
        <v>0.90780808885720399</v>
      </c>
    </row>
    <row r="124" spans="1:23" x14ac:dyDescent="0.25">
      <c r="B124"/>
      <c r="L124" s="72" t="s">
        <v>214</v>
      </c>
      <c r="M124" s="72"/>
      <c r="N124" s="72"/>
      <c r="O124" s="72"/>
      <c r="P124" s="72"/>
      <c r="Q124" s="78" t="s">
        <v>216</v>
      </c>
      <c r="R124" s="27"/>
      <c r="S124" s="3"/>
      <c r="T124" s="3"/>
      <c r="U124" s="3"/>
      <c r="V124" s="3"/>
      <c r="W124" s="3"/>
    </row>
    <row r="125" spans="1:23" s="3" customFormat="1" x14ac:dyDescent="0.25">
      <c r="A125" s="3" t="s">
        <v>21</v>
      </c>
      <c r="B125" s="3" t="s">
        <v>69</v>
      </c>
      <c r="C125" s="31" t="s">
        <v>71</v>
      </c>
      <c r="D125" s="3" t="s">
        <v>16</v>
      </c>
      <c r="E125" s="3" t="s">
        <v>14</v>
      </c>
      <c r="F125" s="23" t="s">
        <v>18</v>
      </c>
      <c r="K125" s="36" t="s">
        <v>21</v>
      </c>
      <c r="L125" s="37" t="s">
        <v>69</v>
      </c>
      <c r="M125" s="40" t="s">
        <v>71</v>
      </c>
      <c r="N125" s="36" t="s">
        <v>16</v>
      </c>
      <c r="O125" s="36" t="s">
        <v>14</v>
      </c>
      <c r="P125" s="36" t="s">
        <v>215</v>
      </c>
      <c r="Q125" s="78"/>
      <c r="R125" s="29"/>
      <c r="S125"/>
      <c r="T125"/>
      <c r="U125"/>
      <c r="V125"/>
      <c r="W125"/>
    </row>
    <row r="126" spans="1:23" x14ac:dyDescent="0.25">
      <c r="A126" t="s">
        <v>159</v>
      </c>
      <c r="B126" s="29">
        <v>0.36</v>
      </c>
      <c r="C126">
        <v>0</v>
      </c>
      <c r="D126">
        <v>0.24</v>
      </c>
      <c r="E126">
        <v>0.4</v>
      </c>
      <c r="F126" s="25">
        <v>0.21875</v>
      </c>
      <c r="G126">
        <v>25</v>
      </c>
      <c r="H126">
        <v>32</v>
      </c>
      <c r="I126">
        <f>G126/H126</f>
        <v>0.78125</v>
      </c>
      <c r="K126" s="33" t="s">
        <v>206</v>
      </c>
      <c r="L126" s="38">
        <f>100*ROUND(B126,2)</f>
        <v>36</v>
      </c>
      <c r="M126" s="33">
        <f t="shared" ref="M126:M133" si="174">100*ROUND(C126,2)</f>
        <v>0</v>
      </c>
      <c r="N126" s="33">
        <f t="shared" ref="N126:N133" si="175">100*ROUND(D126,2)</f>
        <v>24</v>
      </c>
      <c r="O126" s="33">
        <f t="shared" ref="O126:O133" si="176">100*ROUND(E126,2)</f>
        <v>40</v>
      </c>
      <c r="P126" s="33">
        <f t="shared" ref="P126:P133" si="177">100*ROUND(F126,2)</f>
        <v>22</v>
      </c>
      <c r="Q126" s="33">
        <v>32</v>
      </c>
    </row>
    <row r="127" spans="1:23" x14ac:dyDescent="0.25">
      <c r="A127" t="s">
        <v>160</v>
      </c>
      <c r="B127" s="29">
        <v>0.31428571428571428</v>
      </c>
      <c r="C127">
        <v>0.42857142857142855</v>
      </c>
      <c r="D127">
        <v>0.11428571428571428</v>
      </c>
      <c r="E127">
        <v>0.14285714285714285</v>
      </c>
      <c r="F127" s="25">
        <v>0.25531914893617019</v>
      </c>
      <c r="G127">
        <v>35</v>
      </c>
      <c r="H127">
        <v>47</v>
      </c>
      <c r="I127">
        <f t="shared" ref="I127:I134" si="178">G127/H127</f>
        <v>0.74468085106382975</v>
      </c>
      <c r="K127" s="33" t="s">
        <v>207</v>
      </c>
      <c r="L127" s="38">
        <f t="shared" ref="L127:L133" si="179">100*ROUND(B127,2)</f>
        <v>31</v>
      </c>
      <c r="M127" s="33">
        <f t="shared" si="174"/>
        <v>43</v>
      </c>
      <c r="N127" s="33">
        <f t="shared" si="175"/>
        <v>11</v>
      </c>
      <c r="O127" s="33">
        <f t="shared" si="176"/>
        <v>14.000000000000002</v>
      </c>
      <c r="P127" s="33">
        <f t="shared" si="177"/>
        <v>26</v>
      </c>
      <c r="Q127" s="33">
        <v>47</v>
      </c>
    </row>
    <row r="128" spans="1:23" x14ac:dyDescent="0.25">
      <c r="A128" t="s">
        <v>161</v>
      </c>
      <c r="B128" s="29">
        <v>0.27272727272727271</v>
      </c>
      <c r="C128">
        <v>0.51515151515151514</v>
      </c>
      <c r="D128">
        <v>0.12121212121212122</v>
      </c>
      <c r="E128">
        <v>9.0909090909090912E-2</v>
      </c>
      <c r="F128" s="25">
        <v>0.23255813953488372</v>
      </c>
      <c r="G128">
        <v>33</v>
      </c>
      <c r="H128">
        <v>43</v>
      </c>
      <c r="I128">
        <f t="shared" si="178"/>
        <v>0.76744186046511631</v>
      </c>
      <c r="K128" s="33" t="s">
        <v>208</v>
      </c>
      <c r="L128" s="38">
        <f t="shared" si="179"/>
        <v>27</v>
      </c>
      <c r="M128" s="33">
        <f t="shared" si="174"/>
        <v>52</v>
      </c>
      <c r="N128" s="33">
        <f t="shared" si="175"/>
        <v>12</v>
      </c>
      <c r="O128" s="33">
        <f t="shared" si="176"/>
        <v>9</v>
      </c>
      <c r="P128" s="33">
        <f t="shared" si="177"/>
        <v>23</v>
      </c>
      <c r="Q128" s="33">
        <v>43</v>
      </c>
    </row>
    <row r="129" spans="1:23" x14ac:dyDescent="0.25">
      <c r="A129" t="s">
        <v>162</v>
      </c>
      <c r="B129" s="29">
        <v>0.25</v>
      </c>
      <c r="C129">
        <v>0.375</v>
      </c>
      <c r="D129">
        <v>2.0833333333333332E-2</v>
      </c>
      <c r="E129">
        <v>0.35416666666666669</v>
      </c>
      <c r="F129" s="25">
        <v>0.14285714285714285</v>
      </c>
      <c r="G129">
        <v>48</v>
      </c>
      <c r="H129">
        <v>56</v>
      </c>
      <c r="I129">
        <f t="shared" si="178"/>
        <v>0.8571428571428571</v>
      </c>
      <c r="K129" s="33" t="s">
        <v>209</v>
      </c>
      <c r="L129" s="38">
        <f t="shared" si="179"/>
        <v>25</v>
      </c>
      <c r="M129" s="33">
        <f t="shared" si="174"/>
        <v>38</v>
      </c>
      <c r="N129" s="33">
        <f t="shared" si="175"/>
        <v>2</v>
      </c>
      <c r="O129" s="33">
        <f t="shared" si="176"/>
        <v>35</v>
      </c>
      <c r="P129" s="33">
        <f t="shared" si="177"/>
        <v>14.000000000000002</v>
      </c>
      <c r="Q129" s="33">
        <v>56</v>
      </c>
    </row>
    <row r="130" spans="1:23" x14ac:dyDescent="0.25">
      <c r="A130" t="s">
        <v>163</v>
      </c>
      <c r="B130" s="29">
        <v>0.26666666666666666</v>
      </c>
      <c r="C130">
        <v>0.43333333333333335</v>
      </c>
      <c r="D130">
        <v>0.16666666666666666</v>
      </c>
      <c r="E130">
        <v>0.13333333333333333</v>
      </c>
      <c r="F130" s="25">
        <v>0.33333333333333331</v>
      </c>
      <c r="G130">
        <v>30</v>
      </c>
      <c r="H130">
        <v>45</v>
      </c>
      <c r="I130">
        <f t="shared" si="178"/>
        <v>0.66666666666666663</v>
      </c>
      <c r="K130" s="33" t="s">
        <v>210</v>
      </c>
      <c r="L130" s="38">
        <f t="shared" si="179"/>
        <v>27</v>
      </c>
      <c r="M130" s="33">
        <f t="shared" si="174"/>
        <v>43</v>
      </c>
      <c r="N130" s="33">
        <f t="shared" si="175"/>
        <v>17</v>
      </c>
      <c r="O130" s="33">
        <f t="shared" si="176"/>
        <v>13</v>
      </c>
      <c r="P130" s="33">
        <f t="shared" si="177"/>
        <v>33</v>
      </c>
      <c r="Q130" s="33">
        <v>45</v>
      </c>
    </row>
    <row r="131" spans="1:23" x14ac:dyDescent="0.25">
      <c r="A131" t="s">
        <v>164</v>
      </c>
      <c r="B131" s="29">
        <v>0.17948717948717949</v>
      </c>
      <c r="C131">
        <v>0.51282051282051277</v>
      </c>
      <c r="D131">
        <v>0.10256410256410256</v>
      </c>
      <c r="E131">
        <v>0.20512820512820512</v>
      </c>
      <c r="F131" s="25">
        <v>0.30357142857142855</v>
      </c>
      <c r="G131">
        <v>39</v>
      </c>
      <c r="H131">
        <v>56</v>
      </c>
      <c r="I131">
        <f t="shared" si="178"/>
        <v>0.6964285714285714</v>
      </c>
      <c r="K131" s="33" t="s">
        <v>211</v>
      </c>
      <c r="L131" s="38">
        <f t="shared" si="179"/>
        <v>18</v>
      </c>
      <c r="M131" s="33">
        <f t="shared" si="174"/>
        <v>51</v>
      </c>
      <c r="N131" s="33">
        <f t="shared" si="175"/>
        <v>10</v>
      </c>
      <c r="O131" s="33">
        <f t="shared" si="176"/>
        <v>21</v>
      </c>
      <c r="P131" s="33">
        <f t="shared" si="177"/>
        <v>30</v>
      </c>
      <c r="Q131" s="33">
        <v>56</v>
      </c>
    </row>
    <row r="132" spans="1:23" x14ac:dyDescent="0.25">
      <c r="A132" t="s">
        <v>165</v>
      </c>
      <c r="B132" s="29">
        <v>0.19444444444444445</v>
      </c>
      <c r="C132">
        <v>0.63888888888888884</v>
      </c>
      <c r="D132">
        <v>5.5555555555555552E-2</v>
      </c>
      <c r="E132">
        <v>0.1111111111111111</v>
      </c>
      <c r="F132" s="25">
        <v>0.29411764705882354</v>
      </c>
      <c r="G132">
        <v>36</v>
      </c>
      <c r="H132">
        <v>51</v>
      </c>
      <c r="I132">
        <f t="shared" si="178"/>
        <v>0.70588235294117652</v>
      </c>
      <c r="K132" s="33" t="s">
        <v>212</v>
      </c>
      <c r="L132" s="38">
        <f t="shared" si="179"/>
        <v>19</v>
      </c>
      <c r="M132" s="33">
        <f t="shared" si="174"/>
        <v>64</v>
      </c>
      <c r="N132" s="33">
        <f t="shared" si="175"/>
        <v>6</v>
      </c>
      <c r="O132" s="33">
        <f t="shared" si="176"/>
        <v>11</v>
      </c>
      <c r="P132" s="33">
        <f t="shared" si="177"/>
        <v>28.999999999999996</v>
      </c>
      <c r="Q132" s="33">
        <v>51</v>
      </c>
    </row>
    <row r="133" spans="1:23" x14ac:dyDescent="0.25">
      <c r="A133" t="s">
        <v>166</v>
      </c>
      <c r="B133" s="29">
        <v>0.12121212121212122</v>
      </c>
      <c r="C133">
        <v>0.63636363636363635</v>
      </c>
      <c r="D133">
        <v>6.0606060606060608E-2</v>
      </c>
      <c r="E133">
        <v>0.18181818181818182</v>
      </c>
      <c r="F133" s="25">
        <v>0.23255813953488372</v>
      </c>
      <c r="G133">
        <v>33</v>
      </c>
      <c r="H133">
        <v>43</v>
      </c>
      <c r="I133">
        <f t="shared" si="178"/>
        <v>0.76744186046511631</v>
      </c>
      <c r="K133" s="33" t="s">
        <v>213</v>
      </c>
      <c r="L133" s="38">
        <f t="shared" si="179"/>
        <v>12</v>
      </c>
      <c r="M133" s="33">
        <f t="shared" si="174"/>
        <v>64</v>
      </c>
      <c r="N133" s="33">
        <f t="shared" si="175"/>
        <v>6</v>
      </c>
      <c r="O133" s="33">
        <f t="shared" si="176"/>
        <v>18</v>
      </c>
      <c r="P133" s="33">
        <f t="shared" si="177"/>
        <v>23</v>
      </c>
      <c r="Q133" s="33">
        <v>43</v>
      </c>
    </row>
    <row r="134" spans="1:23" x14ac:dyDescent="0.25">
      <c r="A134" t="s">
        <v>203</v>
      </c>
      <c r="B134">
        <f>AVERAGE(B126:B133)</f>
        <v>0.24485292485292481</v>
      </c>
      <c r="C134">
        <f t="shared" ref="C134" si="180">AVERAGE(C126:C133)</f>
        <v>0.44251616439116437</v>
      </c>
      <c r="D134">
        <f t="shared" ref="D134" si="181">AVERAGE(D126:D133)</f>
        <v>0.11021544427794427</v>
      </c>
      <c r="E134">
        <f t="shared" ref="E134" si="182">AVERAGE(E126:E133)</f>
        <v>0.20241546647796649</v>
      </c>
      <c r="F134">
        <f t="shared" ref="F134" si="183">AVERAGE(F126:F133)</f>
        <v>0.25163312247833325</v>
      </c>
      <c r="G134">
        <f>AVERAGE(G126:G133)</f>
        <v>34.875</v>
      </c>
      <c r="H134">
        <f t="shared" ref="H134" si="184">AVERAGE(H126:H133)</f>
        <v>46.625</v>
      </c>
      <c r="I134">
        <f t="shared" si="178"/>
        <v>0.74798927613941024</v>
      </c>
      <c r="K134" s="33" t="s">
        <v>205</v>
      </c>
      <c r="L134" s="38" t="str">
        <f>CONCATENATE(100*ROUND(B134,2)," ",$I$1," ",100*ROUND(B135,2))</f>
        <v>24 ± 3</v>
      </c>
      <c r="M134" s="33" t="str">
        <f t="shared" ref="M134" si="185">CONCATENATE(100*ROUND(C134,2)," ",$I$1," ",100*ROUND(C135,2))</f>
        <v>44 ± 7</v>
      </c>
      <c r="N134" s="33" t="str">
        <f t="shared" ref="N134" si="186">CONCATENATE(100*ROUND(D134,2)," ",$I$1," ",100*ROUND(D135,2))</f>
        <v>11 ± 2</v>
      </c>
      <c r="O134" s="33" t="str">
        <f t="shared" ref="O134" si="187">CONCATENATE(100*ROUND(E134,2)," ",$I$1," ",100*ROUND(E135,2))</f>
        <v>20 ± 4</v>
      </c>
      <c r="P134" s="33" t="str">
        <f t="shared" ref="P134" si="188">CONCATENATE(100*ROUND(F134,2)," ",$I$1," ",100*ROUND(F135,2))</f>
        <v>25 ± 2</v>
      </c>
      <c r="Q134" s="33" t="str">
        <f t="shared" ref="Q134" si="189">CONCATENATE(ROUND(H134,2)," ",$I$1," ",ROUND(H135,2))</f>
        <v>46.63 ± 2.8</v>
      </c>
    </row>
    <row r="135" spans="1:23" x14ac:dyDescent="0.25">
      <c r="A135" t="s">
        <v>202</v>
      </c>
      <c r="B135">
        <f>STDEV(B126:B133)/SQRT(8)</f>
        <v>2.7209444275742786E-2</v>
      </c>
      <c r="C135">
        <f t="shared" ref="C135:F135" si="190">STDEV(C126:C133)/SQRT(8)</f>
        <v>7.1591032602580998E-2</v>
      </c>
      <c r="D135">
        <f t="shared" si="190"/>
        <v>2.4518493233631682E-2</v>
      </c>
      <c r="E135">
        <f t="shared" si="190"/>
        <v>4.04416188266606E-2</v>
      </c>
      <c r="F135">
        <f t="shared" si="190"/>
        <v>2.105785277197678E-2</v>
      </c>
      <c r="G135">
        <f>STDEV(G126:G133)/SQRT(8)</f>
        <v>2.3862515434403448</v>
      </c>
      <c r="H135">
        <f t="shared" ref="H135" si="191">STDEV(H126:H133)/SQRT(8)</f>
        <v>2.7962826088525867</v>
      </c>
      <c r="I135">
        <f>AVERAGE(I126:I134)</f>
        <v>0.74832492181252719</v>
      </c>
    </row>
    <row r="136" spans="1:23" x14ac:dyDescent="0.25">
      <c r="B136"/>
      <c r="L136" s="72" t="s">
        <v>214</v>
      </c>
      <c r="M136" s="72"/>
      <c r="N136" s="72"/>
      <c r="O136" s="72"/>
      <c r="P136" s="72"/>
      <c r="Q136" s="78" t="s">
        <v>216</v>
      </c>
      <c r="R136" s="27"/>
      <c r="S136" s="3"/>
      <c r="T136" s="3"/>
      <c r="U136" s="3"/>
      <c r="V136" s="3"/>
      <c r="W136" s="3"/>
    </row>
    <row r="137" spans="1:23" s="3" customFormat="1" x14ac:dyDescent="0.25">
      <c r="A137" s="3" t="s">
        <v>35</v>
      </c>
      <c r="B137" s="31" t="s">
        <v>72</v>
      </c>
      <c r="C137" s="31" t="s">
        <v>72</v>
      </c>
      <c r="D137" s="3" t="s">
        <v>16</v>
      </c>
      <c r="E137" s="3" t="s">
        <v>14</v>
      </c>
      <c r="F137" s="23" t="s">
        <v>18</v>
      </c>
      <c r="K137" s="36" t="s">
        <v>35</v>
      </c>
      <c r="L137" s="39" t="s">
        <v>72</v>
      </c>
      <c r="M137" s="40" t="s">
        <v>72</v>
      </c>
      <c r="N137" s="36" t="s">
        <v>16</v>
      </c>
      <c r="O137" s="36" t="s">
        <v>14</v>
      </c>
      <c r="P137" s="36" t="s">
        <v>215</v>
      </c>
      <c r="Q137" s="78"/>
      <c r="R137" s="29"/>
      <c r="S137"/>
      <c r="T137"/>
      <c r="U137"/>
      <c r="V137"/>
      <c r="W137"/>
    </row>
    <row r="138" spans="1:23" x14ac:dyDescent="0.25">
      <c r="A138" t="s">
        <v>167</v>
      </c>
      <c r="B138" s="29">
        <v>0.19230769230769232</v>
      </c>
      <c r="C138">
        <v>0.34615384615384615</v>
      </c>
      <c r="D138">
        <v>0.26923076923076922</v>
      </c>
      <c r="E138">
        <v>0.19230769230769232</v>
      </c>
      <c r="F138" s="25">
        <v>0.39534883720930231</v>
      </c>
      <c r="G138">
        <v>26</v>
      </c>
      <c r="H138">
        <v>43</v>
      </c>
      <c r="I138">
        <f>G138/H138</f>
        <v>0.60465116279069764</v>
      </c>
      <c r="K138" s="33" t="s">
        <v>206</v>
      </c>
      <c r="L138" s="38">
        <f>100*ROUND(B138,2)</f>
        <v>19</v>
      </c>
      <c r="M138" s="33">
        <f t="shared" ref="M138:M145" si="192">100*ROUND(C138,2)</f>
        <v>35</v>
      </c>
      <c r="N138" s="33">
        <f t="shared" ref="N138:N145" si="193">100*ROUND(D138,2)</f>
        <v>27</v>
      </c>
      <c r="O138" s="33">
        <f t="shared" ref="O138:O145" si="194">100*ROUND(E138,2)</f>
        <v>19</v>
      </c>
      <c r="P138" s="33">
        <f t="shared" ref="P138:P145" si="195">100*ROUND(F138,2)</f>
        <v>40</v>
      </c>
      <c r="Q138" s="33">
        <v>43</v>
      </c>
    </row>
    <row r="139" spans="1:23" x14ac:dyDescent="0.25">
      <c r="A139" t="s">
        <v>168</v>
      </c>
      <c r="B139" s="29">
        <v>0.1276595744680851</v>
      </c>
      <c r="C139">
        <v>0.25531914893617019</v>
      </c>
      <c r="D139">
        <v>8.5106382978723402E-2</v>
      </c>
      <c r="E139">
        <v>0.53191489361702127</v>
      </c>
      <c r="F139" s="25">
        <v>0.14545454545454545</v>
      </c>
      <c r="G139">
        <v>47</v>
      </c>
      <c r="H139">
        <v>55</v>
      </c>
      <c r="I139">
        <f t="shared" ref="I139:I146" si="196">G139/H139</f>
        <v>0.8545454545454545</v>
      </c>
      <c r="K139" s="33" t="s">
        <v>207</v>
      </c>
      <c r="L139" s="38">
        <f t="shared" ref="L139:L145" si="197">100*ROUND(B139,2)</f>
        <v>13</v>
      </c>
      <c r="M139" s="33">
        <f t="shared" si="192"/>
        <v>26</v>
      </c>
      <c r="N139" s="33">
        <f t="shared" si="193"/>
        <v>9</v>
      </c>
      <c r="O139" s="33">
        <f t="shared" si="194"/>
        <v>53</v>
      </c>
      <c r="P139" s="33">
        <f t="shared" si="195"/>
        <v>15</v>
      </c>
      <c r="Q139" s="33">
        <v>55</v>
      </c>
    </row>
    <row r="140" spans="1:23" x14ac:dyDescent="0.25">
      <c r="A140" t="s">
        <v>169</v>
      </c>
      <c r="B140" s="29">
        <v>8.6956521739130432E-2</v>
      </c>
      <c r="C140">
        <v>0.34782608695652173</v>
      </c>
      <c r="D140">
        <v>0.21739130434782608</v>
      </c>
      <c r="E140">
        <v>0.34782608695652173</v>
      </c>
      <c r="F140" s="25">
        <v>0.45238095238095238</v>
      </c>
      <c r="G140">
        <v>23</v>
      </c>
      <c r="H140">
        <v>42</v>
      </c>
      <c r="I140">
        <f t="shared" si="196"/>
        <v>0.54761904761904767</v>
      </c>
      <c r="K140" s="33" t="s">
        <v>208</v>
      </c>
      <c r="L140" s="38">
        <f t="shared" si="197"/>
        <v>9</v>
      </c>
      <c r="M140" s="33">
        <f t="shared" si="192"/>
        <v>35</v>
      </c>
      <c r="N140" s="33">
        <f t="shared" si="193"/>
        <v>22</v>
      </c>
      <c r="O140" s="33">
        <f t="shared" si="194"/>
        <v>35</v>
      </c>
      <c r="P140" s="33">
        <f t="shared" si="195"/>
        <v>45</v>
      </c>
      <c r="Q140" s="33">
        <v>42</v>
      </c>
    </row>
    <row r="141" spans="1:23" x14ac:dyDescent="0.25">
      <c r="A141" t="s">
        <v>170</v>
      </c>
      <c r="B141" s="29">
        <v>0.16</v>
      </c>
      <c r="C141">
        <v>0.28000000000000003</v>
      </c>
      <c r="D141">
        <v>0.06</v>
      </c>
      <c r="E141">
        <v>0.5</v>
      </c>
      <c r="F141" s="25">
        <v>7.407407407407407E-2</v>
      </c>
      <c r="G141">
        <v>50</v>
      </c>
      <c r="H141">
        <v>54</v>
      </c>
      <c r="I141">
        <f t="shared" si="196"/>
        <v>0.92592592592592593</v>
      </c>
      <c r="K141" s="33" t="s">
        <v>209</v>
      </c>
      <c r="L141" s="38">
        <f t="shared" si="197"/>
        <v>16</v>
      </c>
      <c r="M141" s="33">
        <f t="shared" si="192"/>
        <v>28.000000000000004</v>
      </c>
      <c r="N141" s="33">
        <f t="shared" si="193"/>
        <v>6</v>
      </c>
      <c r="O141" s="33">
        <f t="shared" si="194"/>
        <v>50</v>
      </c>
      <c r="P141" s="33">
        <f t="shared" si="195"/>
        <v>7.0000000000000009</v>
      </c>
      <c r="Q141" s="33">
        <v>54</v>
      </c>
    </row>
    <row r="142" spans="1:23" x14ac:dyDescent="0.25">
      <c r="A142" t="s">
        <v>171</v>
      </c>
      <c r="B142" s="29">
        <v>0.27272727272727271</v>
      </c>
      <c r="C142">
        <v>0.45454545454545453</v>
      </c>
      <c r="D142">
        <v>0</v>
      </c>
      <c r="E142">
        <v>0.27272727272727271</v>
      </c>
      <c r="F142" s="25">
        <v>0.54166666666666663</v>
      </c>
      <c r="G142">
        <v>22</v>
      </c>
      <c r="H142">
        <v>48</v>
      </c>
      <c r="I142">
        <f t="shared" si="196"/>
        <v>0.45833333333333331</v>
      </c>
      <c r="K142" s="33" t="s">
        <v>210</v>
      </c>
      <c r="L142" s="38">
        <f t="shared" si="197"/>
        <v>27</v>
      </c>
      <c r="M142" s="33">
        <f t="shared" si="192"/>
        <v>45</v>
      </c>
      <c r="N142" s="33">
        <f t="shared" si="193"/>
        <v>0</v>
      </c>
      <c r="O142" s="33">
        <f t="shared" si="194"/>
        <v>27</v>
      </c>
      <c r="P142" s="33">
        <f t="shared" si="195"/>
        <v>54</v>
      </c>
      <c r="Q142" s="33">
        <v>48</v>
      </c>
    </row>
    <row r="143" spans="1:23" x14ac:dyDescent="0.25">
      <c r="A143" t="s">
        <v>172</v>
      </c>
      <c r="B143" s="29">
        <v>0.25</v>
      </c>
      <c r="C143">
        <v>0.125</v>
      </c>
      <c r="D143">
        <v>0.375</v>
      </c>
      <c r="E143">
        <v>0.25</v>
      </c>
      <c r="F143" s="25">
        <v>0.33333333333333331</v>
      </c>
      <c r="G143">
        <v>8</v>
      </c>
      <c r="H143">
        <v>12</v>
      </c>
      <c r="I143">
        <f t="shared" si="196"/>
        <v>0.66666666666666663</v>
      </c>
      <c r="K143" s="33" t="s">
        <v>211</v>
      </c>
      <c r="L143" s="38">
        <f t="shared" si="197"/>
        <v>25</v>
      </c>
      <c r="M143" s="33">
        <f t="shared" si="192"/>
        <v>13</v>
      </c>
      <c r="N143" s="33">
        <f t="shared" si="193"/>
        <v>38</v>
      </c>
      <c r="O143" s="33">
        <f t="shared" si="194"/>
        <v>25</v>
      </c>
      <c r="P143" s="33">
        <f t="shared" si="195"/>
        <v>33</v>
      </c>
      <c r="Q143" s="33">
        <v>12</v>
      </c>
    </row>
    <row r="144" spans="1:23" x14ac:dyDescent="0.25">
      <c r="A144" t="s">
        <v>173</v>
      </c>
      <c r="B144" s="29">
        <v>0.10526315789473684</v>
      </c>
      <c r="C144">
        <v>0.5</v>
      </c>
      <c r="D144">
        <v>2.6315789473684209E-2</v>
      </c>
      <c r="E144">
        <v>0.36842105263157893</v>
      </c>
      <c r="F144" s="25">
        <v>0.19148936170212766</v>
      </c>
      <c r="G144">
        <v>38</v>
      </c>
      <c r="H144">
        <v>47</v>
      </c>
      <c r="I144">
        <f t="shared" si="196"/>
        <v>0.80851063829787229</v>
      </c>
      <c r="K144" s="33" t="s">
        <v>212</v>
      </c>
      <c r="L144" s="38">
        <f t="shared" si="197"/>
        <v>11</v>
      </c>
      <c r="M144" s="33">
        <f t="shared" si="192"/>
        <v>50</v>
      </c>
      <c r="N144" s="33">
        <f t="shared" si="193"/>
        <v>3</v>
      </c>
      <c r="O144" s="33">
        <f t="shared" si="194"/>
        <v>37</v>
      </c>
      <c r="P144" s="33">
        <f t="shared" si="195"/>
        <v>19</v>
      </c>
      <c r="Q144" s="33">
        <v>47</v>
      </c>
    </row>
    <row r="145" spans="1:23" x14ac:dyDescent="0.25">
      <c r="A145" t="s">
        <v>174</v>
      </c>
      <c r="B145" s="29">
        <v>0.25806451612903225</v>
      </c>
      <c r="C145">
        <v>0.12903225806451613</v>
      </c>
      <c r="D145">
        <v>3.2258064516129031E-2</v>
      </c>
      <c r="E145">
        <v>0.58064516129032262</v>
      </c>
      <c r="F145" s="25">
        <v>0.26190476190476192</v>
      </c>
      <c r="G145">
        <v>31</v>
      </c>
      <c r="H145">
        <v>42</v>
      </c>
      <c r="I145">
        <f t="shared" si="196"/>
        <v>0.73809523809523814</v>
      </c>
      <c r="K145" s="33" t="s">
        <v>213</v>
      </c>
      <c r="L145" s="38">
        <f t="shared" si="197"/>
        <v>26</v>
      </c>
      <c r="M145" s="33">
        <f t="shared" si="192"/>
        <v>13</v>
      </c>
      <c r="N145" s="33">
        <f t="shared" si="193"/>
        <v>3</v>
      </c>
      <c r="O145" s="33">
        <f t="shared" si="194"/>
        <v>57.999999999999993</v>
      </c>
      <c r="P145" s="33">
        <f t="shared" si="195"/>
        <v>26</v>
      </c>
      <c r="Q145" s="33">
        <v>42</v>
      </c>
    </row>
    <row r="146" spans="1:23" x14ac:dyDescent="0.25">
      <c r="A146" t="s">
        <v>203</v>
      </c>
      <c r="B146">
        <f>AVERAGE(B138:B145)</f>
        <v>0.1816223419082437</v>
      </c>
      <c r="C146">
        <f t="shared" ref="C146" si="198">AVERAGE(C138:C145)</f>
        <v>0.30473459933206359</v>
      </c>
      <c r="D146">
        <f t="shared" ref="D146" si="199">AVERAGE(D138:D145)</f>
        <v>0.1331627888183915</v>
      </c>
      <c r="E146">
        <f t="shared" ref="E146" si="200">AVERAGE(E138:E145)</f>
        <v>0.38048026994130119</v>
      </c>
      <c r="F146">
        <f t="shared" ref="F146" si="201">AVERAGE(F138:F145)</f>
        <v>0.29945656659072045</v>
      </c>
      <c r="G146">
        <f>AVERAGE(G138:G145)</f>
        <v>30.625</v>
      </c>
      <c r="H146">
        <f t="shared" ref="H146" si="202">AVERAGE(H138:H145)</f>
        <v>42.875</v>
      </c>
      <c r="I146">
        <f t="shared" si="196"/>
        <v>0.7142857142857143</v>
      </c>
      <c r="K146" s="33" t="s">
        <v>205</v>
      </c>
      <c r="L146" s="38" t="str">
        <f>CONCATENATE(100*ROUND(B146,2)," ",$I$1," ",100*ROUND(B147,2))</f>
        <v>18 ± 3</v>
      </c>
      <c r="M146" s="33" t="str">
        <f t="shared" ref="M146" si="203">CONCATENATE(100*ROUND(C146,2)," ",$I$1," ",100*ROUND(C147,2))</f>
        <v>30 ± 5</v>
      </c>
      <c r="N146" s="33" t="str">
        <f t="shared" ref="N146" si="204">CONCATENATE(100*ROUND(D146,2)," ",$I$1," ",100*ROUND(D147,2))</f>
        <v>13 ± 5</v>
      </c>
      <c r="O146" s="33" t="str">
        <f t="shared" ref="O146" si="205">CONCATENATE(100*ROUND(E146,2)," ",$I$1," ",100*ROUND(E147,2))</f>
        <v>38 ± 5</v>
      </c>
      <c r="P146" s="33" t="str">
        <f t="shared" ref="P146" si="206">CONCATENATE(100*ROUND(F146,2)," ",$I$1," ",100*ROUND(F147,2))</f>
        <v>30 ± 6</v>
      </c>
      <c r="Q146" s="33" t="str">
        <f t="shared" ref="Q146" si="207">CONCATENATE(ROUND(H146,2)," ",$I$1," ",ROUND(H147,2))</f>
        <v>42.88 ± 4.76</v>
      </c>
    </row>
    <row r="147" spans="1:23" x14ac:dyDescent="0.25">
      <c r="A147" t="s">
        <v>202</v>
      </c>
      <c r="B147">
        <f>STDEV(B138:B145)/SQRT(8)</f>
        <v>2.5740824887337012E-2</v>
      </c>
      <c r="C147">
        <f t="shared" ref="C147:F147" si="208">STDEV(C138:C145)/SQRT(8)</f>
        <v>4.8250430312043339E-2</v>
      </c>
      <c r="D147">
        <f t="shared" si="208"/>
        <v>4.8382176401096107E-2</v>
      </c>
      <c r="E147">
        <f t="shared" si="208"/>
        <v>5.0451504908929426E-2</v>
      </c>
      <c r="F147">
        <f t="shared" si="208"/>
        <v>5.6690813858267221E-2</v>
      </c>
      <c r="G147">
        <f>STDEV(G138:G145)/SQRT(8)</f>
        <v>4.9350694741093273</v>
      </c>
      <c r="H147">
        <f t="shared" ref="H147" si="209">STDEV(H138:H145)/SQRT(8)</f>
        <v>4.7600926611629255</v>
      </c>
      <c r="I147">
        <f>AVERAGE(I138:I146)</f>
        <v>0.70207035350666125</v>
      </c>
    </row>
    <row r="148" spans="1:23" x14ac:dyDescent="0.25">
      <c r="B148"/>
      <c r="L148" s="72" t="s">
        <v>214</v>
      </c>
      <c r="M148" s="72"/>
      <c r="N148" s="72"/>
      <c r="O148" s="72"/>
      <c r="P148" s="72"/>
      <c r="Q148" s="78" t="s">
        <v>216</v>
      </c>
      <c r="R148" s="27"/>
      <c r="S148" s="3"/>
      <c r="T148" s="3"/>
      <c r="U148" s="3"/>
      <c r="V148" s="3"/>
      <c r="W148" s="3"/>
    </row>
    <row r="149" spans="1:23" s="3" customFormat="1" x14ac:dyDescent="0.25">
      <c r="A149" s="3" t="s">
        <v>42</v>
      </c>
      <c r="B149" s="31" t="s">
        <v>72</v>
      </c>
      <c r="C149" s="31" t="s">
        <v>70</v>
      </c>
      <c r="D149" s="3" t="s">
        <v>16</v>
      </c>
      <c r="E149" s="3" t="s">
        <v>14</v>
      </c>
      <c r="F149" s="23" t="s">
        <v>18</v>
      </c>
      <c r="K149" s="36" t="s">
        <v>42</v>
      </c>
      <c r="L149" s="39" t="s">
        <v>72</v>
      </c>
      <c r="M149" s="40" t="s">
        <v>70</v>
      </c>
      <c r="N149" s="36" t="s">
        <v>16</v>
      </c>
      <c r="O149" s="36" t="s">
        <v>14</v>
      </c>
      <c r="P149" s="36" t="s">
        <v>215</v>
      </c>
      <c r="Q149" s="78"/>
      <c r="R149" s="29"/>
      <c r="S149"/>
      <c r="T149"/>
      <c r="U149"/>
      <c r="V149"/>
      <c r="W149"/>
    </row>
    <row r="150" spans="1:23" x14ac:dyDescent="0.25">
      <c r="A150" t="s">
        <v>175</v>
      </c>
      <c r="B150" s="29">
        <v>0.29230769230769232</v>
      </c>
      <c r="C150">
        <v>0.47692307692307695</v>
      </c>
      <c r="D150">
        <v>1.5384615384615385E-2</v>
      </c>
      <c r="E150">
        <v>0.2153846153846154</v>
      </c>
      <c r="F150" s="25">
        <v>2.9850746268656716E-2</v>
      </c>
      <c r="G150">
        <v>65</v>
      </c>
      <c r="H150">
        <v>67</v>
      </c>
      <c r="I150">
        <f>G150/H150</f>
        <v>0.97014925373134331</v>
      </c>
      <c r="K150" s="33" t="s">
        <v>206</v>
      </c>
      <c r="L150" s="38">
        <f>100*ROUND(B150,2)</f>
        <v>28.999999999999996</v>
      </c>
      <c r="M150" s="33">
        <f t="shared" ref="M150:M157" si="210">100*ROUND(C150,2)</f>
        <v>48</v>
      </c>
      <c r="N150" s="33">
        <f t="shared" ref="N150:N157" si="211">100*ROUND(D150,2)</f>
        <v>2</v>
      </c>
      <c r="O150" s="33">
        <f t="shared" ref="O150:O157" si="212">100*ROUND(E150,2)</f>
        <v>22</v>
      </c>
      <c r="P150" s="33">
        <f t="shared" ref="P150:P157" si="213">100*ROUND(F150,2)</f>
        <v>3</v>
      </c>
      <c r="Q150" s="33">
        <v>67</v>
      </c>
    </row>
    <row r="151" spans="1:23" x14ac:dyDescent="0.25">
      <c r="A151" t="s">
        <v>176</v>
      </c>
      <c r="B151" s="29">
        <v>0.12698412698412698</v>
      </c>
      <c r="C151">
        <v>0.74603174603174605</v>
      </c>
      <c r="D151">
        <v>6.3492063492063489E-2</v>
      </c>
      <c r="E151">
        <v>6.3492063492063489E-2</v>
      </c>
      <c r="F151" s="25">
        <v>5.9701492537313432E-2</v>
      </c>
      <c r="G151">
        <v>63</v>
      </c>
      <c r="H151">
        <v>67</v>
      </c>
      <c r="I151">
        <f t="shared" ref="I151:I158" si="214">G151/H151</f>
        <v>0.94029850746268662</v>
      </c>
      <c r="K151" s="33" t="s">
        <v>207</v>
      </c>
      <c r="L151" s="38">
        <f t="shared" ref="L151:L157" si="215">100*ROUND(B151,2)</f>
        <v>13</v>
      </c>
      <c r="M151" s="33">
        <f t="shared" si="210"/>
        <v>75</v>
      </c>
      <c r="N151" s="33">
        <f t="shared" si="211"/>
        <v>6</v>
      </c>
      <c r="O151" s="33">
        <f t="shared" si="212"/>
        <v>6</v>
      </c>
      <c r="P151" s="33">
        <f t="shared" si="213"/>
        <v>6</v>
      </c>
      <c r="Q151" s="33">
        <v>67</v>
      </c>
    </row>
    <row r="152" spans="1:23" x14ac:dyDescent="0.25">
      <c r="A152" t="s">
        <v>177</v>
      </c>
      <c r="B152" s="29">
        <v>0.31147540983606559</v>
      </c>
      <c r="C152">
        <v>0.34426229508196721</v>
      </c>
      <c r="D152">
        <v>6.5573770491803282E-2</v>
      </c>
      <c r="E152">
        <v>0.27868852459016391</v>
      </c>
      <c r="F152" s="25">
        <v>1.6129032258064516E-2</v>
      </c>
      <c r="G152">
        <v>61</v>
      </c>
      <c r="H152">
        <v>62</v>
      </c>
      <c r="I152">
        <f t="shared" si="214"/>
        <v>0.9838709677419355</v>
      </c>
      <c r="K152" s="33" t="s">
        <v>208</v>
      </c>
      <c r="L152" s="38">
        <f t="shared" si="215"/>
        <v>31</v>
      </c>
      <c r="M152" s="33">
        <f t="shared" si="210"/>
        <v>34</v>
      </c>
      <c r="N152" s="33">
        <f t="shared" si="211"/>
        <v>7.0000000000000009</v>
      </c>
      <c r="O152" s="33">
        <f t="shared" si="212"/>
        <v>28.000000000000004</v>
      </c>
      <c r="P152" s="33">
        <f t="shared" si="213"/>
        <v>2</v>
      </c>
      <c r="Q152" s="33">
        <v>62</v>
      </c>
    </row>
    <row r="153" spans="1:23" x14ac:dyDescent="0.25">
      <c r="A153" t="s">
        <v>178</v>
      </c>
      <c r="B153" s="29">
        <v>9.3023255813953487E-2</v>
      </c>
      <c r="C153">
        <v>0.60465116279069764</v>
      </c>
      <c r="D153">
        <v>2.3255813953488372E-2</v>
      </c>
      <c r="E153">
        <v>0.27906976744186046</v>
      </c>
      <c r="F153" s="25">
        <v>8.5106382978723402E-2</v>
      </c>
      <c r="G153">
        <v>43</v>
      </c>
      <c r="H153">
        <v>47</v>
      </c>
      <c r="I153">
        <f t="shared" si="214"/>
        <v>0.91489361702127658</v>
      </c>
      <c r="K153" s="33" t="s">
        <v>209</v>
      </c>
      <c r="L153" s="38">
        <f t="shared" si="215"/>
        <v>9</v>
      </c>
      <c r="M153" s="33">
        <f t="shared" si="210"/>
        <v>60</v>
      </c>
      <c r="N153" s="33">
        <f t="shared" si="211"/>
        <v>2</v>
      </c>
      <c r="O153" s="33">
        <f t="shared" si="212"/>
        <v>28.000000000000004</v>
      </c>
      <c r="P153" s="33">
        <f t="shared" si="213"/>
        <v>9</v>
      </c>
      <c r="Q153" s="33">
        <v>47</v>
      </c>
    </row>
    <row r="154" spans="1:23" x14ac:dyDescent="0.25">
      <c r="A154" t="s">
        <v>179</v>
      </c>
      <c r="B154" s="29">
        <v>0.40476190476190477</v>
      </c>
      <c r="C154">
        <v>0.40476190476190477</v>
      </c>
      <c r="D154">
        <v>2.3809523809523808E-2</v>
      </c>
      <c r="E154">
        <v>0.16666666666666666</v>
      </c>
      <c r="F154" s="25">
        <v>6.6666666666666666E-2</v>
      </c>
      <c r="G154">
        <v>42</v>
      </c>
      <c r="H154">
        <v>45</v>
      </c>
      <c r="I154">
        <f t="shared" si="214"/>
        <v>0.93333333333333335</v>
      </c>
      <c r="K154" s="33" t="s">
        <v>210</v>
      </c>
      <c r="L154" s="38">
        <f t="shared" si="215"/>
        <v>40</v>
      </c>
      <c r="M154" s="33">
        <f t="shared" si="210"/>
        <v>40</v>
      </c>
      <c r="N154" s="33">
        <f t="shared" si="211"/>
        <v>2</v>
      </c>
      <c r="O154" s="33">
        <f t="shared" si="212"/>
        <v>17</v>
      </c>
      <c r="P154" s="33">
        <f t="shared" si="213"/>
        <v>7.0000000000000009</v>
      </c>
      <c r="Q154" s="33">
        <v>45</v>
      </c>
    </row>
    <row r="155" spans="1:23" x14ac:dyDescent="0.25">
      <c r="A155" t="s">
        <v>180</v>
      </c>
      <c r="B155" s="29">
        <v>0.15384615384615385</v>
      </c>
      <c r="C155">
        <v>0.53846153846153844</v>
      </c>
      <c r="D155">
        <v>7.6923076923076927E-2</v>
      </c>
      <c r="E155">
        <v>0.23076923076923078</v>
      </c>
      <c r="F155" s="25">
        <v>0.15217391304347827</v>
      </c>
      <c r="G155">
        <v>39</v>
      </c>
      <c r="H155">
        <v>46</v>
      </c>
      <c r="I155">
        <f t="shared" si="214"/>
        <v>0.84782608695652173</v>
      </c>
      <c r="K155" s="33" t="s">
        <v>211</v>
      </c>
      <c r="L155" s="38">
        <f t="shared" si="215"/>
        <v>15</v>
      </c>
      <c r="M155" s="33">
        <f t="shared" si="210"/>
        <v>54</v>
      </c>
      <c r="N155" s="33">
        <f t="shared" si="211"/>
        <v>8</v>
      </c>
      <c r="O155" s="33">
        <f t="shared" si="212"/>
        <v>23</v>
      </c>
      <c r="P155" s="33">
        <f t="shared" si="213"/>
        <v>15</v>
      </c>
      <c r="Q155" s="33">
        <v>46</v>
      </c>
    </row>
    <row r="156" spans="1:23" x14ac:dyDescent="0.25">
      <c r="A156" t="s">
        <v>181</v>
      </c>
      <c r="B156" s="29">
        <v>0.12903225806451613</v>
      </c>
      <c r="C156">
        <v>0.61290322580645162</v>
      </c>
      <c r="D156">
        <v>0.12903225806451613</v>
      </c>
      <c r="E156">
        <v>0.12903225806451613</v>
      </c>
      <c r="F156" s="25">
        <v>0.35416666666666669</v>
      </c>
      <c r="G156">
        <v>31</v>
      </c>
      <c r="H156">
        <v>48</v>
      </c>
      <c r="I156">
        <f t="shared" si="214"/>
        <v>0.64583333333333337</v>
      </c>
      <c r="K156" s="33" t="s">
        <v>212</v>
      </c>
      <c r="L156" s="38">
        <f t="shared" si="215"/>
        <v>13</v>
      </c>
      <c r="M156" s="33">
        <f t="shared" si="210"/>
        <v>61</v>
      </c>
      <c r="N156" s="33">
        <f t="shared" si="211"/>
        <v>13</v>
      </c>
      <c r="O156" s="33">
        <f t="shared" si="212"/>
        <v>13</v>
      </c>
      <c r="P156" s="33">
        <f t="shared" si="213"/>
        <v>35</v>
      </c>
      <c r="Q156" s="33">
        <v>48</v>
      </c>
    </row>
    <row r="157" spans="1:23" x14ac:dyDescent="0.25">
      <c r="A157" t="s">
        <v>182</v>
      </c>
      <c r="B157" s="29">
        <v>0.6</v>
      </c>
      <c r="C157">
        <v>0.17499999999999999</v>
      </c>
      <c r="D157">
        <v>7.4999999999999997E-2</v>
      </c>
      <c r="E157">
        <v>0.15</v>
      </c>
      <c r="F157" s="25">
        <v>0.18367346938775511</v>
      </c>
      <c r="G157">
        <v>40</v>
      </c>
      <c r="H157">
        <v>49</v>
      </c>
      <c r="I157">
        <f t="shared" si="214"/>
        <v>0.81632653061224492</v>
      </c>
      <c r="K157" s="33" t="s">
        <v>213</v>
      </c>
      <c r="L157" s="38">
        <f t="shared" si="215"/>
        <v>60</v>
      </c>
      <c r="M157" s="33">
        <f t="shared" si="210"/>
        <v>18</v>
      </c>
      <c r="N157" s="33">
        <f t="shared" si="211"/>
        <v>8</v>
      </c>
      <c r="O157" s="33">
        <f t="shared" si="212"/>
        <v>15</v>
      </c>
      <c r="P157" s="33">
        <f t="shared" si="213"/>
        <v>18</v>
      </c>
      <c r="Q157" s="33">
        <v>49</v>
      </c>
    </row>
    <row r="158" spans="1:23" x14ac:dyDescent="0.25">
      <c r="A158" t="s">
        <v>203</v>
      </c>
      <c r="B158">
        <f>AVERAGE(B150:B157)</f>
        <v>0.26392885020180162</v>
      </c>
      <c r="C158">
        <f t="shared" ref="C158" si="216">AVERAGE(C150:C157)</f>
        <v>0.48787436873217277</v>
      </c>
      <c r="D158">
        <f t="shared" ref="D158" si="217">AVERAGE(D150:D157)</f>
        <v>5.9058890264885928E-2</v>
      </c>
      <c r="E158">
        <f t="shared" ref="E158" si="218">AVERAGE(E150:E157)</f>
        <v>0.18913789080113963</v>
      </c>
      <c r="F158">
        <f t="shared" ref="F158" si="219">AVERAGE(F150:F157)</f>
        <v>0.11843354622591559</v>
      </c>
      <c r="G158">
        <f>AVERAGE(G150:G157)</f>
        <v>48</v>
      </c>
      <c r="H158">
        <f t="shared" ref="H158" si="220">AVERAGE(H150:H157)</f>
        <v>53.875</v>
      </c>
      <c r="I158">
        <f t="shared" si="214"/>
        <v>0.89095127610208813</v>
      </c>
      <c r="K158" s="33" t="s">
        <v>205</v>
      </c>
      <c r="L158" s="38" t="str">
        <f>CONCATENATE(100*ROUND(B158,2)," ",$I$1," ",100*ROUND(B159,2))</f>
        <v>26 ± 6</v>
      </c>
      <c r="M158" s="33" t="str">
        <f t="shared" ref="M158" si="221">CONCATENATE(100*ROUND(C158,2)," ",$I$1," ",100*ROUND(C159,2))</f>
        <v>49 ± 6</v>
      </c>
      <c r="N158" s="33" t="str">
        <f t="shared" ref="N158" si="222">CONCATENATE(100*ROUND(D158,2)," ",$I$1," ",100*ROUND(D159,2))</f>
        <v>6 ± 1</v>
      </c>
      <c r="O158" s="33" t="str">
        <f t="shared" ref="O158" si="223">CONCATENATE(100*ROUND(E158,2)," ",$I$1," ",100*ROUND(E159,2))</f>
        <v>19 ± 3</v>
      </c>
      <c r="P158" s="33" t="str">
        <f t="shared" ref="P158" si="224">CONCATENATE(100*ROUND(F158,2)," ",$I$1," ",100*ROUND(F159,2))</f>
        <v>12 ± 4</v>
      </c>
      <c r="Q158" s="33" t="str">
        <f t="shared" ref="Q158" si="225">CONCATENATE(ROUND(H158,2)," ",$I$1," ",ROUND(H159,2))</f>
        <v>53.88 ± 3.42</v>
      </c>
    </row>
    <row r="159" spans="1:23" x14ac:dyDescent="0.25">
      <c r="A159" t="s">
        <v>202</v>
      </c>
      <c r="B159">
        <f>STDEV(B150:B157)/SQRT(8)</f>
        <v>6.1835275273034604E-2</v>
      </c>
      <c r="C159">
        <f t="shared" ref="C159:F159" si="226">STDEV(C150:C157)/SQRT(8)</f>
        <v>6.3247775044784169E-2</v>
      </c>
      <c r="D159">
        <f t="shared" si="226"/>
        <v>1.3338610330127287E-2</v>
      </c>
      <c r="E159">
        <f t="shared" si="226"/>
        <v>2.671456561114214E-2</v>
      </c>
      <c r="F159">
        <f t="shared" si="226"/>
        <v>3.9306000492980366E-2</v>
      </c>
      <c r="G159">
        <f>STDEV(G150:G157)/SQRT(8)</f>
        <v>4.5864707876224697</v>
      </c>
      <c r="H159">
        <f t="shared" ref="H159" si="227">STDEV(H150:H157)/SQRT(8)</f>
        <v>3.4248957231258461</v>
      </c>
      <c r="I159">
        <f>AVERAGE(I150:I158)</f>
        <v>0.8826092118105292</v>
      </c>
    </row>
    <row r="160" spans="1:23" x14ac:dyDescent="0.25">
      <c r="B160"/>
      <c r="L160" s="72" t="s">
        <v>214</v>
      </c>
      <c r="M160" s="72"/>
      <c r="N160" s="72"/>
      <c r="O160" s="72"/>
      <c r="P160" s="72"/>
      <c r="Q160" s="78" t="s">
        <v>216</v>
      </c>
      <c r="R160" s="27"/>
      <c r="S160" s="3"/>
      <c r="T160" s="3"/>
      <c r="U160" s="3"/>
      <c r="V160" s="3"/>
      <c r="W160" s="3"/>
    </row>
    <row r="161" spans="1:23" s="3" customFormat="1" x14ac:dyDescent="0.25">
      <c r="A161" s="3" t="s">
        <v>30</v>
      </c>
      <c r="B161" s="31" t="s">
        <v>72</v>
      </c>
      <c r="C161" s="31" t="s">
        <v>73</v>
      </c>
      <c r="D161" s="3" t="s">
        <v>16</v>
      </c>
      <c r="E161" s="3" t="s">
        <v>14</v>
      </c>
      <c r="F161" s="23" t="s">
        <v>18</v>
      </c>
      <c r="K161" s="36" t="s">
        <v>30</v>
      </c>
      <c r="L161" s="39" t="s">
        <v>72</v>
      </c>
      <c r="M161" s="40" t="s">
        <v>73</v>
      </c>
      <c r="N161" s="36" t="s">
        <v>16</v>
      </c>
      <c r="O161" s="36" t="s">
        <v>14</v>
      </c>
      <c r="P161" s="36" t="s">
        <v>215</v>
      </c>
      <c r="Q161" s="78"/>
      <c r="R161" s="29"/>
      <c r="S161"/>
      <c r="T161"/>
      <c r="U161"/>
      <c r="V161"/>
      <c r="W161"/>
    </row>
    <row r="162" spans="1:23" x14ac:dyDescent="0.25">
      <c r="A162" t="s">
        <v>183</v>
      </c>
      <c r="B162" s="29">
        <v>0.11428571428571428</v>
      </c>
      <c r="C162">
        <v>0.2857142857142857</v>
      </c>
      <c r="D162">
        <v>8.5714285714285715E-2</v>
      </c>
      <c r="E162">
        <v>0.51428571428571423</v>
      </c>
      <c r="F162" s="25">
        <v>0.22222222222222221</v>
      </c>
      <c r="G162">
        <v>35</v>
      </c>
      <c r="H162">
        <v>45</v>
      </c>
      <c r="I162">
        <f>G162/H162</f>
        <v>0.77777777777777779</v>
      </c>
      <c r="K162" s="33" t="s">
        <v>206</v>
      </c>
      <c r="L162" s="38">
        <f>100*ROUND(B162,2)</f>
        <v>11</v>
      </c>
      <c r="M162" s="33">
        <f t="shared" ref="M162:M169" si="228">100*ROUND(C162,2)</f>
        <v>28.999999999999996</v>
      </c>
      <c r="N162" s="33">
        <f t="shared" ref="N162:N169" si="229">100*ROUND(D162,2)</f>
        <v>9</v>
      </c>
      <c r="O162" s="33">
        <f t="shared" ref="O162:O169" si="230">100*ROUND(E162,2)</f>
        <v>51</v>
      </c>
      <c r="P162" s="33">
        <f t="shared" ref="P162:P169" si="231">100*ROUND(F162,2)</f>
        <v>22</v>
      </c>
      <c r="Q162" s="33">
        <v>45</v>
      </c>
    </row>
    <row r="163" spans="1:23" x14ac:dyDescent="0.25">
      <c r="A163" t="s">
        <v>184</v>
      </c>
      <c r="B163" s="29">
        <v>0.26470588235294118</v>
      </c>
      <c r="C163">
        <v>0.61764705882352944</v>
      </c>
      <c r="D163">
        <v>4.4117647058823532E-2</v>
      </c>
      <c r="E163">
        <v>7.3529411764705885E-2</v>
      </c>
      <c r="F163" s="25">
        <v>6.8493150684931503E-2</v>
      </c>
      <c r="G163">
        <v>68</v>
      </c>
      <c r="H163">
        <v>73</v>
      </c>
      <c r="I163">
        <f t="shared" ref="I163:I170" si="232">G163/H163</f>
        <v>0.93150684931506844</v>
      </c>
      <c r="K163" s="33" t="s">
        <v>207</v>
      </c>
      <c r="L163" s="38">
        <f t="shared" ref="L163:L169" si="233">100*ROUND(B163,2)</f>
        <v>26</v>
      </c>
      <c r="M163" s="33">
        <f t="shared" si="228"/>
        <v>62</v>
      </c>
      <c r="N163" s="33">
        <f t="shared" si="229"/>
        <v>4</v>
      </c>
      <c r="O163" s="33">
        <f t="shared" si="230"/>
        <v>7.0000000000000009</v>
      </c>
      <c r="P163" s="33">
        <f t="shared" si="231"/>
        <v>7.0000000000000009</v>
      </c>
      <c r="Q163" s="33">
        <v>73</v>
      </c>
    </row>
    <row r="164" spans="1:23" x14ac:dyDescent="0.25">
      <c r="A164" t="s">
        <v>185</v>
      </c>
      <c r="B164" s="29">
        <v>0.14893617021276595</v>
      </c>
      <c r="C164">
        <v>0.68085106382978722</v>
      </c>
      <c r="D164">
        <v>2.1276595744680851E-2</v>
      </c>
      <c r="E164">
        <v>0.14893617021276595</v>
      </c>
      <c r="F164" s="25">
        <v>0.11320754716981132</v>
      </c>
      <c r="G164">
        <v>47</v>
      </c>
      <c r="H164">
        <v>53</v>
      </c>
      <c r="I164">
        <f t="shared" si="232"/>
        <v>0.8867924528301887</v>
      </c>
      <c r="K164" s="33" t="s">
        <v>208</v>
      </c>
      <c r="L164" s="38">
        <f t="shared" si="233"/>
        <v>15</v>
      </c>
      <c r="M164" s="33">
        <f t="shared" si="228"/>
        <v>68</v>
      </c>
      <c r="N164" s="33">
        <f t="shared" si="229"/>
        <v>2</v>
      </c>
      <c r="O164" s="33">
        <f t="shared" si="230"/>
        <v>15</v>
      </c>
      <c r="P164" s="33">
        <f t="shared" si="231"/>
        <v>11</v>
      </c>
      <c r="Q164" s="33">
        <v>53</v>
      </c>
    </row>
    <row r="165" spans="1:23" x14ac:dyDescent="0.25">
      <c r="A165" t="s">
        <v>186</v>
      </c>
      <c r="B165" s="29">
        <v>0.25</v>
      </c>
      <c r="C165">
        <v>0.18181818181818182</v>
      </c>
      <c r="D165">
        <v>0.13636363636363635</v>
      </c>
      <c r="E165">
        <v>0.43181818181818182</v>
      </c>
      <c r="F165" s="25">
        <v>0.12</v>
      </c>
      <c r="G165">
        <v>44</v>
      </c>
      <c r="H165">
        <v>50</v>
      </c>
      <c r="I165">
        <f t="shared" si="232"/>
        <v>0.88</v>
      </c>
      <c r="K165" s="33" t="s">
        <v>209</v>
      </c>
      <c r="L165" s="38">
        <f t="shared" si="233"/>
        <v>25</v>
      </c>
      <c r="M165" s="33">
        <f t="shared" si="228"/>
        <v>18</v>
      </c>
      <c r="N165" s="33">
        <f t="shared" si="229"/>
        <v>14.000000000000002</v>
      </c>
      <c r="O165" s="33">
        <f t="shared" si="230"/>
        <v>43</v>
      </c>
      <c r="P165" s="33">
        <f t="shared" si="231"/>
        <v>12</v>
      </c>
      <c r="Q165" s="33">
        <v>50</v>
      </c>
    </row>
    <row r="166" spans="1:23" x14ac:dyDescent="0.25">
      <c r="A166" t="s">
        <v>187</v>
      </c>
      <c r="B166" s="29">
        <v>0.10526315789473684</v>
      </c>
      <c r="C166">
        <v>0.26315789473684209</v>
      </c>
      <c r="D166">
        <v>0.28947368421052633</v>
      </c>
      <c r="E166">
        <v>0.34210526315789475</v>
      </c>
      <c r="F166" s="25">
        <v>9.5238095238095233E-2</v>
      </c>
      <c r="G166">
        <v>38</v>
      </c>
      <c r="H166">
        <v>42</v>
      </c>
      <c r="I166">
        <f t="shared" si="232"/>
        <v>0.90476190476190477</v>
      </c>
      <c r="K166" s="33" t="s">
        <v>210</v>
      </c>
      <c r="L166" s="38">
        <f t="shared" si="233"/>
        <v>11</v>
      </c>
      <c r="M166" s="33">
        <f t="shared" si="228"/>
        <v>26</v>
      </c>
      <c r="N166" s="33">
        <f t="shared" si="229"/>
        <v>28.999999999999996</v>
      </c>
      <c r="O166" s="33">
        <f t="shared" si="230"/>
        <v>34</v>
      </c>
      <c r="P166" s="33">
        <f t="shared" si="231"/>
        <v>10</v>
      </c>
      <c r="Q166" s="33">
        <v>42</v>
      </c>
    </row>
    <row r="167" spans="1:23" x14ac:dyDescent="0.25">
      <c r="A167" t="s">
        <v>188</v>
      </c>
      <c r="B167" s="29">
        <v>0.27586206896551724</v>
      </c>
      <c r="C167">
        <v>0.46551724137931033</v>
      </c>
      <c r="D167">
        <v>3.4482758620689655E-2</v>
      </c>
      <c r="E167">
        <v>0.22413793103448276</v>
      </c>
      <c r="F167" s="25">
        <v>0.1076923076923077</v>
      </c>
      <c r="G167">
        <v>58</v>
      </c>
      <c r="H167">
        <v>65</v>
      </c>
      <c r="I167">
        <f t="shared" si="232"/>
        <v>0.89230769230769236</v>
      </c>
      <c r="K167" s="33" t="s">
        <v>211</v>
      </c>
      <c r="L167" s="38">
        <f t="shared" si="233"/>
        <v>28.000000000000004</v>
      </c>
      <c r="M167" s="33">
        <f t="shared" si="228"/>
        <v>47</v>
      </c>
      <c r="N167" s="33">
        <f t="shared" si="229"/>
        <v>3</v>
      </c>
      <c r="O167" s="33">
        <f t="shared" si="230"/>
        <v>22</v>
      </c>
      <c r="P167" s="33">
        <f t="shared" si="231"/>
        <v>11</v>
      </c>
      <c r="Q167" s="33">
        <v>65</v>
      </c>
    </row>
    <row r="168" spans="1:23" x14ac:dyDescent="0.25">
      <c r="A168" t="s">
        <v>189</v>
      </c>
      <c r="B168" s="29">
        <v>0.1875</v>
      </c>
      <c r="C168">
        <v>0.375</v>
      </c>
      <c r="D168">
        <v>0</v>
      </c>
      <c r="E168">
        <v>0.4375</v>
      </c>
      <c r="F168" s="25">
        <v>9.4339622641509441E-2</v>
      </c>
      <c r="G168">
        <v>48</v>
      </c>
      <c r="H168">
        <v>53</v>
      </c>
      <c r="I168">
        <f t="shared" si="232"/>
        <v>0.90566037735849059</v>
      </c>
      <c r="K168" s="33" t="s">
        <v>212</v>
      </c>
      <c r="L168" s="38">
        <f t="shared" si="233"/>
        <v>19</v>
      </c>
      <c r="M168" s="33">
        <f t="shared" si="228"/>
        <v>38</v>
      </c>
      <c r="N168" s="33">
        <f t="shared" si="229"/>
        <v>0</v>
      </c>
      <c r="O168" s="33">
        <f t="shared" si="230"/>
        <v>44</v>
      </c>
      <c r="P168" s="33">
        <f t="shared" si="231"/>
        <v>9</v>
      </c>
      <c r="Q168" s="33">
        <v>53</v>
      </c>
    </row>
    <row r="169" spans="1:23" x14ac:dyDescent="0.25">
      <c r="A169" t="s">
        <v>190</v>
      </c>
      <c r="B169" s="29">
        <v>0.4</v>
      </c>
      <c r="C169">
        <v>0.4</v>
      </c>
      <c r="D169">
        <v>0.11428571428571428</v>
      </c>
      <c r="E169">
        <v>8.5714285714285715E-2</v>
      </c>
      <c r="F169" s="25">
        <v>0.16666666666666666</v>
      </c>
      <c r="G169">
        <v>35</v>
      </c>
      <c r="H169">
        <v>42</v>
      </c>
      <c r="I169">
        <f t="shared" si="232"/>
        <v>0.83333333333333337</v>
      </c>
      <c r="K169" s="33" t="s">
        <v>213</v>
      </c>
      <c r="L169" s="38">
        <f t="shared" si="233"/>
        <v>40</v>
      </c>
      <c r="M169" s="33">
        <f t="shared" si="228"/>
        <v>40</v>
      </c>
      <c r="N169" s="33">
        <f t="shared" si="229"/>
        <v>11</v>
      </c>
      <c r="O169" s="33">
        <f t="shared" si="230"/>
        <v>9</v>
      </c>
      <c r="P169" s="33">
        <f t="shared" si="231"/>
        <v>17</v>
      </c>
      <c r="Q169" s="33">
        <v>42</v>
      </c>
    </row>
    <row r="170" spans="1:23" x14ac:dyDescent="0.25">
      <c r="A170" t="s">
        <v>203</v>
      </c>
      <c r="B170">
        <f>AVERAGE(B162:B169)</f>
        <v>0.21831912421395944</v>
      </c>
      <c r="C170">
        <f t="shared" ref="C170" si="234">AVERAGE(C162:C169)</f>
        <v>0.40871321578774211</v>
      </c>
      <c r="D170">
        <f t="shared" ref="D170" si="235">AVERAGE(D162:D169)</f>
        <v>9.0714290249794591E-2</v>
      </c>
      <c r="E170">
        <f t="shared" ref="E170" si="236">AVERAGE(E162:E169)</f>
        <v>0.2822533697485039</v>
      </c>
      <c r="F170">
        <f t="shared" ref="F170" si="237">AVERAGE(F162:F169)</f>
        <v>0.123482451539443</v>
      </c>
      <c r="G170">
        <f>AVERAGE(G162:G169)</f>
        <v>46.625</v>
      </c>
      <c r="H170">
        <f t="shared" ref="H170" si="238">AVERAGE(H162:H169)</f>
        <v>52.875</v>
      </c>
      <c r="I170">
        <f t="shared" si="232"/>
        <v>0.88179669030732866</v>
      </c>
      <c r="K170" s="33" t="s">
        <v>205</v>
      </c>
      <c r="L170" s="38" t="str">
        <f>CONCATENATE(100*ROUND(B170,2)," ",$I$1," ",100*ROUND(B171,2))</f>
        <v>22 ± 4</v>
      </c>
      <c r="M170" s="33" t="str">
        <f t="shared" ref="M170" si="239">CONCATENATE(100*ROUND(C170,2)," ",$I$1," ",100*ROUND(C171,2))</f>
        <v>41 ± 6</v>
      </c>
      <c r="N170" s="33" t="str">
        <f t="shared" ref="N170" si="240">CONCATENATE(100*ROUND(D170,2)," ",$I$1," ",100*ROUND(D171,2))</f>
        <v>9 ± 3</v>
      </c>
      <c r="O170" s="33" t="str">
        <f t="shared" ref="O170" si="241">CONCATENATE(100*ROUND(E170,2)," ",$I$1," ",100*ROUND(E171,2))</f>
        <v>28 ± 6</v>
      </c>
      <c r="P170" s="33" t="str">
        <f t="shared" ref="P170" si="242">CONCATENATE(100*ROUND(F170,2)," ",$I$1," ",100*ROUND(F171,2))</f>
        <v>12 ± 2</v>
      </c>
      <c r="Q170" s="33" t="str">
        <f t="shared" ref="Q170" si="243">CONCATENATE(ROUND(H170,2)," ",$I$1," ",ROUND(H171,2))</f>
        <v>52.88 ± 3.92</v>
      </c>
    </row>
    <row r="171" spans="1:23" x14ac:dyDescent="0.25">
      <c r="A171" t="s">
        <v>202</v>
      </c>
      <c r="B171">
        <f>STDEV(B162:B169)/SQRT(8)</f>
        <v>3.5061923528033431E-2</v>
      </c>
      <c r="C171">
        <f t="shared" ref="C171:F171" si="244">STDEV(C162:C169)/SQRT(8)</f>
        <v>6.1229661666967569E-2</v>
      </c>
      <c r="D171">
        <f t="shared" si="244"/>
        <v>3.2883365243263872E-2</v>
      </c>
      <c r="E171">
        <f t="shared" si="244"/>
        <v>6.0832995829391862E-2</v>
      </c>
      <c r="F171">
        <f t="shared" si="244"/>
        <v>1.7244212211950969E-2</v>
      </c>
      <c r="G171">
        <f>STDEV(G162:G169)/SQRT(8)</f>
        <v>4.0967648386082818</v>
      </c>
      <c r="H171">
        <f t="shared" ref="H171" si="245">STDEV(H162:H169)/SQRT(8)</f>
        <v>3.9162550442263804</v>
      </c>
      <c r="I171">
        <f>AVERAGE(I162:I170)</f>
        <v>0.87710411977686498</v>
      </c>
    </row>
    <row r="173" spans="1:23" x14ac:dyDescent="0.25">
      <c r="I173">
        <f>MIN(I171,I159,I147,I135,I123,I111,I99,I86,I74,I62,I50,I38,I26,I14,I14)</f>
        <v>0.65558704776634424</v>
      </c>
    </row>
    <row r="174" spans="1:23" x14ac:dyDescent="0.25">
      <c r="I174">
        <f>MAX(I171,I159,I147,I135,I123,I111,I99,I86,I74,I62,I50,I38,I26,I14,I14)</f>
        <v>0.91798090861125503</v>
      </c>
    </row>
    <row r="175" spans="1:23" x14ac:dyDescent="0.25">
      <c r="H175" t="s">
        <v>217</v>
      </c>
      <c r="I175">
        <f>AVERAGE(I171,I159,I147,I135,I123,I111,I99)</f>
        <v>0.81349910472518538</v>
      </c>
    </row>
    <row r="176" spans="1:23" x14ac:dyDescent="0.25">
      <c r="H176" t="s">
        <v>218</v>
      </c>
      <c r="I176">
        <f>AVERAGE(I86,I74,I62,I50,I38,I26,I14,I14)</f>
        <v>0.8253343549684472</v>
      </c>
    </row>
  </sheetData>
  <mergeCells count="45">
    <mergeCell ref="L160:P160"/>
    <mergeCell ref="Q136:Q137"/>
    <mergeCell ref="Q148:Q149"/>
    <mergeCell ref="Q160:Q161"/>
    <mergeCell ref="Q63:Q64"/>
    <mergeCell ref="Q75:Q76"/>
    <mergeCell ref="Q88:Q89"/>
    <mergeCell ref="Q100:Q101"/>
    <mergeCell ref="Q112:Q113"/>
    <mergeCell ref="Q124:Q125"/>
    <mergeCell ref="Q51:Q52"/>
    <mergeCell ref="L112:P112"/>
    <mergeCell ref="L124:P124"/>
    <mergeCell ref="L136:P136"/>
    <mergeCell ref="L148:P148"/>
    <mergeCell ref="L100:P100"/>
    <mergeCell ref="B1:F1"/>
    <mergeCell ref="L1:P1"/>
    <mergeCell ref="L3:P3"/>
    <mergeCell ref="L15:P15"/>
    <mergeCell ref="L27:P27"/>
    <mergeCell ref="L2:Q2"/>
    <mergeCell ref="Q3:Q4"/>
    <mergeCell ref="Q15:Q16"/>
    <mergeCell ref="Q27:Q28"/>
    <mergeCell ref="L39:P39"/>
    <mergeCell ref="L51:P51"/>
    <mergeCell ref="L63:P63"/>
    <mergeCell ref="L75:P75"/>
    <mergeCell ref="L88:P88"/>
    <mergeCell ref="Q39:Q40"/>
    <mergeCell ref="R2:W2"/>
    <mergeCell ref="W3:W4"/>
    <mergeCell ref="R3:V3"/>
    <mergeCell ref="W15:W16"/>
    <mergeCell ref="W27:W28"/>
    <mergeCell ref="W39:W40"/>
    <mergeCell ref="W63:W64"/>
    <mergeCell ref="W75:W76"/>
    <mergeCell ref="R15:V15"/>
    <mergeCell ref="R27:V27"/>
    <mergeCell ref="R39:V39"/>
    <mergeCell ref="R51:V51"/>
    <mergeCell ref="R63:V63"/>
    <mergeCell ref="R75:V75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original</vt:lpstr>
      <vt:lpstr>dataset bait1-2</vt:lpstr>
      <vt:lpstr>graph bait1-2</vt:lpstr>
      <vt:lpstr>quadratic graph</vt:lpstr>
      <vt:lpstr>quadratic graphs2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Yildirim, Gülsüm</dc:creator>
  <cp:lastModifiedBy>Albrecht Haase</cp:lastModifiedBy>
  <dcterms:created xsi:type="dcterms:W3CDTF">2023-10-30T12:08:19Z</dcterms:created>
  <dcterms:modified xsi:type="dcterms:W3CDTF">2024-10-21T10:31:07Z</dcterms:modified>
</cp:coreProperties>
</file>