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83340106-3A53-4288-8DC4-53E3593E40E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2" l="1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<sst xmlns="http://schemas.openxmlformats.org/spreadsheetml/2006/main" count="724" uniqueCount="295">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</sst>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</cellXfs>
  <cellStyles count="1">
    <cellStyle name="Normale" xfId="0" builtinId="0"/>
  </cellStyles>
  <dxfs count="39"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0080"/>
        <c:axId val="191458688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9568"/>
        <c:axId val="191458112"/>
      </c:lineChart>
      <c:catAx>
        <c:axId val="207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58112"/>
        <c:crosses val="autoZero"/>
        <c:auto val="1"/>
        <c:lblAlgn val="ctr"/>
        <c:lblOffset val="100"/>
        <c:noMultiLvlLbl val="1"/>
      </c:catAx>
      <c:valAx>
        <c:axId val="191458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7149568"/>
        <c:crosses val="autoZero"/>
        <c:crossBetween val="between"/>
      </c:valAx>
      <c:catAx>
        <c:axId val="2071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58688"/>
        <c:crosses val="autoZero"/>
        <c:auto val="1"/>
        <c:lblAlgn val="ctr"/>
        <c:lblOffset val="100"/>
        <c:noMultiLvlLbl val="1"/>
      </c:catAx>
      <c:valAx>
        <c:axId val="191458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071500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5232"/>
        <c:axId val="191462144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4208"/>
        <c:axId val="191461568"/>
      </c:lineChart>
      <c:catAx>
        <c:axId val="226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61568"/>
        <c:crosses val="autoZero"/>
        <c:auto val="1"/>
        <c:lblAlgn val="ctr"/>
        <c:lblOffset val="100"/>
        <c:noMultiLvlLbl val="1"/>
      </c:catAx>
      <c:valAx>
        <c:axId val="1914615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26654208"/>
        <c:crosses val="autoZero"/>
        <c:crossBetween val="between"/>
      </c:valAx>
      <c:catAx>
        <c:axId val="22665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62144"/>
        <c:crosses val="autoZero"/>
        <c:auto val="1"/>
        <c:lblAlgn val="ctr"/>
        <c:lblOffset val="100"/>
        <c:noMultiLvlLbl val="1"/>
      </c:catAx>
      <c:valAx>
        <c:axId val="1914621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2665523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38" headerRowBorderDxfId="37" tableBorderDxfId="36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35" headerRowBorderDxfId="34" tableBorderDxfId="33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32"/>
    <tableColumn id="2" xr3:uid="{00000000-0010-0000-0100-000002000000}" name="TASK DESCRIPTION" dataDxfId="31"/>
    <tableColumn id="6" xr3:uid="{00000000-0010-0000-0100-000006000000}" name="COMPONENT" dataDxfId="30"/>
    <tableColumn id="3" xr3:uid="{00000000-0010-0000-0100-000003000000}" name="PRIORITY" dataDxfId="29"/>
    <tableColumn id="4" xr3:uid="{00000000-0010-0000-0100-000004000000}" name="ADDED BY" dataDxfId="28"/>
    <tableColumn id="5" xr3:uid="{00000000-0010-0000-0100-000005000000}" name="DATED ADDED" dataDxfId="2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0" t="str">
        <f>HYPERLINK("https://goo.gl/ejIdKR","https://goo.gl/ejIdKR")</f>
        <v>https://goo.gl/ejIdKR</v>
      </c>
      <c r="BL2" s="191"/>
      <c r="BM2" s="191"/>
      <c r="BN2" s="191"/>
      <c r="BO2" s="191"/>
      <c r="BP2" s="191"/>
      <c r="BQ2" s="191"/>
      <c r="BR2" s="191"/>
      <c r="BS2" s="191"/>
      <c r="BT2" s="191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2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193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3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193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194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195" t="s">
        <v>8</v>
      </c>
      <c r="C9" s="197" t="s">
        <v>9</v>
      </c>
      <c r="D9" s="199" t="s">
        <v>10</v>
      </c>
      <c r="E9" s="201" t="s">
        <v>11</v>
      </c>
      <c r="F9" s="202"/>
      <c r="G9" s="203"/>
      <c r="H9" s="204" t="s">
        <v>12</v>
      </c>
      <c r="I9" s="209" t="s">
        <v>13</v>
      </c>
      <c r="J9" s="211" t="s">
        <v>14</v>
      </c>
      <c r="K9" s="213" t="s">
        <v>15</v>
      </c>
      <c r="L9" s="214" t="s">
        <v>16</v>
      </c>
      <c r="M9" s="216" t="s">
        <v>17</v>
      </c>
      <c r="N9" s="188"/>
      <c r="O9" s="188"/>
      <c r="P9" s="188"/>
      <c r="Q9" s="217"/>
      <c r="R9" s="218" t="s">
        <v>18</v>
      </c>
      <c r="S9" s="188"/>
      <c r="T9" s="188"/>
      <c r="U9" s="188"/>
      <c r="V9" s="217"/>
      <c r="W9" s="218" t="s">
        <v>19</v>
      </c>
      <c r="X9" s="188"/>
      <c r="Y9" s="188"/>
      <c r="Z9" s="188"/>
      <c r="AA9" s="189"/>
      <c r="AB9" s="219" t="s">
        <v>20</v>
      </c>
      <c r="AC9" s="188"/>
      <c r="AD9" s="188"/>
      <c r="AE9" s="188"/>
      <c r="AF9" s="217"/>
      <c r="AG9" s="220" t="s">
        <v>21</v>
      </c>
      <c r="AH9" s="188"/>
      <c r="AI9" s="188"/>
      <c r="AJ9" s="188"/>
      <c r="AK9" s="217"/>
      <c r="AL9" s="220" t="s">
        <v>22</v>
      </c>
      <c r="AM9" s="188"/>
      <c r="AN9" s="188"/>
      <c r="AO9" s="188"/>
      <c r="AP9" s="189"/>
      <c r="AQ9" s="221" t="s">
        <v>23</v>
      </c>
      <c r="AR9" s="188"/>
      <c r="AS9" s="188"/>
      <c r="AT9" s="188"/>
      <c r="AU9" s="217"/>
      <c r="AV9" s="222" t="s">
        <v>24</v>
      </c>
      <c r="AW9" s="188"/>
      <c r="AX9" s="188"/>
      <c r="AY9" s="188"/>
      <c r="AZ9" s="217"/>
      <c r="BA9" s="222" t="s">
        <v>25</v>
      </c>
      <c r="BB9" s="188"/>
      <c r="BC9" s="188"/>
      <c r="BD9" s="188"/>
      <c r="BE9" s="189"/>
      <c r="BF9" s="223" t="s">
        <v>26</v>
      </c>
      <c r="BG9" s="188"/>
      <c r="BH9" s="188"/>
      <c r="BI9" s="188"/>
      <c r="BJ9" s="217"/>
      <c r="BK9" s="187" t="s">
        <v>27</v>
      </c>
      <c r="BL9" s="188"/>
      <c r="BM9" s="188"/>
      <c r="BN9" s="188"/>
      <c r="BO9" s="217"/>
      <c r="BP9" s="187" t="s">
        <v>28</v>
      </c>
      <c r="BQ9" s="188"/>
      <c r="BR9" s="188"/>
      <c r="BS9" s="188"/>
      <c r="BT9" s="189"/>
    </row>
    <row r="10" spans="2:74" ht="18" customHeight="1" x14ac:dyDescent="0.25">
      <c r="B10" s="196"/>
      <c r="C10" s="198"/>
      <c r="D10" s="200"/>
      <c r="E10" s="24" t="s">
        <v>29</v>
      </c>
      <c r="F10" s="25" t="s">
        <v>30</v>
      </c>
      <c r="G10" s="26" t="s">
        <v>31</v>
      </c>
      <c r="H10" s="205"/>
      <c r="I10" s="210"/>
      <c r="J10" s="212"/>
      <c r="K10" s="212"/>
      <c r="L10" s="215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06" t="str">
        <f>HYPERLINK("https://goo.gl/ejIdKR","CLICK HERE TO CREATE GANTT CHART TEMPLATES IN SMARTSHEET")</f>
        <v>CLICK HERE TO CREATE GANTT CHART TEMPLATES IN SMARTSHEET</v>
      </c>
      <c r="C45" s="207"/>
      <c r="D45" s="207"/>
      <c r="E45" s="207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  <c r="AA45" s="207"/>
      <c r="AB45" s="207"/>
      <c r="AC45" s="207"/>
      <c r="AD45" s="207"/>
      <c r="AE45" s="207"/>
      <c r="AF45" s="207"/>
      <c r="AG45" s="207"/>
      <c r="AH45" s="207"/>
      <c r="AI45" s="207"/>
      <c r="AJ45" s="207"/>
      <c r="AK45" s="207"/>
      <c r="AL45" s="207"/>
      <c r="AM45" s="207"/>
      <c r="AN45" s="207"/>
      <c r="AO45" s="207"/>
      <c r="AP45" s="207"/>
      <c r="AQ45" s="207"/>
      <c r="AR45" s="207"/>
      <c r="AS45" s="207"/>
      <c r="AT45" s="207"/>
      <c r="AU45" s="207"/>
      <c r="AV45" s="207"/>
      <c r="AW45" s="207"/>
      <c r="AX45" s="207"/>
      <c r="AY45" s="207"/>
      <c r="AZ45" s="207"/>
      <c r="BA45" s="207"/>
      <c r="BB45" s="207"/>
      <c r="BC45" s="207"/>
      <c r="BD45" s="207"/>
      <c r="BE45" s="207"/>
      <c r="BF45" s="207"/>
      <c r="BG45" s="207"/>
      <c r="BH45" s="207"/>
      <c r="BI45" s="207"/>
      <c r="BJ45" s="207"/>
      <c r="BK45" s="207"/>
      <c r="BL45" s="207"/>
      <c r="BM45" s="207"/>
      <c r="BN45" s="207"/>
      <c r="BO45" s="207"/>
      <c r="BP45" s="207"/>
      <c r="BQ45" s="207"/>
      <c r="BR45" s="207"/>
      <c r="BS45" s="207"/>
      <c r="BT45" s="208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opLeftCell="A24" zoomScale="85" zoomScaleNormal="85" workbookViewId="0">
      <selection activeCell="J50" sqref="J50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3" width="2.7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192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193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193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2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193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194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8"/>
      <c r="CJ7" s="177"/>
      <c r="CK7" s="177"/>
      <c r="CL7" s="177"/>
      <c r="CM7" s="177"/>
      <c r="CN7" s="177"/>
    </row>
    <row r="8" spans="2:92" ht="18" customHeight="1" x14ac:dyDescent="0.25">
      <c r="B8" s="195" t="s">
        <v>8</v>
      </c>
      <c r="C8" s="197" t="s">
        <v>9</v>
      </c>
      <c r="D8" s="199" t="s">
        <v>10</v>
      </c>
      <c r="E8" s="201" t="s">
        <v>11</v>
      </c>
      <c r="F8" s="202"/>
      <c r="G8" s="203"/>
      <c r="H8" s="204" t="s">
        <v>12</v>
      </c>
      <c r="I8" s="209" t="s">
        <v>13</v>
      </c>
      <c r="J8" s="211" t="s">
        <v>14</v>
      </c>
      <c r="K8" s="213" t="s">
        <v>15</v>
      </c>
      <c r="L8" s="214" t="s">
        <v>16</v>
      </c>
      <c r="M8" s="216" t="s">
        <v>17</v>
      </c>
      <c r="N8" s="188"/>
      <c r="O8" s="188"/>
      <c r="P8" s="188"/>
      <c r="Q8" s="217"/>
      <c r="R8" s="218" t="s">
        <v>18</v>
      </c>
      <c r="S8" s="188"/>
      <c r="T8" s="188"/>
      <c r="U8" s="188"/>
      <c r="V8" s="217"/>
      <c r="W8" s="218" t="s">
        <v>19</v>
      </c>
      <c r="X8" s="188"/>
      <c r="Y8" s="188"/>
      <c r="Z8" s="188"/>
      <c r="AA8" s="189"/>
      <c r="AB8" s="219" t="s">
        <v>20</v>
      </c>
      <c r="AC8" s="188"/>
      <c r="AD8" s="188"/>
      <c r="AE8" s="188"/>
      <c r="AF8" s="217"/>
      <c r="AG8" s="220" t="s">
        <v>21</v>
      </c>
      <c r="AH8" s="188"/>
      <c r="AI8" s="188"/>
      <c r="AJ8" s="188"/>
      <c r="AK8" s="217"/>
      <c r="AL8" s="220" t="s">
        <v>22</v>
      </c>
      <c r="AM8" s="188"/>
      <c r="AN8" s="188"/>
      <c r="AO8" s="188"/>
      <c r="AP8" s="189"/>
      <c r="AQ8" s="221" t="s">
        <v>23</v>
      </c>
      <c r="AR8" s="188"/>
      <c r="AS8" s="188"/>
      <c r="AT8" s="188"/>
      <c r="AU8" s="217"/>
      <c r="AV8" s="222" t="s">
        <v>24</v>
      </c>
      <c r="AW8" s="188"/>
      <c r="AX8" s="188"/>
      <c r="AY8" s="188"/>
      <c r="AZ8" s="217"/>
      <c r="BA8" s="222" t="s">
        <v>25</v>
      </c>
      <c r="BB8" s="188"/>
      <c r="BC8" s="188"/>
      <c r="BD8" s="188"/>
      <c r="BE8" s="189"/>
      <c r="BF8" s="228" t="s">
        <v>26</v>
      </c>
      <c r="BG8" s="188"/>
      <c r="BH8" s="188"/>
      <c r="BI8" s="188"/>
      <c r="BJ8" s="217"/>
      <c r="BK8" s="187" t="s">
        <v>27</v>
      </c>
      <c r="BL8" s="188"/>
      <c r="BM8" s="188"/>
      <c r="BN8" s="188"/>
      <c r="BO8" s="217"/>
      <c r="BP8" s="187" t="s">
        <v>28</v>
      </c>
      <c r="BQ8" s="188"/>
      <c r="BR8" s="188"/>
      <c r="BS8" s="188"/>
      <c r="BT8" s="189"/>
      <c r="BU8" s="224" t="s">
        <v>276</v>
      </c>
      <c r="BV8" s="225"/>
      <c r="BW8" s="225"/>
      <c r="BX8" s="225"/>
      <c r="BY8" s="226"/>
      <c r="BZ8" s="224" t="s">
        <v>277</v>
      </c>
      <c r="CA8" s="225"/>
      <c r="CB8" s="225"/>
      <c r="CC8" s="225"/>
      <c r="CD8" s="226"/>
      <c r="CE8" s="224" t="s">
        <v>278</v>
      </c>
      <c r="CF8" s="225"/>
      <c r="CG8" s="225"/>
      <c r="CH8" s="225"/>
      <c r="CI8" s="226"/>
      <c r="CJ8" s="224" t="s">
        <v>279</v>
      </c>
      <c r="CK8" s="225"/>
      <c r="CL8" s="225"/>
      <c r="CM8" s="225"/>
      <c r="CN8" s="226"/>
    </row>
    <row r="9" spans="2:92" ht="18" customHeight="1" thickBot="1" x14ac:dyDescent="0.3">
      <c r="B9" s="196"/>
      <c r="C9" s="198"/>
      <c r="D9" s="200"/>
      <c r="E9" s="24" t="s">
        <v>29</v>
      </c>
      <c r="F9" s="25" t="s">
        <v>30</v>
      </c>
      <c r="G9" s="26" t="s">
        <v>31</v>
      </c>
      <c r="H9" s="205"/>
      <c r="I9" s="210"/>
      <c r="J9" s="212"/>
      <c r="K9" s="212"/>
      <c r="L9" s="215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5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5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9"/>
      <c r="CA11" s="179"/>
      <c r="CB11" s="179"/>
      <c r="CC11" s="179"/>
      <c r="CD11" s="179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231" t="s">
        <v>290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9"/>
      <c r="CA12" s="179"/>
      <c r="CB12" s="179"/>
      <c r="CC12" s="179"/>
      <c r="CD12" s="179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231" t="s">
        <v>291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9"/>
      <c r="CA13" s="179"/>
      <c r="CB13" s="179"/>
      <c r="CC13" s="179"/>
      <c r="CD13" s="179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231" t="s">
        <v>292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4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9"/>
      <c r="CA14" s="179"/>
      <c r="CB14" s="179"/>
      <c r="CC14" s="179"/>
      <c r="CD14" s="179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231" t="s">
        <v>293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4"/>
      <c r="Z15" s="65"/>
      <c r="AA15" s="134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9"/>
      <c r="CA15" s="179"/>
      <c r="CB15" s="179"/>
      <c r="CC15" s="179"/>
      <c r="CD15" s="179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231" t="s">
        <v>294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4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9"/>
      <c r="CA16" s="179"/>
      <c r="CB16" s="179"/>
      <c r="CC16" s="179"/>
      <c r="CD16" s="179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9"/>
      <c r="CA19" s="179"/>
      <c r="CB19" s="179"/>
      <c r="CC19" s="179"/>
      <c r="CD19" s="179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9"/>
      <c r="CA20" s="179"/>
      <c r="CB20" s="179"/>
      <c r="CC20" s="179"/>
      <c r="CD20" s="179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4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9"/>
      <c r="CA21" s="179"/>
      <c r="CB21" s="179"/>
      <c r="CC21" s="179"/>
      <c r="CD21" s="179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5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6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7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9"/>
      <c r="CA22" s="179"/>
      <c r="CB22" s="179"/>
      <c r="CC22" s="179"/>
      <c r="CD22" s="179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5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6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7"/>
      <c r="AG23" s="69"/>
      <c r="AH23" s="157"/>
      <c r="AI23" s="69"/>
      <c r="AJ23" s="69"/>
      <c r="AK23" s="69"/>
      <c r="AL23" s="65"/>
      <c r="AM23" s="65"/>
      <c r="AN23" s="65"/>
      <c r="AO23" s="157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9"/>
      <c r="CA23" s="179"/>
      <c r="CB23" s="179"/>
      <c r="CC23" s="179"/>
      <c r="CD23" s="179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5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6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7"/>
      <c r="AG24" s="69"/>
      <c r="AH24" s="158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9"/>
      <c r="CA24" s="179"/>
      <c r="CB24" s="179"/>
      <c r="CC24" s="179"/>
      <c r="CD24" s="179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5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6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7"/>
      <c r="AG25" s="69"/>
      <c r="AH25" s="69"/>
      <c r="AI25" s="158"/>
      <c r="AJ25" s="158"/>
      <c r="AK25" s="158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9"/>
      <c r="CA25" s="179"/>
      <c r="CB25" s="179"/>
      <c r="CC25" s="179"/>
      <c r="CD25" s="179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5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6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8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9"/>
      <c r="CA26" s="179"/>
      <c r="CB26" s="179"/>
      <c r="CC26" s="179"/>
      <c r="CD26" s="179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5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6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8"/>
      <c r="AI27" s="158"/>
      <c r="AJ27" s="69"/>
      <c r="AK27" s="158"/>
      <c r="AL27" s="65"/>
      <c r="AM27" s="65"/>
      <c r="AN27" s="158"/>
      <c r="AO27" s="65"/>
      <c r="AP27" s="15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9"/>
      <c r="CA27" s="179"/>
      <c r="CB27" s="179"/>
      <c r="CC27" s="179"/>
      <c r="CD27" s="179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9"/>
      <c r="CA29" s="179"/>
      <c r="CB29" s="179"/>
      <c r="CC29" s="179"/>
      <c r="CD29" s="179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0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9"/>
      <c r="CA30" s="179"/>
      <c r="CB30" s="179"/>
      <c r="CC30" s="179"/>
      <c r="CD30" s="179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9"/>
      <c r="CA31" s="179"/>
      <c r="CB31" s="179"/>
      <c r="CC31" s="179"/>
      <c r="CD31" s="179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9"/>
      <c r="CA32" s="179"/>
      <c r="CB32" s="179"/>
      <c r="CC32" s="179"/>
      <c r="CD32" s="179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3" t="s">
        <v>237</v>
      </c>
      <c r="D33" s="155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6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1"/>
      <c r="AW33" s="161"/>
      <c r="AX33" s="161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9"/>
      <c r="CA33" s="179"/>
      <c r="CB33" s="179"/>
      <c r="CC33" s="179"/>
      <c r="CD33" s="179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9"/>
      <c r="CA34" s="179"/>
      <c r="CB34" s="179"/>
      <c r="CC34" s="179"/>
      <c r="CD34" s="179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5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6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1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9"/>
      <c r="CA35" s="179"/>
      <c r="CB35" s="179"/>
      <c r="CC35" s="179"/>
      <c r="CD35" s="179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5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6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1"/>
      <c r="AY36" s="161"/>
      <c r="AZ36" s="161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9"/>
      <c r="CA36" s="179"/>
      <c r="CB36" s="179"/>
      <c r="CC36" s="179"/>
      <c r="CD36" s="179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1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9"/>
      <c r="CA37" s="179"/>
      <c r="CB37" s="179"/>
      <c r="CC37" s="179"/>
      <c r="CD37" s="179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5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6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1"/>
      <c r="AZ38" s="161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9"/>
      <c r="CA38" s="179"/>
      <c r="CB38" s="179"/>
      <c r="CC38" s="179"/>
      <c r="CD38" s="179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3" t="s">
        <v>249</v>
      </c>
      <c r="D39" s="155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6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1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9"/>
      <c r="CA39" s="179"/>
      <c r="CB39" s="179"/>
      <c r="CC39" s="179"/>
      <c r="CD39" s="179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3" t="s">
        <v>252</v>
      </c>
      <c r="D40" s="155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6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4"/>
      <c r="BD40" s="164"/>
      <c r="BE40" s="165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9"/>
      <c r="CA40" s="179"/>
      <c r="CB40" s="179"/>
      <c r="CC40" s="179"/>
      <c r="CD40" s="179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3" t="s">
        <v>261</v>
      </c>
      <c r="D41" s="155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6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4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9"/>
      <c r="CA41" s="179"/>
      <c r="CB41" s="179"/>
      <c r="CC41" s="179"/>
      <c r="CD41" s="179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6"/>
      <c r="BX43" s="65"/>
      <c r="BY43" s="65"/>
      <c r="BZ43" s="179"/>
      <c r="CA43" s="179"/>
      <c r="CB43" s="179"/>
      <c r="CC43" s="179"/>
      <c r="CD43" s="179"/>
      <c r="CE43" s="65"/>
      <c r="CF43" s="65"/>
      <c r="CG43" s="65"/>
      <c r="CH43" s="65"/>
      <c r="CI43" s="68"/>
      <c r="CK43" s="65"/>
      <c r="CL43" s="176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9"/>
      <c r="CA44" s="179"/>
      <c r="CB44" s="179"/>
      <c r="CC44" s="179"/>
      <c r="CD44" s="179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6"/>
      <c r="CA45" s="179"/>
      <c r="CB45" s="179"/>
      <c r="CC45" s="179"/>
      <c r="CD45" s="179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0"/>
      <c r="CA46" s="180"/>
      <c r="CB46" s="176"/>
      <c r="CC46" s="176"/>
      <c r="CD46" s="176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0"/>
      <c r="CA47" s="180"/>
      <c r="CB47" s="180"/>
      <c r="CC47" s="180"/>
      <c r="CD47" s="180"/>
      <c r="CE47" s="93"/>
      <c r="CF47" s="176"/>
      <c r="CG47" s="176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1" t="s">
        <v>273</v>
      </c>
      <c r="C48" s="174" t="s">
        <v>274</v>
      </c>
      <c r="D48" s="174" t="s">
        <v>284</v>
      </c>
      <c r="E48" s="168">
        <v>8</v>
      </c>
      <c r="F48" s="168">
        <v>6</v>
      </c>
      <c r="G48" s="169">
        <f t="shared" si="8"/>
        <v>2</v>
      </c>
      <c r="H48" s="167">
        <v>4.5</v>
      </c>
      <c r="I48" s="170">
        <v>45425</v>
      </c>
      <c r="J48" s="170">
        <v>45506</v>
      </c>
      <c r="K48" s="171">
        <f t="shared" si="9"/>
        <v>82</v>
      </c>
      <c r="L48" s="172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6"/>
      <c r="CA48" s="180"/>
      <c r="CB48" s="180"/>
      <c r="CC48" s="177"/>
      <c r="CD48" s="177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3" t="s">
        <v>280</v>
      </c>
      <c r="C49" s="73" t="s">
        <v>275</v>
      </c>
      <c r="D49" s="74"/>
      <c r="E49" s="42">
        <f>SUM(E50:E50)</f>
        <v>5</v>
      </c>
      <c r="F49" s="43">
        <f>SUM(F50:F50)</f>
        <v>3</v>
      </c>
      <c r="G49" s="44">
        <f>SUM(G50:G50)</f>
        <v>2</v>
      </c>
      <c r="H49" s="75"/>
      <c r="I49" s="76"/>
      <c r="J49" s="77"/>
      <c r="K49" s="77"/>
      <c r="L49" s="49">
        <f t="shared" ref="L49:L50" si="13">F49/E49</f>
        <v>0.6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1" t="s">
        <v>281</v>
      </c>
      <c r="C50" s="182" t="s">
        <v>162</v>
      </c>
      <c r="D50" s="83" t="s">
        <v>210</v>
      </c>
      <c r="E50" s="84">
        <v>5</v>
      </c>
      <c r="F50" s="85">
        <v>3</v>
      </c>
      <c r="G50" s="86">
        <f t="shared" ref="G50" si="14">E50-F50</f>
        <v>2</v>
      </c>
      <c r="H50" s="87">
        <v>5</v>
      </c>
      <c r="I50" s="88">
        <v>45495</v>
      </c>
      <c r="J50" s="89"/>
      <c r="K50" s="90">
        <f t="shared" ref="K50" si="15">J50-I50+1</f>
        <v>-45494</v>
      </c>
      <c r="L50" s="91">
        <f t="shared" si="13"/>
        <v>0.6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4"/>
      <c r="BL50" s="185"/>
      <c r="BM50" s="186"/>
      <c r="BN50" s="185"/>
      <c r="BO50" s="185"/>
      <c r="BP50" s="183"/>
      <c r="BQ50" s="65"/>
      <c r="BR50" s="176"/>
      <c r="BS50" s="65"/>
      <c r="BT50" s="65"/>
      <c r="BU50" s="177"/>
      <c r="BV50" s="65"/>
      <c r="BW50" s="176"/>
      <c r="BX50" s="65"/>
      <c r="BY50" s="65"/>
      <c r="BZ50" s="65"/>
      <c r="CA50" s="65"/>
      <c r="CB50" s="176"/>
      <c r="CC50" s="65"/>
      <c r="CD50" s="65"/>
      <c r="CE50" s="65"/>
      <c r="CF50" s="65"/>
      <c r="CG50" s="176"/>
      <c r="CH50" s="65"/>
      <c r="CI50" s="65"/>
      <c r="CJ50" s="65"/>
      <c r="CK50" s="65"/>
      <c r="CL50" s="176"/>
      <c r="CM50" s="65"/>
      <c r="CN50" s="65"/>
    </row>
    <row r="51" spans="2:92" ht="16.5" customHeight="1" thickBot="1" x14ac:dyDescent="0.3">
      <c r="B51" s="181" t="s">
        <v>282</v>
      </c>
      <c r="C51" s="182" t="s">
        <v>283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4"/>
      <c r="BL51" s="185"/>
      <c r="BM51" s="186"/>
      <c r="BN51" s="185"/>
      <c r="BO51" s="185"/>
      <c r="BP51" s="65"/>
      <c r="BQ51" s="65"/>
      <c r="BR51" s="176"/>
      <c r="BS51" s="65"/>
      <c r="BT51" s="65"/>
      <c r="BU51" s="65"/>
      <c r="BV51" s="65"/>
      <c r="BW51" s="176"/>
      <c r="BX51" s="65"/>
      <c r="BY51" s="65"/>
      <c r="BZ51" s="65"/>
      <c r="CA51" s="177"/>
      <c r="CB51" s="176"/>
      <c r="CC51" s="65"/>
      <c r="CD51" s="177"/>
      <c r="CE51" s="65"/>
      <c r="CF51" s="65"/>
      <c r="CG51" s="176"/>
      <c r="CH51" s="65"/>
      <c r="CI51" s="65"/>
      <c r="CJ51" s="65"/>
      <c r="CK51" s="65"/>
      <c r="CL51" s="176"/>
      <c r="CM51" s="65"/>
      <c r="CN51" s="65"/>
    </row>
    <row r="52" spans="2:92" ht="16.5" customHeight="1" thickBot="1" x14ac:dyDescent="0.3">
      <c r="B52" s="181" t="s">
        <v>288</v>
      </c>
      <c r="C52" s="182" t="s">
        <v>289</v>
      </c>
      <c r="D52" s="230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4"/>
      <c r="BL52" s="185"/>
      <c r="BM52" s="186"/>
      <c r="BN52" s="185"/>
      <c r="BO52" s="185"/>
      <c r="BP52" s="65"/>
      <c r="BQ52" s="65"/>
      <c r="BR52" s="176"/>
      <c r="BS52" s="65"/>
      <c r="BT52" s="65"/>
      <c r="BU52" s="65"/>
      <c r="BV52" s="65"/>
      <c r="BW52" s="176"/>
      <c r="BX52" s="65"/>
      <c r="BY52" s="65"/>
      <c r="BZ52" s="65"/>
      <c r="CA52" s="176"/>
      <c r="CB52" s="176"/>
      <c r="CC52" s="65"/>
      <c r="CD52" s="177"/>
      <c r="CE52" s="65"/>
      <c r="CF52" s="65"/>
      <c r="CG52" s="176"/>
      <c r="CH52" s="65"/>
      <c r="CI52" s="65"/>
      <c r="CJ52" s="65"/>
      <c r="CK52" s="65"/>
      <c r="CL52" s="176"/>
      <c r="CM52" s="65"/>
      <c r="CN52" s="65"/>
    </row>
    <row r="53" spans="2:92" ht="18" customHeight="1" x14ac:dyDescent="0.25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25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25">
      <c r="L55" s="102" t="s">
        <v>29</v>
      </c>
      <c r="M55" s="105">
        <f>E53</f>
        <v>68</v>
      </c>
      <c r="N55" s="105">
        <f t="shared" ref="N55:BT55" si="22">M57</f>
        <v>68</v>
      </c>
      <c r="O55" s="105">
        <f t="shared" si="22"/>
        <v>68</v>
      </c>
      <c r="P55" s="105">
        <f t="shared" si="22"/>
        <v>68</v>
      </c>
      <c r="Q55" s="105">
        <f t="shared" si="22"/>
        <v>68</v>
      </c>
      <c r="R55" s="105">
        <f t="shared" si="22"/>
        <v>68</v>
      </c>
      <c r="S55" s="105">
        <f t="shared" si="22"/>
        <v>68</v>
      </c>
      <c r="T55" s="105">
        <f t="shared" si="22"/>
        <v>68</v>
      </c>
      <c r="U55" s="105">
        <f t="shared" si="22"/>
        <v>68</v>
      </c>
      <c r="V55" s="105">
        <f t="shared" si="22"/>
        <v>68</v>
      </c>
      <c r="W55" s="105">
        <f t="shared" si="22"/>
        <v>68</v>
      </c>
      <c r="X55" s="105">
        <f t="shared" si="22"/>
        <v>68</v>
      </c>
      <c r="Y55" s="105">
        <f t="shared" si="22"/>
        <v>68</v>
      </c>
      <c r="Z55" s="105">
        <f t="shared" si="22"/>
        <v>68</v>
      </c>
      <c r="AA55" s="105">
        <f t="shared" si="22"/>
        <v>68</v>
      </c>
      <c r="AB55" s="105">
        <f t="shared" si="22"/>
        <v>68</v>
      </c>
      <c r="AC55" s="105">
        <f t="shared" si="22"/>
        <v>68</v>
      </c>
      <c r="AD55" s="105">
        <f t="shared" si="22"/>
        <v>68</v>
      </c>
      <c r="AE55" s="105">
        <f t="shared" si="22"/>
        <v>68</v>
      </c>
      <c r="AF55" s="105">
        <f t="shared" si="22"/>
        <v>68</v>
      </c>
      <c r="AG55" s="105">
        <f t="shared" si="22"/>
        <v>68</v>
      </c>
      <c r="AH55" s="105">
        <f t="shared" si="22"/>
        <v>68</v>
      </c>
      <c r="AI55" s="105">
        <f t="shared" si="22"/>
        <v>68</v>
      </c>
      <c r="AJ55" s="105">
        <f t="shared" si="22"/>
        <v>68</v>
      </c>
      <c r="AK55" s="105">
        <f t="shared" si="22"/>
        <v>68</v>
      </c>
      <c r="AL55" s="105">
        <f t="shared" si="22"/>
        <v>68</v>
      </c>
      <c r="AM55" s="105">
        <f t="shared" si="22"/>
        <v>68</v>
      </c>
      <c r="AN55" s="105">
        <f t="shared" si="22"/>
        <v>68</v>
      </c>
      <c r="AO55" s="105">
        <f t="shared" si="22"/>
        <v>68</v>
      </c>
      <c r="AP55" s="105">
        <f t="shared" si="22"/>
        <v>68</v>
      </c>
      <c r="AQ55" s="105">
        <f t="shared" si="22"/>
        <v>68</v>
      </c>
      <c r="AR55" s="105">
        <f t="shared" si="22"/>
        <v>68</v>
      </c>
      <c r="AS55" s="105">
        <f t="shared" si="22"/>
        <v>68</v>
      </c>
      <c r="AT55" s="105">
        <f t="shared" si="22"/>
        <v>68</v>
      </c>
      <c r="AU55" s="105">
        <f t="shared" si="22"/>
        <v>68</v>
      </c>
      <c r="AV55" s="105">
        <f t="shared" si="22"/>
        <v>68</v>
      </c>
      <c r="AW55" s="105">
        <f t="shared" si="22"/>
        <v>68</v>
      </c>
      <c r="AX55" s="105">
        <f t="shared" si="22"/>
        <v>68</v>
      </c>
      <c r="AY55" s="105">
        <f t="shared" si="22"/>
        <v>68</v>
      </c>
      <c r="AZ55" s="105">
        <f t="shared" si="22"/>
        <v>68</v>
      </c>
      <c r="BA55" s="105">
        <f t="shared" si="22"/>
        <v>68</v>
      </c>
      <c r="BB55" s="105">
        <f t="shared" si="22"/>
        <v>68</v>
      </c>
      <c r="BC55" s="105">
        <f t="shared" si="22"/>
        <v>68</v>
      </c>
      <c r="BD55" s="105">
        <f t="shared" si="22"/>
        <v>68</v>
      </c>
      <c r="BE55" s="105">
        <f t="shared" si="22"/>
        <v>68</v>
      </c>
      <c r="BF55" s="105">
        <f t="shared" si="22"/>
        <v>68</v>
      </c>
      <c r="BG55" s="105">
        <f t="shared" si="22"/>
        <v>68</v>
      </c>
      <c r="BH55" s="105">
        <f t="shared" si="22"/>
        <v>68</v>
      </c>
      <c r="BI55" s="105">
        <f t="shared" si="22"/>
        <v>68</v>
      </c>
      <c r="BJ55" s="105">
        <f t="shared" si="22"/>
        <v>68</v>
      </c>
      <c r="BK55" s="105">
        <f t="shared" si="22"/>
        <v>68</v>
      </c>
      <c r="BL55" s="105">
        <f t="shared" si="22"/>
        <v>68</v>
      </c>
      <c r="BM55" s="105">
        <f t="shared" si="22"/>
        <v>68</v>
      </c>
      <c r="BN55" s="105">
        <f t="shared" si="22"/>
        <v>68</v>
      </c>
      <c r="BO55" s="105">
        <f t="shared" si="22"/>
        <v>68</v>
      </c>
      <c r="BP55" s="105">
        <f t="shared" si="22"/>
        <v>68</v>
      </c>
      <c r="BQ55" s="105">
        <f t="shared" si="22"/>
        <v>68</v>
      </c>
      <c r="BR55" s="105">
        <f t="shared" si="22"/>
        <v>68</v>
      </c>
      <c r="BS55" s="105">
        <f t="shared" si="22"/>
        <v>68</v>
      </c>
      <c r="BT55" s="105">
        <f t="shared" si="22"/>
        <v>68</v>
      </c>
      <c r="BV55" s="101">
        <f t="shared" ref="BV55:BV57" si="23">SUM(M55:BT55)</f>
        <v>4080</v>
      </c>
    </row>
    <row r="56" spans="2:92" ht="15.75" customHeight="1" x14ac:dyDescent="0.25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3"/>
        <v>0</v>
      </c>
    </row>
    <row r="57" spans="2:92" ht="15.75" customHeight="1" x14ac:dyDescent="0.25">
      <c r="L57" s="102" t="s">
        <v>82</v>
      </c>
      <c r="M57" s="105">
        <f t="shared" ref="M57:BT57" si="24">M55-M56</f>
        <v>68</v>
      </c>
      <c r="N57" s="105">
        <f t="shared" si="24"/>
        <v>68</v>
      </c>
      <c r="O57" s="105">
        <f t="shared" si="24"/>
        <v>68</v>
      </c>
      <c r="P57" s="105">
        <f t="shared" si="24"/>
        <v>68</v>
      </c>
      <c r="Q57" s="105">
        <f t="shared" si="24"/>
        <v>68</v>
      </c>
      <c r="R57" s="105">
        <f t="shared" si="24"/>
        <v>68</v>
      </c>
      <c r="S57" s="105">
        <f t="shared" si="24"/>
        <v>68</v>
      </c>
      <c r="T57" s="105">
        <f t="shared" si="24"/>
        <v>68</v>
      </c>
      <c r="U57" s="105">
        <f t="shared" si="24"/>
        <v>68</v>
      </c>
      <c r="V57" s="105">
        <f t="shared" si="24"/>
        <v>68</v>
      </c>
      <c r="W57" s="105">
        <f t="shared" si="24"/>
        <v>68</v>
      </c>
      <c r="X57" s="105">
        <f t="shared" si="24"/>
        <v>68</v>
      </c>
      <c r="Y57" s="105">
        <f t="shared" si="24"/>
        <v>68</v>
      </c>
      <c r="Z57" s="105">
        <f t="shared" si="24"/>
        <v>68</v>
      </c>
      <c r="AA57" s="105">
        <f t="shared" si="24"/>
        <v>68</v>
      </c>
      <c r="AB57" s="105">
        <f t="shared" si="24"/>
        <v>68</v>
      </c>
      <c r="AC57" s="105">
        <f t="shared" si="24"/>
        <v>68</v>
      </c>
      <c r="AD57" s="105">
        <f t="shared" si="24"/>
        <v>68</v>
      </c>
      <c r="AE57" s="105">
        <f t="shared" si="24"/>
        <v>68</v>
      </c>
      <c r="AF57" s="105">
        <f t="shared" si="24"/>
        <v>68</v>
      </c>
      <c r="AG57" s="105">
        <f t="shared" si="24"/>
        <v>68</v>
      </c>
      <c r="AH57" s="105">
        <f t="shared" si="24"/>
        <v>68</v>
      </c>
      <c r="AI57" s="105">
        <f t="shared" si="24"/>
        <v>68</v>
      </c>
      <c r="AJ57" s="105">
        <f t="shared" si="24"/>
        <v>68</v>
      </c>
      <c r="AK57" s="105">
        <f t="shared" si="24"/>
        <v>68</v>
      </c>
      <c r="AL57" s="105">
        <f t="shared" si="24"/>
        <v>68</v>
      </c>
      <c r="AM57" s="105">
        <f t="shared" si="24"/>
        <v>68</v>
      </c>
      <c r="AN57" s="105">
        <f t="shared" si="24"/>
        <v>68</v>
      </c>
      <c r="AO57" s="105">
        <f t="shared" si="24"/>
        <v>68</v>
      </c>
      <c r="AP57" s="105">
        <f t="shared" si="24"/>
        <v>68</v>
      </c>
      <c r="AQ57" s="105">
        <f t="shared" si="24"/>
        <v>68</v>
      </c>
      <c r="AR57" s="105">
        <f t="shared" si="24"/>
        <v>68</v>
      </c>
      <c r="AS57" s="105">
        <f t="shared" si="24"/>
        <v>68</v>
      </c>
      <c r="AT57" s="105">
        <f t="shared" si="24"/>
        <v>68</v>
      </c>
      <c r="AU57" s="105">
        <f t="shared" si="24"/>
        <v>68</v>
      </c>
      <c r="AV57" s="105">
        <f t="shared" si="24"/>
        <v>68</v>
      </c>
      <c r="AW57" s="105">
        <f t="shared" si="24"/>
        <v>68</v>
      </c>
      <c r="AX57" s="105">
        <f t="shared" si="24"/>
        <v>68</v>
      </c>
      <c r="AY57" s="105">
        <f t="shared" si="24"/>
        <v>68</v>
      </c>
      <c r="AZ57" s="105">
        <f t="shared" si="24"/>
        <v>68</v>
      </c>
      <c r="BA57" s="105">
        <f t="shared" si="24"/>
        <v>68</v>
      </c>
      <c r="BB57" s="105">
        <f t="shared" si="24"/>
        <v>68</v>
      </c>
      <c r="BC57" s="105">
        <f t="shared" si="24"/>
        <v>68</v>
      </c>
      <c r="BD57" s="105">
        <f t="shared" si="24"/>
        <v>68</v>
      </c>
      <c r="BE57" s="105">
        <f t="shared" si="24"/>
        <v>68</v>
      </c>
      <c r="BF57" s="105">
        <f t="shared" si="24"/>
        <v>68</v>
      </c>
      <c r="BG57" s="105">
        <f t="shared" si="24"/>
        <v>68</v>
      </c>
      <c r="BH57" s="105">
        <f t="shared" si="24"/>
        <v>68</v>
      </c>
      <c r="BI57" s="105">
        <f t="shared" si="24"/>
        <v>68</v>
      </c>
      <c r="BJ57" s="105">
        <f t="shared" si="24"/>
        <v>68</v>
      </c>
      <c r="BK57" s="105">
        <f t="shared" si="24"/>
        <v>68</v>
      </c>
      <c r="BL57" s="105">
        <f t="shared" si="24"/>
        <v>68</v>
      </c>
      <c r="BM57" s="105">
        <f t="shared" si="24"/>
        <v>68</v>
      </c>
      <c r="BN57" s="105">
        <f t="shared" si="24"/>
        <v>68</v>
      </c>
      <c r="BO57" s="105">
        <f t="shared" si="24"/>
        <v>68</v>
      </c>
      <c r="BP57" s="105">
        <f t="shared" si="24"/>
        <v>68</v>
      </c>
      <c r="BQ57" s="105">
        <f t="shared" si="24"/>
        <v>68</v>
      </c>
      <c r="BR57" s="105">
        <f t="shared" si="24"/>
        <v>68</v>
      </c>
      <c r="BS57" s="105">
        <f t="shared" si="24"/>
        <v>68</v>
      </c>
      <c r="BT57" s="105">
        <f t="shared" si="24"/>
        <v>68</v>
      </c>
      <c r="BV57" s="101">
        <f t="shared" si="23"/>
        <v>4080</v>
      </c>
    </row>
    <row r="58" spans="2:92" ht="381.75" customHeight="1" x14ac:dyDescent="0.25"/>
    <row r="59" spans="2:92" ht="223.5" customHeight="1" x14ac:dyDescent="0.25"/>
    <row r="60" spans="2:92" ht="15.75" customHeight="1" x14ac:dyDescent="0.25"/>
    <row r="61" spans="2:92" ht="36" customHeight="1" x14ac:dyDescent="0.25">
      <c r="E61" s="227" t="s">
        <v>83</v>
      </c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  <c r="AA61" s="207"/>
      <c r="AB61" s="207"/>
      <c r="AC61" s="207"/>
      <c r="AD61" s="207"/>
      <c r="AE61" s="207"/>
      <c r="AF61" s="207"/>
      <c r="AG61" s="207"/>
      <c r="AH61" s="207"/>
      <c r="AI61" s="207"/>
      <c r="AJ61" s="207"/>
      <c r="AK61" s="207"/>
      <c r="AL61" s="207"/>
      <c r="AM61" s="207"/>
      <c r="AN61" s="207"/>
      <c r="AO61" s="207"/>
      <c r="AP61" s="207"/>
      <c r="AQ61" s="207"/>
      <c r="AR61" s="207"/>
      <c r="AS61" s="207"/>
      <c r="AT61" s="207"/>
      <c r="AU61" s="207"/>
      <c r="AV61" s="207"/>
      <c r="AW61" s="207"/>
      <c r="AX61" s="207"/>
      <c r="AY61" s="207"/>
      <c r="AZ61" s="207"/>
      <c r="BA61" s="207"/>
      <c r="BB61" s="208"/>
    </row>
    <row r="62" spans="2:92" ht="15.75" customHeight="1" x14ac:dyDescent="0.25"/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8.75" customHeight="1" x14ac:dyDescent="0.3">
      <c r="C66" s="108"/>
      <c r="D66" s="108"/>
    </row>
    <row r="67" spans="3:4" ht="15.75" customHeight="1" x14ac:dyDescent="0.25"/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mergeCells count="27"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abSelected="1" topLeftCell="A18" zoomScaleNormal="100" workbookViewId="0">
      <selection activeCell="G21" sqref="G21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9" t="s">
        <v>12</v>
      </c>
      <c r="C2" s="139" t="s">
        <v>9</v>
      </c>
      <c r="D2" s="139" t="s">
        <v>85</v>
      </c>
      <c r="E2" s="141" t="s">
        <v>10</v>
      </c>
      <c r="F2" s="141" t="s">
        <v>86</v>
      </c>
      <c r="G2" s="142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229" t="s">
        <v>91</v>
      </c>
      <c r="I3" s="119" t="s">
        <v>89</v>
      </c>
      <c r="K3" s="120">
        <v>1</v>
      </c>
    </row>
    <row r="4" spans="2:11" ht="18" customHeight="1" thickBot="1" x14ac:dyDescent="0.3">
      <c r="B4" s="159" t="s">
        <v>226</v>
      </c>
      <c r="C4" s="115" t="s">
        <v>155</v>
      </c>
      <c r="D4" s="115" t="s">
        <v>157</v>
      </c>
      <c r="E4" s="116" t="s">
        <v>199</v>
      </c>
      <c r="F4" s="117"/>
      <c r="G4" s="229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229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229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229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229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229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229" t="s">
        <v>91</v>
      </c>
      <c r="K10" s="123">
        <v>80</v>
      </c>
    </row>
    <row r="11" spans="2:11" ht="18" customHeight="1" thickBot="1" x14ac:dyDescent="0.3">
      <c r="B11" s="133" t="s">
        <v>270</v>
      </c>
      <c r="C11" s="133" t="s">
        <v>145</v>
      </c>
      <c r="D11" s="133" t="s">
        <v>144</v>
      </c>
      <c r="E11" s="153" t="s">
        <v>199</v>
      </c>
      <c r="F11" s="149"/>
      <c r="G11" s="229" t="s">
        <v>91</v>
      </c>
    </row>
    <row r="12" spans="2:11" ht="18" customHeight="1" thickBot="1" x14ac:dyDescent="0.3">
      <c r="B12" s="133" t="s">
        <v>271</v>
      </c>
      <c r="C12" s="147" t="s">
        <v>113</v>
      </c>
      <c r="D12" s="115" t="s">
        <v>112</v>
      </c>
      <c r="E12" s="116" t="s">
        <v>201</v>
      </c>
      <c r="F12" s="117"/>
      <c r="G12" s="229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229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229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5" t="s">
        <v>177</v>
      </c>
      <c r="E15" s="146" t="s">
        <v>202</v>
      </c>
      <c r="F15" s="117"/>
      <c r="G15" s="229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229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229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229" t="s">
        <v>91</v>
      </c>
    </row>
    <row r="19" spans="2:7" ht="15.75" customHeight="1" thickBot="1" x14ac:dyDescent="0.3">
      <c r="B19" s="133" t="s">
        <v>272</v>
      </c>
      <c r="C19" s="133" t="s">
        <v>107</v>
      </c>
      <c r="D19" s="133" t="s">
        <v>108</v>
      </c>
      <c r="E19" s="153" t="s">
        <v>255</v>
      </c>
      <c r="F19" s="149"/>
      <c r="G19" s="229" t="s">
        <v>91</v>
      </c>
    </row>
    <row r="20" spans="2:7" ht="15.75" customHeight="1" thickBot="1" x14ac:dyDescent="0.3">
      <c r="B20" s="133">
        <v>4</v>
      </c>
      <c r="C20" s="115" t="s">
        <v>172</v>
      </c>
      <c r="D20" s="115" t="s">
        <v>175</v>
      </c>
      <c r="E20" s="116" t="s">
        <v>199</v>
      </c>
      <c r="F20" s="117"/>
      <c r="G20" s="229" t="s">
        <v>91</v>
      </c>
    </row>
    <row r="21" spans="2:7" ht="15.75" customHeight="1" x14ac:dyDescent="0.25">
      <c r="B21" s="133" t="s">
        <v>272</v>
      </c>
      <c r="C21" s="115" t="s">
        <v>170</v>
      </c>
      <c r="D21" s="133" t="s">
        <v>287</v>
      </c>
      <c r="E21" s="116" t="s">
        <v>199</v>
      </c>
      <c r="F21" s="117"/>
      <c r="G21" s="119" t="s">
        <v>89</v>
      </c>
    </row>
    <row r="22" spans="2:7" ht="18" customHeight="1" x14ac:dyDescent="0.25">
      <c r="B22" s="133" t="s">
        <v>272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3">
        <v>4</v>
      </c>
      <c r="C23" s="115" t="s">
        <v>121</v>
      </c>
      <c r="D23" s="115" t="s">
        <v>122</v>
      </c>
      <c r="E23" s="116" t="s">
        <v>256</v>
      </c>
      <c r="F23" s="117"/>
      <c r="G23" s="229" t="s">
        <v>91</v>
      </c>
    </row>
    <row r="24" spans="2:7" ht="18" customHeight="1" x14ac:dyDescent="0.25">
      <c r="B24" s="133" t="s">
        <v>272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3" t="s">
        <v>272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6" t="s">
        <v>272</v>
      </c>
      <c r="C26" s="115" t="s">
        <v>110</v>
      </c>
      <c r="D26" s="115" t="s">
        <v>111</v>
      </c>
      <c r="E26" s="116" t="s">
        <v>201</v>
      </c>
      <c r="F26" s="117"/>
      <c r="G26" s="229" t="s">
        <v>91</v>
      </c>
    </row>
    <row r="27" spans="2:7" ht="18" customHeight="1" x14ac:dyDescent="0.25">
      <c r="B27" s="133">
        <v>4</v>
      </c>
      <c r="C27" s="133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3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3" t="s">
        <v>267</v>
      </c>
      <c r="E29" s="153" t="s">
        <v>285</v>
      </c>
      <c r="F29" s="117"/>
      <c r="G29" s="229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142</v>
      </c>
      <c r="D35" s="124" t="s">
        <v>141</v>
      </c>
      <c r="E35" s="125" t="s">
        <v>286</v>
      </c>
      <c r="F35" s="151"/>
      <c r="G35" s="126"/>
    </row>
    <row r="36" spans="2:7" ht="15.75" customHeight="1" x14ac:dyDescent="0.25">
      <c r="B36" s="115">
        <v>5</v>
      </c>
      <c r="C36" s="166" t="s">
        <v>269</v>
      </c>
      <c r="D36" s="166" t="s">
        <v>268</v>
      </c>
      <c r="E36" s="148" t="s">
        <v>286</v>
      </c>
      <c r="F36" s="150"/>
      <c r="G36" s="152"/>
    </row>
    <row r="37" spans="2:7" ht="15.75" customHeight="1" x14ac:dyDescent="0.25">
      <c r="B37" s="115">
        <v>5</v>
      </c>
      <c r="C37" s="148" t="s">
        <v>114</v>
      </c>
      <c r="D37" s="148" t="s">
        <v>194</v>
      </c>
      <c r="E37" s="148" t="s">
        <v>286</v>
      </c>
      <c r="F37" s="150"/>
      <c r="G37" s="152"/>
    </row>
    <row r="38" spans="2:7" ht="15.75" customHeight="1" x14ac:dyDescent="0.25">
      <c r="B38" s="115">
        <v>5</v>
      </c>
      <c r="C38" s="148" t="s">
        <v>123</v>
      </c>
      <c r="D38" s="148" t="s">
        <v>124</v>
      </c>
      <c r="E38" s="148" t="s">
        <v>286</v>
      </c>
      <c r="F38" s="150"/>
      <c r="G38" s="152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66">
      <colorScale>
        <cfvo type="min"/>
        <cfvo type="max"/>
        <color rgb="FFFFFFFF"/>
        <color rgb="FFAFCAC4"/>
      </colorScale>
    </cfRule>
  </conditionalFormatting>
  <conditionalFormatting sqref="G28 G30:G35">
    <cfRule type="cellIs" dxfId="26" priority="44" operator="equal">
      <formula>$I$3</formula>
    </cfRule>
    <cfRule type="containsText" dxfId="25" priority="45" operator="containsText" text="Not Started">
      <formula>NOT(ISERROR(SEARCH(("Not Started"),(G28))))</formula>
    </cfRule>
  </conditionalFormatting>
  <conditionalFormatting sqref="G21">
    <cfRule type="colorScale" priority="3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0" priority="37" operator="equal">
      <formula>$I$3</formula>
    </cfRule>
  </conditionalFormatting>
  <conditionalFormatting sqref="G21:G22">
    <cfRule type="containsText" dxfId="19" priority="33" operator="containsText" text="In Progress">
      <formula>NOT(ISERROR(SEARCH(("In Progress"),(G21))))</formula>
    </cfRule>
  </conditionalFormatting>
  <conditionalFormatting sqref="G22">
    <cfRule type="colorScale" priority="3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8 G30:G35">
    <cfRule type="cellIs" dxfId="18" priority="43" operator="equal">
      <formula>$I$4</formula>
    </cfRule>
  </conditionalFormatting>
  <conditionalFormatting sqref="G28 G30:G35">
    <cfRule type="cellIs" dxfId="17" priority="42" operator="equal">
      <formula>$I$5</formula>
    </cfRule>
  </conditionalFormatting>
  <conditionalFormatting sqref="G24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30" operator="equal">
      <formula>$I$3</formula>
    </cfRule>
  </conditionalFormatting>
  <conditionalFormatting sqref="G24:G25">
    <cfRule type="containsText" dxfId="15" priority="28" operator="containsText" text="In Progress">
      <formula>NOT(ISERROR(SEARCH(("In Progress"),(G24))))</formula>
    </cfRule>
  </conditionalFormatting>
  <conditionalFormatting sqref="G25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46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7">
    <cfRule type="containsText" dxfId="14" priority="25" operator="containsText" text="In Progress">
      <formula>NOT(ISERROR(SEARCH(("In Progress"),(G27))))</formula>
    </cfRule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27" operator="equal">
      <formula>$I$3</formula>
    </cfRule>
  </conditionalFormatting>
  <conditionalFormatting sqref="I3">
    <cfRule type="cellIs" dxfId="12" priority="50" operator="equal">
      <formula>$I$3</formula>
    </cfRule>
  </conditionalFormatting>
  <conditionalFormatting sqref="I3:I5">
    <cfRule type="containsText" dxfId="11" priority="47" operator="containsText" text="In Progress">
      <formula>NOT(ISERROR(SEARCH(("In Progress"),(I3))))</formula>
    </cfRule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10" priority="49" operator="equal">
      <formula>$I$5</formula>
    </cfRule>
  </conditionalFormatting>
  <conditionalFormatting sqref="K3:K10">
    <cfRule type="colorScale" priority="51">
      <colorScale>
        <cfvo type="min"/>
        <cfvo type="max"/>
        <color rgb="FFFFFFFF"/>
        <color rgb="FFAFCAC4"/>
      </colorScale>
    </cfRule>
  </conditionalFormatting>
  <conditionalFormatting sqref="G3:G20">
    <cfRule type="cellIs" dxfId="7" priority="12" operator="equal">
      <formula>$I$5</formula>
    </cfRule>
  </conditionalFormatting>
  <conditionalFormatting sqref="G3:G20">
    <cfRule type="containsText" dxfId="6" priority="10" operator="containsText" text="In Progress">
      <formula>NOT(ISERROR(SEARCH(("In Progress"),(G3))))</formula>
    </cfRule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ellIs" dxfId="5" priority="9" operator="equal">
      <formula>$I$5</formula>
    </cfRule>
  </conditionalFormatting>
  <conditionalFormatting sqref="G23">
    <cfRule type="containsText" dxfId="4" priority="7" operator="containsText" text="In Progress">
      <formula>NOT(ISERROR(SEARCH(("In Progress"),(G23))))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ellIs" dxfId="3" priority="6" operator="equal">
      <formula>$I$5</formula>
    </cfRule>
  </conditionalFormatting>
  <conditionalFormatting sqref="G26">
    <cfRule type="containsText" dxfId="2" priority="4" operator="containsText" text="In Progress">
      <formula>NOT(ISERROR(SEARCH(("In Progress"),(G26))))</formula>
    </cfRule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9">
    <cfRule type="cellIs" dxfId="1" priority="3" operator="equal">
      <formula>$I$5</formula>
    </cfRule>
  </conditionalFormatting>
  <conditionalFormatting sqref="G29">
    <cfRule type="containsText" dxfId="0" priority="1" operator="containsText" text="In Progress">
      <formula>NOT(ISERROR(SEARCH(("In Progress"),(G29))))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dataValidations count="2">
    <dataValidation type="list" allowBlank="1" showErrorMessage="1" sqref="G30:G35 G28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15" workbookViewId="0">
      <selection activeCell="H12" sqref="H12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9" t="s">
        <v>9</v>
      </c>
      <c r="C3" s="139" t="s">
        <v>85</v>
      </c>
      <c r="D3" s="140" t="s">
        <v>193</v>
      </c>
      <c r="E3" s="140" t="s">
        <v>84</v>
      </c>
      <c r="F3" s="141" t="s">
        <v>93</v>
      </c>
      <c r="G3" s="142" t="s">
        <v>94</v>
      </c>
    </row>
    <row r="4" spans="2:7" ht="18" customHeight="1" x14ac:dyDescent="0.25">
      <c r="B4" s="115" t="s">
        <v>173</v>
      </c>
      <c r="C4" s="115" t="s">
        <v>174</v>
      </c>
      <c r="D4" s="135" t="s">
        <v>187</v>
      </c>
      <c r="E4" s="135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3" t="s">
        <v>177</v>
      </c>
      <c r="D5" s="136" t="s">
        <v>187</v>
      </c>
      <c r="E5" s="136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5" t="s">
        <v>191</v>
      </c>
      <c r="E6" s="135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5" t="s">
        <v>183</v>
      </c>
      <c r="E7" s="135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5" t="s">
        <v>183</v>
      </c>
      <c r="E8" s="135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5" t="s">
        <v>183</v>
      </c>
      <c r="E9" s="135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5" t="s">
        <v>183</v>
      </c>
      <c r="E10" s="135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5" t="s">
        <v>183</v>
      </c>
      <c r="E11" s="135"/>
      <c r="F11" s="116" t="s">
        <v>101</v>
      </c>
      <c r="G11" s="118">
        <v>45357</v>
      </c>
    </row>
    <row r="12" spans="2:7" ht="18" customHeight="1" x14ac:dyDescent="0.25">
      <c r="B12" s="133" t="s">
        <v>178</v>
      </c>
      <c r="C12" s="133" t="s">
        <v>179</v>
      </c>
      <c r="D12" s="136" t="s">
        <v>184</v>
      </c>
      <c r="E12" s="136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5" t="s">
        <v>188</v>
      </c>
      <c r="E13" s="135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5" t="s">
        <v>189</v>
      </c>
      <c r="E14" s="135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5" t="s">
        <v>189</v>
      </c>
      <c r="E15" s="135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5" t="s">
        <v>192</v>
      </c>
      <c r="E16" s="135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5" t="s">
        <v>185</v>
      </c>
      <c r="E17" s="135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5" t="s">
        <v>185</v>
      </c>
      <c r="E18" s="135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5" t="s">
        <v>185</v>
      </c>
      <c r="E19" s="135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5" t="s">
        <v>185</v>
      </c>
      <c r="E20" s="135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5" t="s">
        <v>186</v>
      </c>
      <c r="E21" s="135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5" t="s">
        <v>186</v>
      </c>
      <c r="E22" s="135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5" t="s">
        <v>186</v>
      </c>
      <c r="E23" s="135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5" t="s">
        <v>186</v>
      </c>
      <c r="E24" s="135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5" t="s">
        <v>186</v>
      </c>
      <c r="E25" s="135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5" t="s">
        <v>186</v>
      </c>
      <c r="E26" s="135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5" t="s">
        <v>186</v>
      </c>
      <c r="E27" s="135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5" t="s">
        <v>195</v>
      </c>
      <c r="E28" s="135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5" t="s">
        <v>182</v>
      </c>
      <c r="E29" s="135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5" t="s">
        <v>182</v>
      </c>
      <c r="E30" s="135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5" t="s">
        <v>182</v>
      </c>
      <c r="E31" s="135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0" t="s">
        <v>157</v>
      </c>
      <c r="D32" s="137" t="s">
        <v>182</v>
      </c>
      <c r="E32" s="137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5" t="s">
        <v>182</v>
      </c>
      <c r="E33" s="135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5" t="s">
        <v>182</v>
      </c>
      <c r="E34" s="135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5" t="s">
        <v>182</v>
      </c>
      <c r="E35" s="135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5" t="s">
        <v>182</v>
      </c>
      <c r="E36" s="135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5" t="s">
        <v>182</v>
      </c>
      <c r="E37" s="135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5" t="s">
        <v>182</v>
      </c>
      <c r="E38" s="135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5" t="s">
        <v>182</v>
      </c>
      <c r="E39" s="135"/>
      <c r="F39" s="116" t="s">
        <v>101</v>
      </c>
      <c r="G39" s="118">
        <v>45354</v>
      </c>
    </row>
    <row r="40" spans="2:7" ht="15.75" customHeight="1" x14ac:dyDescent="0.25">
      <c r="B40" s="127" t="s">
        <v>109</v>
      </c>
      <c r="C40" s="143" t="s">
        <v>180</v>
      </c>
      <c r="D40" s="144" t="s">
        <v>182</v>
      </c>
      <c r="E40" s="144"/>
      <c r="F40" s="128" t="s">
        <v>101</v>
      </c>
      <c r="G40" s="129">
        <v>45354</v>
      </c>
    </row>
    <row r="41" spans="2:7" ht="15.75" customHeight="1" x14ac:dyDescent="0.25">
      <c r="B41" s="127" t="s">
        <v>115</v>
      </c>
      <c r="C41" s="127" t="s">
        <v>116</v>
      </c>
      <c r="D41" s="138" t="s">
        <v>182</v>
      </c>
      <c r="E41" s="138"/>
      <c r="F41" s="128" t="s">
        <v>101</v>
      </c>
      <c r="G41" s="129">
        <v>45354</v>
      </c>
    </row>
    <row r="42" spans="2:7" ht="15.75" customHeight="1" x14ac:dyDescent="0.25">
      <c r="B42" s="127" t="s">
        <v>145</v>
      </c>
      <c r="C42" s="127" t="s">
        <v>144</v>
      </c>
      <c r="D42" s="138" t="s">
        <v>182</v>
      </c>
      <c r="E42" s="138"/>
      <c r="F42" s="128" t="s">
        <v>101</v>
      </c>
      <c r="G42" s="129">
        <v>45357</v>
      </c>
    </row>
    <row r="43" spans="2:7" ht="15.75" customHeight="1" x14ac:dyDescent="0.25">
      <c r="B43" s="131" t="s">
        <v>107</v>
      </c>
      <c r="C43" s="131" t="s">
        <v>108</v>
      </c>
      <c r="D43" s="131" t="s">
        <v>190</v>
      </c>
      <c r="E43" s="131"/>
      <c r="F43" s="131" t="s">
        <v>104</v>
      </c>
      <c r="G43" s="132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2024-08-02T22:18:01Z</dcterms:modified>
</cp:coreProperties>
</file>