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r\Desktop\Università\magistrale\Lab-Mec\AnimalDex\docs\"/>
    </mc:Choice>
  </mc:AlternateContent>
  <xr:revisionPtr revIDLastSave="0" documentId="13_ncr:1_{8E16A8B9-042D-4CD9-9574-B0A77BD3042D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EXAMPLE Gantt Chart &amp; Burndown" sheetId="1" r:id="rId1"/>
    <sheet name="AD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9" i="2" l="1"/>
  <c r="G59" i="2"/>
  <c r="L59" i="2"/>
  <c r="L60" i="2"/>
  <c r="K60" i="2"/>
  <c r="G60" i="2"/>
  <c r="L58" i="2"/>
  <c r="K58" i="2"/>
  <c r="G58" i="2"/>
  <c r="L57" i="2"/>
  <c r="K57" i="2"/>
  <c r="G57" i="2"/>
  <c r="L56" i="2"/>
  <c r="K56" i="2"/>
  <c r="G56" i="2"/>
  <c r="L55" i="2" l="1"/>
  <c r="K55" i="2"/>
  <c r="G55" i="2"/>
  <c r="L54" i="2"/>
  <c r="K54" i="2"/>
  <c r="G54" i="2"/>
  <c r="L53" i="2"/>
  <c r="K53" i="2"/>
  <c r="G53" i="2"/>
  <c r="E64" i="2"/>
  <c r="I64" i="2" s="1"/>
  <c r="F64" i="2"/>
  <c r="L52" i="2"/>
  <c r="K52" i="2"/>
  <c r="G52" i="2"/>
  <c r="L51" i="2"/>
  <c r="K51" i="2"/>
  <c r="G51" i="2"/>
  <c r="L50" i="2"/>
  <c r="K50" i="2"/>
  <c r="G50" i="2"/>
  <c r="G49" i="2" s="1"/>
  <c r="F49" i="2"/>
  <c r="E49" i="2"/>
  <c r="K48" i="2"/>
  <c r="G48" i="2"/>
  <c r="L48" i="2"/>
  <c r="L46" i="2"/>
  <c r="K46" i="2"/>
  <c r="G46" i="2"/>
  <c r="G47" i="2"/>
  <c r="K47" i="2"/>
  <c r="L47" i="2"/>
  <c r="K41" i="2"/>
  <c r="G41" i="2"/>
  <c r="L41" i="2"/>
  <c r="L49" i="2" l="1"/>
  <c r="K40" i="2"/>
  <c r="G40" i="2"/>
  <c r="L40" i="2"/>
  <c r="K39" i="2"/>
  <c r="G39" i="2"/>
  <c r="L39" i="2"/>
  <c r="K38" i="2"/>
  <c r="G38" i="2"/>
  <c r="L38" i="2"/>
  <c r="K36" i="2"/>
  <c r="G36" i="2"/>
  <c r="L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67" i="2"/>
  <c r="M66" i="2"/>
  <c r="L45" i="2"/>
  <c r="K45" i="2"/>
  <c r="G45" i="2"/>
  <c r="L44" i="2"/>
  <c r="K44" i="2"/>
  <c r="G44" i="2"/>
  <c r="L43" i="2"/>
  <c r="K43" i="2"/>
  <c r="G43" i="2"/>
  <c r="F42" i="2"/>
  <c r="E42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G64" i="2" l="1"/>
  <c r="L24" i="1"/>
  <c r="G42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42" i="2"/>
  <c r="G10" i="2"/>
  <c r="L10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68" i="2"/>
  <c r="M65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65" i="2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AB65" i="2" s="1"/>
  <c r="AC65" i="2" s="1"/>
  <c r="AD65" i="2" s="1"/>
  <c r="AE65" i="2" s="1"/>
  <c r="AF65" i="2" s="1"/>
  <c r="AG65" i="2" s="1"/>
  <c r="AH65" i="2" s="1"/>
  <c r="AI65" i="2" s="1"/>
  <c r="AJ65" i="2" s="1"/>
  <c r="AK65" i="2" s="1"/>
  <c r="AL65" i="2" s="1"/>
  <c r="AM65" i="2" s="1"/>
  <c r="AN65" i="2" s="1"/>
  <c r="AO65" i="2" s="1"/>
  <c r="AP65" i="2" s="1"/>
  <c r="AQ65" i="2" s="1"/>
  <c r="AR65" i="2" s="1"/>
  <c r="AS65" i="2" s="1"/>
  <c r="AT65" i="2" s="1"/>
  <c r="AU65" i="2" s="1"/>
  <c r="AV65" i="2" s="1"/>
  <c r="AW65" i="2" s="1"/>
  <c r="AX65" i="2" s="1"/>
  <c r="AY65" i="2" s="1"/>
  <c r="AZ65" i="2" s="1"/>
  <c r="BA65" i="2" s="1"/>
  <c r="BB65" i="2" s="1"/>
  <c r="BC65" i="2" s="1"/>
  <c r="BD65" i="2" s="1"/>
  <c r="BE65" i="2" s="1"/>
  <c r="BF65" i="2" s="1"/>
  <c r="BG65" i="2" s="1"/>
  <c r="BH65" i="2" s="1"/>
  <c r="BI65" i="2" s="1"/>
  <c r="BJ65" i="2" s="1"/>
  <c r="BK65" i="2" s="1"/>
  <c r="BL65" i="2" s="1"/>
  <c r="BM65" i="2" s="1"/>
  <c r="BN65" i="2" s="1"/>
  <c r="BO65" i="2" s="1"/>
  <c r="BP65" i="2" s="1"/>
  <c r="BQ65" i="2" s="1"/>
  <c r="BR65" i="2" s="1"/>
  <c r="BS65" i="2" s="1"/>
  <c r="BT65" i="2" s="1"/>
  <c r="BV41" i="1"/>
  <c r="BV39" i="1"/>
  <c r="N66" i="2"/>
  <c r="N68" i="2" l="1"/>
  <c r="O66" i="2" l="1"/>
  <c r="O68" i="2" l="1"/>
  <c r="P66" i="2" l="1"/>
  <c r="P68" i="2" l="1"/>
  <c r="Q66" i="2" l="1"/>
  <c r="Q68" i="2" l="1"/>
  <c r="R66" i="2" l="1"/>
  <c r="R68" i="2" s="1"/>
  <c r="S66" i="2" s="1"/>
  <c r="S68" i="2" s="1"/>
  <c r="T66" i="2" s="1"/>
  <c r="T68" i="2" s="1"/>
  <c r="U66" i="2" s="1"/>
  <c r="U68" i="2" s="1"/>
  <c r="V66" i="2" s="1"/>
  <c r="V68" i="2" s="1"/>
  <c r="W66" i="2" s="1"/>
  <c r="W68" i="2" s="1"/>
  <c r="X66" i="2" s="1"/>
  <c r="X68" i="2" s="1"/>
  <c r="Y66" i="2" s="1"/>
  <c r="Y68" i="2" s="1"/>
  <c r="Z66" i="2" s="1"/>
  <c r="Z68" i="2" s="1"/>
  <c r="AA66" i="2" s="1"/>
  <c r="AA68" i="2" s="1"/>
  <c r="AB66" i="2" s="1"/>
  <c r="AB68" i="2" s="1"/>
  <c r="AC66" i="2" s="1"/>
  <c r="AC68" i="2" s="1"/>
  <c r="AD66" i="2" s="1"/>
  <c r="AD68" i="2" s="1"/>
  <c r="AE66" i="2" s="1"/>
  <c r="AE68" i="2" s="1"/>
  <c r="AF66" i="2" s="1"/>
  <c r="AF68" i="2" s="1"/>
  <c r="AG66" i="2" s="1"/>
  <c r="AG68" i="2" s="1"/>
  <c r="AH66" i="2" s="1"/>
  <c r="AH68" i="2" s="1"/>
  <c r="AI66" i="2" s="1"/>
  <c r="AI68" i="2" s="1"/>
  <c r="AJ66" i="2" s="1"/>
  <c r="AJ68" i="2" s="1"/>
  <c r="AK66" i="2" s="1"/>
  <c r="AK68" i="2" s="1"/>
  <c r="AL66" i="2" s="1"/>
  <c r="AL68" i="2" s="1"/>
  <c r="AM66" i="2" s="1"/>
  <c r="AM68" i="2" s="1"/>
  <c r="AN66" i="2" s="1"/>
  <c r="AN68" i="2" s="1"/>
  <c r="AO66" i="2" s="1"/>
  <c r="AO68" i="2" s="1"/>
  <c r="AP66" i="2" s="1"/>
  <c r="AP68" i="2" s="1"/>
  <c r="AQ66" i="2" s="1"/>
  <c r="AQ68" i="2" s="1"/>
  <c r="AR66" i="2" s="1"/>
  <c r="AR68" i="2" s="1"/>
  <c r="AS66" i="2" s="1"/>
  <c r="AS68" i="2" s="1"/>
  <c r="AT66" i="2" s="1"/>
  <c r="AT68" i="2" s="1"/>
  <c r="AU66" i="2" s="1"/>
  <c r="AU68" i="2" s="1"/>
  <c r="AV66" i="2" s="1"/>
  <c r="AV68" i="2" s="1"/>
  <c r="AW66" i="2" s="1"/>
  <c r="AW68" i="2" s="1"/>
  <c r="AX66" i="2" s="1"/>
  <c r="AX68" i="2" s="1"/>
  <c r="AY66" i="2" s="1"/>
  <c r="AY68" i="2" s="1"/>
  <c r="AZ66" i="2" s="1"/>
  <c r="AZ68" i="2" s="1"/>
  <c r="BA66" i="2" s="1"/>
  <c r="BA68" i="2" s="1"/>
  <c r="BB66" i="2" s="1"/>
  <c r="BB68" i="2" s="1"/>
  <c r="BC66" i="2" s="1"/>
  <c r="BC68" i="2" s="1"/>
  <c r="BD66" i="2" s="1"/>
  <c r="BD68" i="2" s="1"/>
  <c r="BE66" i="2" s="1"/>
  <c r="BE68" i="2" s="1"/>
  <c r="BF66" i="2" s="1"/>
  <c r="BF68" i="2" s="1"/>
  <c r="BG66" i="2" s="1"/>
  <c r="BG68" i="2" s="1"/>
  <c r="BH66" i="2" s="1"/>
  <c r="BH68" i="2" s="1"/>
  <c r="BI66" i="2" s="1"/>
  <c r="BI68" i="2" s="1"/>
  <c r="BJ66" i="2" s="1"/>
  <c r="BJ68" i="2" s="1"/>
  <c r="BK66" i="2" s="1"/>
  <c r="BK68" i="2" s="1"/>
  <c r="BL66" i="2" s="1"/>
  <c r="BL68" i="2" s="1"/>
  <c r="BM66" i="2" s="1"/>
  <c r="BM68" i="2" s="1"/>
  <c r="BN66" i="2" s="1"/>
  <c r="BN68" i="2" s="1"/>
  <c r="BO66" i="2" s="1"/>
  <c r="BO68" i="2" s="1"/>
  <c r="BP66" i="2" s="1"/>
  <c r="BP68" i="2" s="1"/>
  <c r="BQ66" i="2" s="1"/>
  <c r="BQ68" i="2" s="1"/>
  <c r="BR66" i="2" s="1"/>
  <c r="BR68" i="2" s="1"/>
  <c r="BS66" i="2" s="1"/>
  <c r="BS68" i="2" s="1"/>
  <c r="BT66" i="2" s="1"/>
  <c r="BT68" i="2" l="1"/>
  <c r="BV68" i="2" s="1"/>
  <c r="BV66" i="2"/>
</calcChain>
</file>

<file path=xl/sharedStrings.xml><?xml version="1.0" encoding="utf-8"?>
<sst xmlns="http://schemas.openxmlformats.org/spreadsheetml/2006/main" count="752" uniqueCount="315">
  <si>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</si>
  <si>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</si>
  <si>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</si>
  <si>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</si>
  <si>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</si>
  <si>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</si>
  <si>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</si>
  <si>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</si>
  <si>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</si>
  <si>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</si>
  <si>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</si>
  <si>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</si>
  <si>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</si>
  <si>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</si>
  <si>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</si>
  <si>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</si>
  <si>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</si>
  <si>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</si>
  <si>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</si>
  <si>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</si>
  <si>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</si>
  <si>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</si>
  <si>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</si>
  <si>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</si>
  <si>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</si>
  <si>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</si>
  <si>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</si>
  <si>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</si>
  <si>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</si>
  <si>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</si>
  <si>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</si>
  <si>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</si>
  <si>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</si>
  <si>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</si>
  <si>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</si>
  <si>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</si>
  <si>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</si>
  <si>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</si>
  <si>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</si>
  <si>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</si>
  <si>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</si>
  <si>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</si>
  <si>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</si>
  <si>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</si>
  <si>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</si>
  <si>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</si>
  <si>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</si>
  <si>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</si>
  <si>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</si>
  <si>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</si>
  <si>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</si>
  <si>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</si>
  <si>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</si>
  <si>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</si>
  <si>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</si>
  <si>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</si>
  <si>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</si>
  <si>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</si>
  <si>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</si>
  <si>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</si>
  <si>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</si>
  <si>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</si>
  <si>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</si>
  <si>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</si>
  <si>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</si>
  <si>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</si>
  <si>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</si>
  <si>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</si>
  <si>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</si>
  <si>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</si>
  <si>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</si>
  <si>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</si>
  <si>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</si>
  <si>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</si>
  <si>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</si>
  <si>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</si>
  <si>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</si>
  <si>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</si>
  <si>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</si>
  <si>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</si>
  <si>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</si>
  <si>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</si>
  <si>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</si>
  <si>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</si>
  <si>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</si>
  <si>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</si>
  <si>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</si>
  <si>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</si>
  <si>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</si>
  <si>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</si>
  <si>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</si>
  <si>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</si>
  <si>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</si>
  <si>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</si>
  <si>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</si>
  <si>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</si>
  <si>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</si>
  <si>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</si>
  <si>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</si>
  <si>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</si>
  <si>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</si>
  <si>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</si>
  <si>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</si>
  <si>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</si>
  <si>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</si>
  <si>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</si>
  <si>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</si>
  <si>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</si>
  <si>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</si>
  <si>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</si>
  <si>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</si>
  <si>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</si>
  <si>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</si>
  <si>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</si>
  <si>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</si>
  <si>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</si>
  <si>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</si>
  <si>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</si>
  <si>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</si>
  <si>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</si>
  <si>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</si>
  <si>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</si>
  <si>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</si>
  <si>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</si>
  <si>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</si>
  <si>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</si>
  <si>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</si>
  <si>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</si>
  <si>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</si>
  <si>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</si>
  <si>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</si>
  <si>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</si>
  <si>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</si>
  <si>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</si>
  <si>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</si>
  <si>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</si>
  <si>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</si>
  <si>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</si>
  <si>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</si>
  <si>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</si>
  <si>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</si>
  <si>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</si>
  <si>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</si>
  <si>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</si>
  <si>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</si>
  <si>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</si>
  <si>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</si>
  <si>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</si>
  <si>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</si>
  <si>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</si>
  <si>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</si>
  <si>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</si>
  <si>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</si>
  <si>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</si>
  <si>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</si>
  <si>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</si>
  <si>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</si>
  <si>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</si>
  <si>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</si>
  <si>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</si>
  <si>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</si>
  <si>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</si>
  <si>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</si>
  <si>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</si>
  <si>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</si>
  <si>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</si>
  <si>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</si>
  <si>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</si>
  <si>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</si>
  <si>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</si>
  <si>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</si>
  <si>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</si>
  <si>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</si>
  <si>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</si>
  <si>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</si>
  <si>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</si>
  <si>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</si>
  <si>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</si>
  <si>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</si>
  <si>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</si>
  <si>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</si>
  <si>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</si>
  <si>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</si>
  <si>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</si>
  <si>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</si>
  <si>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</si>
  <si>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</si>
  <si>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</si>
  <si>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</si>
  <si>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</si>
  <si>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</si>
  <si>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</si>
  <si>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</si>
  <si>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</si>
  <si>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</si>
  <si>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</si>
  <si>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</si>
  <si>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</si>
  <si>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</si>
  <si>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</si>
  <si>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</si>
  <si>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</si>
  <si>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</si>
  <si>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</si>
  <si>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</si>
  <si>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</si>
  <si>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</si>
  <si>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</si>
  <si>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</si>
  <si>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</si>
  <si>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</si>
  <si>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</si>
  <si>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</si>
  <si>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</si>
  <si>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</si>
  <si>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</si>
  <si>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</si>
  <si>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</si>
  <si>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</si>
  <si>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</si>
  <si>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</si>
  <si>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</si>
  <si>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</si>
  <si>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</si>
  <si>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</si>
  <si>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</si>
  <si>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2 e 3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</si>
  <si>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</si>
  <si>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</si>
  <si>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</si>
  <si>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</si>
  <si>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</si>
  <si>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</si>
  <si>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</si>
  <si>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</si>
  <si>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</si>
  <si>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</si>
  <si>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</si>
  <si>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</si>
  <si>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</si>
  <si>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</si>
  <si>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</si>
  <si>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</si>
  <si>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</si>
  <si>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</si>
  <si>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</si>
  <si>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</si>
  <si>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</si>
  <si>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</si>
  <si>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</si>
  <si>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</si>
  <si>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</si>
  <si>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</si>
  <si>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</si>
  <si>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</si>
  <si>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</si>
  <si>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</si>
  <si>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</si>
  <si>
    <t>Implementation of IV Sprint features</t>
  </si>
  <si>
    <t>Catalano Alessandro</t>
  </si>
  <si>
    <t xml:space="preserve">Delete operator account </t>
  </si>
  <si>
    <t xml:space="preserve">Delete user account </t>
  </si>
  <si>
    <t>ScoreBoard</t>
  </si>
  <si>
    <t>Updating personal info of user and operator</t>
  </si>
  <si>
    <t>Winner announcement</t>
  </si>
  <si>
    <t>4.5</t>
  </si>
  <si>
    <t>Adding special events</t>
  </si>
  <si>
    <t xml:space="preserve">as a user I want to seek for help in the FAQ section </t>
  </si>
  <si>
    <t>admin delete comments</t>
  </si>
  <si>
    <t>3, 4, 5</t>
  </si>
  <si>
    <t>2, 3</t>
  </si>
  <si>
    <t>4, 5</t>
  </si>
  <si>
    <t>4.6</t>
  </si>
  <si>
    <t>User profile image</t>
  </si>
  <si>
    <t>Implementation of V Sprint features</t>
  </si>
  <si>
    <t>WEEK 13</t>
  </si>
  <si>
    <t>WEEK 14</t>
  </si>
  <si>
    <t>WEEK 15</t>
  </si>
  <si>
    <t>WEEK 16</t>
  </si>
  <si>
    <t>5</t>
  </si>
  <si>
    <t>5.1</t>
  </si>
  <si>
    <t>5.2</t>
  </si>
  <si>
    <t>show user list for admin</t>
  </si>
  <si>
    <t>Catalano and Di Paolo</t>
  </si>
  <si>
    <t>Frontend (Di Paolo/Catalano)</t>
  </si>
  <si>
    <t>Forum (Di Paolo/Catalano)</t>
  </si>
  <si>
    <t>as an admin I want to ban not conforming users or emergency operators (delete their account)</t>
  </si>
  <si>
    <t>5.3</t>
  </si>
  <si>
    <t xml:space="preserve">faq page </t>
  </si>
  <si>
    <t>1.2</t>
  </si>
  <si>
    <t>1.3</t>
  </si>
  <si>
    <t>1.4</t>
  </si>
  <si>
    <t>1.5</t>
  </si>
  <si>
    <t>1.6</t>
  </si>
  <si>
    <t>user event interaction + finish special events</t>
  </si>
  <si>
    <t>5.4</t>
  </si>
  <si>
    <t>operator and user ban by admin</t>
  </si>
  <si>
    <t>user modifying and deleting comments</t>
  </si>
  <si>
    <t>as a user I want to modify and delete my own comments on the forum</t>
  </si>
  <si>
    <t>as an admin I want to delete comments on the forum</t>
  </si>
  <si>
    <t>5.5</t>
  </si>
  <si>
    <t>5.6</t>
  </si>
  <si>
    <t>Catalano Di paolo</t>
  </si>
  <si>
    <t>forum add comments and replies</t>
  </si>
  <si>
    <t>Profile image update  and centralDB restructuring</t>
  </si>
  <si>
    <t>forum delete comments and replies by user and admin</t>
  </si>
  <si>
    <t>Catalano/Di Paolo</t>
  </si>
  <si>
    <t>5.7</t>
  </si>
  <si>
    <t>5.8</t>
  </si>
  <si>
    <t>forum improved features</t>
  </si>
  <si>
    <t>5.9</t>
  </si>
  <si>
    <t>modify comments and replies forum and forum filter</t>
  </si>
  <si>
    <t>5.10</t>
  </si>
  <si>
    <t>5.11</t>
  </si>
  <si>
    <t>Personal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</si>
</sst>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8"/>
      <name val="Corbel"/>
      <family val="2"/>
    </font>
    <font>
      <sz val="9"/>
      <color rgb="FF716767"/>
      <name val="Arial"/>
      <family val="2"/>
    </font>
    <font>
      <sz val="12"/>
      <color theme="0"/>
      <name val="Corbe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rgb="FFBA8E2C"/>
      </patternFill>
    </fill>
    <fill>
      <patternFill patternType="solid">
        <fgColor rgb="FFC00000"/>
        <bgColor rgb="FFBA8E2C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A8E2C"/>
      </patternFill>
    </fill>
    <fill>
      <patternFill patternType="solid">
        <fgColor theme="0"/>
        <bgColor rgb="FFF7EFDE"/>
      </patternFill>
    </fill>
    <fill>
      <patternFill patternType="solid">
        <fgColor theme="2" tint="-9.9978637043366805E-2"/>
        <bgColor indexed="64"/>
      </patternFill>
    </fill>
  </fills>
  <borders count="78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0" fontId="11" fillId="0" borderId="70" xfId="0" applyFont="1" applyBorder="1" applyAlignment="1">
      <alignment horizontal="left" vertical="center" wrapText="1"/>
    </xf>
    <xf numFmtId="0" fontId="11" fillId="0" borderId="71" xfId="0" applyFont="1" applyBorder="1" applyAlignment="1">
      <alignment horizontal="left" vertical="center" wrapText="1"/>
    </xf>
    <xf numFmtId="14" fontId="11" fillId="0" borderId="72" xfId="0" applyNumberFormat="1" applyFont="1" applyBorder="1" applyAlignment="1">
      <alignment horizontal="center" vertical="center" wrapText="1"/>
    </xf>
    <xf numFmtId="0" fontId="11" fillId="0" borderId="73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6" xfId="0" applyFont="1" applyFill="1" applyBorder="1" applyAlignment="1">
      <alignment horizontal="center" vertical="center" wrapText="1"/>
    </xf>
    <xf numFmtId="0" fontId="24" fillId="0" borderId="70" xfId="0" applyFont="1" applyBorder="1" applyAlignment="1">
      <alignment horizontal="left" vertical="center" wrapText="1"/>
    </xf>
    <xf numFmtId="0" fontId="24" fillId="0" borderId="75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7" xfId="0" applyFont="1" applyFill="1" applyBorder="1"/>
    <xf numFmtId="0" fontId="26" fillId="11" borderId="77" xfId="0" applyFont="1" applyFill="1" applyBorder="1"/>
    <xf numFmtId="0" fontId="24" fillId="0" borderId="0" xfId="0" applyFont="1" applyAlignment="1">
      <alignment horizontal="left" vertical="center" wrapText="1"/>
    </xf>
    <xf numFmtId="0" fontId="11" fillId="0" borderId="66" xfId="0" applyFont="1" applyBorder="1" applyAlignment="1">
      <alignment horizontal="left" vertical="center"/>
    </xf>
    <xf numFmtId="0" fontId="11" fillId="0" borderId="66" xfId="0" applyFont="1" applyBorder="1" applyAlignment="1">
      <alignment horizontal="center" vertical="center"/>
    </xf>
    <xf numFmtId="0" fontId="11" fillId="17" borderId="66" xfId="0" applyFont="1" applyFill="1" applyBorder="1" applyAlignment="1">
      <alignment horizontal="center" vertical="center"/>
    </xf>
    <xf numFmtId="14" fontId="11" fillId="0" borderId="66" xfId="0" applyNumberFormat="1" applyFont="1" applyBorder="1" applyAlignment="1">
      <alignment horizontal="center" vertical="center"/>
    </xf>
    <xf numFmtId="1" fontId="11" fillId="17" borderId="66" xfId="0" applyNumberFormat="1" applyFont="1" applyFill="1" applyBorder="1" applyAlignment="1">
      <alignment horizontal="center" vertical="center"/>
    </xf>
    <xf numFmtId="9" fontId="7" fillId="2" borderId="66" xfId="0" applyNumberFormat="1" applyFont="1" applyFill="1" applyBorder="1" applyAlignment="1">
      <alignment horizontal="center" vertical="center"/>
    </xf>
    <xf numFmtId="49" fontId="24" fillId="17" borderId="66" xfId="0" applyNumberFormat="1" applyFont="1" applyFill="1" applyBorder="1" applyAlignment="1">
      <alignment horizontal="left" vertical="center"/>
    </xf>
    <xf numFmtId="0" fontId="24" fillId="0" borderId="66" xfId="0" applyFont="1" applyBorder="1" applyAlignment="1">
      <alignment horizontal="left" vertical="center"/>
    </xf>
    <xf numFmtId="0" fontId="30" fillId="16" borderId="35" xfId="0" applyFont="1" applyFill="1" applyBorder="1" applyAlignment="1">
      <alignment horizontal="center" vertical="center"/>
    </xf>
    <xf numFmtId="0" fontId="12" fillId="32" borderId="42" xfId="0" applyFont="1" applyFill="1" applyBorder="1"/>
    <xf numFmtId="0" fontId="0" fillId="30" borderId="6" xfId="0" applyFill="1" applyBorder="1"/>
    <xf numFmtId="0" fontId="0" fillId="30" borderId="7" xfId="0" applyFill="1" applyBorder="1"/>
    <xf numFmtId="0" fontId="12" fillId="33" borderId="43" xfId="0" applyFont="1" applyFill="1" applyBorder="1"/>
    <xf numFmtId="0" fontId="12" fillId="33" borderId="60" xfId="0" applyFont="1" applyFill="1" applyBorder="1"/>
    <xf numFmtId="49" fontId="24" fillId="17" borderId="52" xfId="0" applyNumberFormat="1" applyFont="1" applyFill="1" applyBorder="1" applyAlignment="1">
      <alignment horizontal="left" vertical="center"/>
    </xf>
    <xf numFmtId="0" fontId="24" fillId="0" borderId="53" xfId="0" applyFont="1" applyBorder="1" applyAlignment="1">
      <alignment horizontal="left" vertical="center"/>
    </xf>
    <xf numFmtId="0" fontId="0" fillId="31" borderId="0" xfId="0" applyFill="1"/>
    <xf numFmtId="0" fontId="0" fillId="34" borderId="0" xfId="0" applyFill="1"/>
    <xf numFmtId="0" fontId="12" fillId="34" borderId="43" xfId="0" applyFont="1" applyFill="1" applyBorder="1"/>
    <xf numFmtId="0" fontId="12" fillId="28" borderId="42" xfId="0" applyFont="1" applyFill="1" applyBorder="1"/>
    <xf numFmtId="14" fontId="32" fillId="25" borderId="58" xfId="0" applyNumberFormat="1" applyFont="1" applyFill="1" applyBorder="1" applyAlignment="1">
      <alignment horizontal="center" vertical="center" wrapText="1"/>
    </xf>
    <xf numFmtId="0" fontId="24" fillId="0" borderId="54" xfId="0" applyFont="1" applyBorder="1" applyAlignment="1">
      <alignment horizontal="left" vertical="center"/>
    </xf>
    <xf numFmtId="49" fontId="24" fillId="17" borderId="45" xfId="0" applyNumberFormat="1" applyFont="1" applyFill="1" applyBorder="1" applyAlignment="1">
      <alignment horizontal="left" vertical="center"/>
    </xf>
    <xf numFmtId="0" fontId="12" fillId="0" borderId="66" xfId="0" applyFont="1" applyBorder="1"/>
    <xf numFmtId="0" fontId="12" fillId="19" borderId="66" xfId="0" applyFont="1" applyFill="1" applyBorder="1"/>
    <xf numFmtId="0" fontId="12" fillId="20" borderId="66" xfId="0" applyFont="1" applyFill="1" applyBorder="1"/>
    <xf numFmtId="0" fontId="12" fillId="21" borderId="66" xfId="0" applyFont="1" applyFill="1" applyBorder="1"/>
    <xf numFmtId="0" fontId="12" fillId="34" borderId="66" xfId="0" applyFont="1" applyFill="1" applyBorder="1"/>
    <xf numFmtId="0" fontId="12" fillId="28" borderId="66" xfId="0" applyFont="1" applyFill="1" applyBorder="1"/>
    <xf numFmtId="0" fontId="12" fillId="32" borderId="66" xfId="0" applyFont="1" applyFill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9" fillId="29" borderId="20" xfId="0" applyFont="1" applyFill="1" applyBorder="1" applyAlignment="1">
      <alignment horizontal="center" vertical="center"/>
    </xf>
    <xf numFmtId="0" fontId="6" fillId="30" borderId="21" xfId="0" applyFont="1" applyFill="1" applyBorder="1"/>
    <xf numFmtId="0" fontId="6" fillId="30" borderId="22" xfId="0" applyFont="1" applyFill="1" applyBorder="1"/>
    <xf numFmtId="0" fontId="20" fillId="10" borderId="64" xfId="0" applyFont="1" applyFill="1" applyBorder="1" applyAlignment="1">
      <alignment horizontal="center" vertical="center"/>
    </xf>
    <xf numFmtId="0" fontId="29" fillId="12" borderId="20" xfId="0" applyFont="1" applyFill="1" applyBorder="1" applyAlignment="1">
      <alignment horizontal="center" vertical="center"/>
    </xf>
    <xf numFmtId="0" fontId="33" fillId="31" borderId="66" xfId="0" applyFont="1" applyFill="1" applyBorder="1"/>
  </cellXfs>
  <cellStyles count="1">
    <cellStyle name="Normale" xfId="0" builtinId="0"/>
  </cellStyles>
  <dxfs count="31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58880"/>
        <c:axId val="181693824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58368"/>
        <c:axId val="181693248"/>
      </c:lineChart>
      <c:catAx>
        <c:axId val="21605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81693248"/>
        <c:crosses val="autoZero"/>
        <c:auto val="1"/>
        <c:lblAlgn val="ctr"/>
        <c:lblOffset val="100"/>
        <c:noMultiLvlLbl val="1"/>
      </c:catAx>
      <c:valAx>
        <c:axId val="18169324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6058368"/>
        <c:crosses val="autoZero"/>
        <c:crossBetween val="between"/>
      </c:valAx>
      <c:catAx>
        <c:axId val="216058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693824"/>
        <c:crosses val="autoZero"/>
        <c:auto val="1"/>
        <c:lblAlgn val="ctr"/>
        <c:lblOffset val="100"/>
        <c:noMultiLvlLbl val="1"/>
      </c:catAx>
      <c:valAx>
        <c:axId val="18169382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605888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'AD Gantt Chart &amp; Burndown'!$L$67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 Gantt Chart &amp; Burndown'!$M$64:$BT$64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Burndown'!$M$67:$BT$67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86272"/>
        <c:axId val="181697280"/>
      </c:barChart>
      <c:lineChart>
        <c:grouping val="standard"/>
        <c:varyColors val="1"/>
        <c:ser>
          <c:idx val="1"/>
          <c:order val="1"/>
          <c:tx>
            <c:strRef>
              <c:f>'AD Gantt Chart &amp; Burndown'!$L$65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Burndown'!$M$64:$BT$64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Burndown'!$M$65:$BT$65</c:f>
              <c:numCache>
                <c:formatCode>0</c:formatCode>
                <c:ptCount val="60"/>
                <c:pt idx="0" formatCode="General">
                  <c:v>68</c:v>
                </c:pt>
                <c:pt idx="1">
                  <c:v>66.86666666666666</c:v>
                </c:pt>
                <c:pt idx="2">
                  <c:v>65.73333333333332</c:v>
                </c:pt>
                <c:pt idx="3">
                  <c:v>64.59999999999998</c:v>
                </c:pt>
                <c:pt idx="4">
                  <c:v>63.466666666666647</c:v>
                </c:pt>
                <c:pt idx="5">
                  <c:v>62.333333333333314</c:v>
                </c:pt>
                <c:pt idx="6">
                  <c:v>61.199999999999982</c:v>
                </c:pt>
                <c:pt idx="7">
                  <c:v>60.066666666666649</c:v>
                </c:pt>
                <c:pt idx="8">
                  <c:v>58.933333333333316</c:v>
                </c:pt>
                <c:pt idx="9">
                  <c:v>57.799999999999983</c:v>
                </c:pt>
                <c:pt idx="10">
                  <c:v>56.66666666666665</c:v>
                </c:pt>
                <c:pt idx="11">
                  <c:v>55.533333333333317</c:v>
                </c:pt>
                <c:pt idx="12">
                  <c:v>54.399999999999984</c:v>
                </c:pt>
                <c:pt idx="13">
                  <c:v>53.266666666666652</c:v>
                </c:pt>
                <c:pt idx="14">
                  <c:v>52.133333333333319</c:v>
                </c:pt>
                <c:pt idx="15">
                  <c:v>50.999999999999986</c:v>
                </c:pt>
                <c:pt idx="16">
                  <c:v>49.866666666666653</c:v>
                </c:pt>
                <c:pt idx="17">
                  <c:v>48.73333333333332</c:v>
                </c:pt>
                <c:pt idx="18">
                  <c:v>47.599999999999987</c:v>
                </c:pt>
                <c:pt idx="19">
                  <c:v>46.466666666666654</c:v>
                </c:pt>
                <c:pt idx="20">
                  <c:v>45.333333333333321</c:v>
                </c:pt>
                <c:pt idx="21">
                  <c:v>44.199999999999989</c:v>
                </c:pt>
                <c:pt idx="22">
                  <c:v>43.066666666666656</c:v>
                </c:pt>
                <c:pt idx="23">
                  <c:v>41.933333333333323</c:v>
                </c:pt>
                <c:pt idx="24">
                  <c:v>40.79999999999999</c:v>
                </c:pt>
                <c:pt idx="25">
                  <c:v>39.666666666666657</c:v>
                </c:pt>
                <c:pt idx="26">
                  <c:v>38.533333333333324</c:v>
                </c:pt>
                <c:pt idx="27">
                  <c:v>37.399999999999991</c:v>
                </c:pt>
                <c:pt idx="28">
                  <c:v>36.266666666666659</c:v>
                </c:pt>
                <c:pt idx="29">
                  <c:v>35.133333333333326</c:v>
                </c:pt>
                <c:pt idx="30">
                  <c:v>33.999999999999993</c:v>
                </c:pt>
                <c:pt idx="31">
                  <c:v>32.86666666666666</c:v>
                </c:pt>
                <c:pt idx="32">
                  <c:v>31.733333333333327</c:v>
                </c:pt>
                <c:pt idx="33">
                  <c:v>30.599999999999994</c:v>
                </c:pt>
                <c:pt idx="34">
                  <c:v>29.466666666666661</c:v>
                </c:pt>
                <c:pt idx="35">
                  <c:v>28.333333333333329</c:v>
                </c:pt>
                <c:pt idx="36">
                  <c:v>27.199999999999996</c:v>
                </c:pt>
                <c:pt idx="37">
                  <c:v>26.066666666666663</c:v>
                </c:pt>
                <c:pt idx="38">
                  <c:v>24.93333333333333</c:v>
                </c:pt>
                <c:pt idx="39">
                  <c:v>23.799999999999997</c:v>
                </c:pt>
                <c:pt idx="40">
                  <c:v>22.666666666666664</c:v>
                </c:pt>
                <c:pt idx="41">
                  <c:v>21.533333333333331</c:v>
                </c:pt>
                <c:pt idx="42">
                  <c:v>20.399999999999999</c:v>
                </c:pt>
                <c:pt idx="43">
                  <c:v>19.266666666666666</c:v>
                </c:pt>
                <c:pt idx="44">
                  <c:v>18.133333333333333</c:v>
                </c:pt>
                <c:pt idx="45">
                  <c:v>17</c:v>
                </c:pt>
                <c:pt idx="46">
                  <c:v>15.866666666666667</c:v>
                </c:pt>
                <c:pt idx="47">
                  <c:v>14.733333333333334</c:v>
                </c:pt>
                <c:pt idx="48">
                  <c:v>13.600000000000001</c:v>
                </c:pt>
                <c:pt idx="49">
                  <c:v>12.466666666666669</c:v>
                </c:pt>
                <c:pt idx="50">
                  <c:v>11.333333333333336</c:v>
                </c:pt>
                <c:pt idx="51">
                  <c:v>10.200000000000003</c:v>
                </c:pt>
                <c:pt idx="52">
                  <c:v>9.06666666666667</c:v>
                </c:pt>
                <c:pt idx="53">
                  <c:v>7.9333333333333371</c:v>
                </c:pt>
                <c:pt idx="54">
                  <c:v>6.8000000000000043</c:v>
                </c:pt>
                <c:pt idx="55">
                  <c:v>5.6666666666666714</c:v>
                </c:pt>
                <c:pt idx="56">
                  <c:v>4.5333333333333385</c:v>
                </c:pt>
                <c:pt idx="57">
                  <c:v>3.4000000000000052</c:v>
                </c:pt>
                <c:pt idx="58">
                  <c:v>2.2666666666666719</c:v>
                </c:pt>
                <c:pt idx="59">
                  <c:v>1.1333333333333386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'AD Gantt Chart &amp; Burndown'!$L$66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Burndown'!$M$64:$BT$64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Burndown'!$M$66:$BT$66</c:f>
              <c:numCache>
                <c:formatCode>General</c:formatCode>
                <c:ptCount val="6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85248"/>
        <c:axId val="181696704"/>
      </c:lineChart>
      <c:catAx>
        <c:axId val="21688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81696704"/>
        <c:crosses val="autoZero"/>
        <c:auto val="1"/>
        <c:lblAlgn val="ctr"/>
        <c:lblOffset val="100"/>
        <c:noMultiLvlLbl val="1"/>
      </c:catAx>
      <c:valAx>
        <c:axId val="1816967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6885248"/>
        <c:crosses val="autoZero"/>
        <c:crossBetween val="between"/>
      </c:valAx>
      <c:catAx>
        <c:axId val="216886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697280"/>
        <c:crosses val="autoZero"/>
        <c:auto val="1"/>
        <c:lblAlgn val="ctr"/>
        <c:lblOffset val="100"/>
        <c:noMultiLvlLbl val="1"/>
      </c:catAx>
      <c:valAx>
        <c:axId val="1816972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6886272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68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38" totalsRowShown="0" headerRowDxfId="30" headerRowBorderDxfId="29" tableBorderDxfId="28">
  <autoFilter ref="B2:G38" xr:uid="{00000000-0009-0000-0100-000002000000}"/>
  <sortState xmlns:xlrd2="http://schemas.microsoft.com/office/spreadsheetml/2017/richdata2" ref="B3:G38">
    <sortCondition ref="B2:B38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27" headerRowBorderDxfId="26" tableBorderDxfId="25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24"/>
    <tableColumn id="2" xr3:uid="{00000000-0010-0000-0100-000002000000}" name="TASK DESCRIPTION" dataDxfId="23"/>
    <tableColumn id="6" xr3:uid="{00000000-0010-0000-0100-000006000000}" name="COMPONENT" dataDxfId="22"/>
    <tableColumn id="3" xr3:uid="{00000000-0010-0000-0100-000003000000}" name="PRIORITY" dataDxfId="21"/>
    <tableColumn id="4" xr3:uid="{00000000-0010-0000-0100-000004000000}" name="ADDED BY" dataDxfId="20"/>
    <tableColumn id="5" xr3:uid="{00000000-0010-0000-0100-000005000000}" name="DATED ADDED" data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3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16" t="str">
        <f>HYPERLINK("https://goo.gl/ejIdKR","https://goo.gl/ejIdKR")</f>
        <v>https://goo.gl/ejIdKR</v>
      </c>
      <c r="BL2" s="217"/>
      <c r="BM2" s="217"/>
      <c r="BN2" s="217"/>
      <c r="BO2" s="217"/>
      <c r="BP2" s="217"/>
      <c r="BQ2" s="217"/>
      <c r="BR2" s="217"/>
      <c r="BS2" s="217"/>
      <c r="BT2" s="217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218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219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219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219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220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221" t="s">
        <v>8</v>
      </c>
      <c r="C9" s="223" t="s">
        <v>9</v>
      </c>
      <c r="D9" s="225" t="s">
        <v>10</v>
      </c>
      <c r="E9" s="227" t="s">
        <v>11</v>
      </c>
      <c r="F9" s="228"/>
      <c r="G9" s="229"/>
      <c r="H9" s="230" t="s">
        <v>12</v>
      </c>
      <c r="I9" s="198" t="s">
        <v>13</v>
      </c>
      <c r="J9" s="200" t="s">
        <v>14</v>
      </c>
      <c r="K9" s="202" t="s">
        <v>15</v>
      </c>
      <c r="L9" s="203" t="s">
        <v>16</v>
      </c>
      <c r="M9" s="205" t="s">
        <v>17</v>
      </c>
      <c r="N9" s="206"/>
      <c r="O9" s="206"/>
      <c r="P9" s="206"/>
      <c r="Q9" s="207"/>
      <c r="R9" s="208" t="s">
        <v>18</v>
      </c>
      <c r="S9" s="206"/>
      <c r="T9" s="206"/>
      <c r="U9" s="206"/>
      <c r="V9" s="207"/>
      <c r="W9" s="208" t="s">
        <v>19</v>
      </c>
      <c r="X9" s="206"/>
      <c r="Y9" s="206"/>
      <c r="Z9" s="206"/>
      <c r="AA9" s="209"/>
      <c r="AB9" s="210" t="s">
        <v>20</v>
      </c>
      <c r="AC9" s="206"/>
      <c r="AD9" s="206"/>
      <c r="AE9" s="206"/>
      <c r="AF9" s="207"/>
      <c r="AG9" s="211" t="s">
        <v>21</v>
      </c>
      <c r="AH9" s="206"/>
      <c r="AI9" s="206"/>
      <c r="AJ9" s="206"/>
      <c r="AK9" s="207"/>
      <c r="AL9" s="211" t="s">
        <v>22</v>
      </c>
      <c r="AM9" s="206"/>
      <c r="AN9" s="206"/>
      <c r="AO9" s="206"/>
      <c r="AP9" s="209"/>
      <c r="AQ9" s="212" t="s">
        <v>23</v>
      </c>
      <c r="AR9" s="206"/>
      <c r="AS9" s="206"/>
      <c r="AT9" s="206"/>
      <c r="AU9" s="207"/>
      <c r="AV9" s="213" t="s">
        <v>24</v>
      </c>
      <c r="AW9" s="206"/>
      <c r="AX9" s="206"/>
      <c r="AY9" s="206"/>
      <c r="AZ9" s="207"/>
      <c r="BA9" s="213" t="s">
        <v>25</v>
      </c>
      <c r="BB9" s="206"/>
      <c r="BC9" s="206"/>
      <c r="BD9" s="206"/>
      <c r="BE9" s="209"/>
      <c r="BF9" s="214" t="s">
        <v>26</v>
      </c>
      <c r="BG9" s="206"/>
      <c r="BH9" s="206"/>
      <c r="BI9" s="206"/>
      <c r="BJ9" s="207"/>
      <c r="BK9" s="215" t="s">
        <v>27</v>
      </c>
      <c r="BL9" s="206"/>
      <c r="BM9" s="206"/>
      <c r="BN9" s="206"/>
      <c r="BO9" s="207"/>
      <c r="BP9" s="215" t="s">
        <v>28</v>
      </c>
      <c r="BQ9" s="206"/>
      <c r="BR9" s="206"/>
      <c r="BS9" s="206"/>
      <c r="BT9" s="209"/>
    </row>
    <row r="10" spans="2:74" ht="18" customHeight="1" x14ac:dyDescent="0.3">
      <c r="B10" s="222"/>
      <c r="C10" s="224"/>
      <c r="D10" s="226"/>
      <c r="E10" s="24" t="s">
        <v>29</v>
      </c>
      <c r="F10" s="25" t="s">
        <v>30</v>
      </c>
      <c r="G10" s="26" t="s">
        <v>31</v>
      </c>
      <c r="H10" s="231"/>
      <c r="I10" s="199"/>
      <c r="J10" s="201"/>
      <c r="K10" s="201"/>
      <c r="L10" s="204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95" t="str">
        <f>HYPERLINK("https://goo.gl/ejIdKR","CLICK HERE TO CREATE GANTT CHART TEMPLATES IN SMARTSHEET")</f>
        <v>CLICK HERE TO CREATE GANTT CHART TEMPLATES IN SMARTSHEET</v>
      </c>
      <c r="C45" s="196"/>
      <c r="D45" s="196"/>
      <c r="E45" s="196"/>
      <c r="F45" s="196"/>
      <c r="G45" s="196"/>
      <c r="H45" s="196"/>
      <c r="I45" s="196"/>
      <c r="J45" s="196"/>
      <c r="K45" s="196"/>
      <c r="L45" s="196"/>
      <c r="M45" s="196"/>
      <c r="N45" s="196"/>
      <c r="O45" s="196"/>
      <c r="P45" s="196"/>
      <c r="Q45" s="196"/>
      <c r="R45" s="196"/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196"/>
      <c r="AP45" s="196"/>
      <c r="AQ45" s="196"/>
      <c r="AR45" s="196"/>
      <c r="AS45" s="196"/>
      <c r="AT45" s="196"/>
      <c r="AU45" s="196"/>
      <c r="AV45" s="196"/>
      <c r="AW45" s="196"/>
      <c r="AX45" s="196"/>
      <c r="AY45" s="196"/>
      <c r="AZ45" s="196"/>
      <c r="BA45" s="196"/>
      <c r="BB45" s="196"/>
      <c r="BC45" s="196"/>
      <c r="BD45" s="196"/>
      <c r="BE45" s="196"/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7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CN1028"/>
  <sheetViews>
    <sheetView showGridLines="0" tabSelected="1" topLeftCell="AA36" zoomScale="85" zoomScaleNormal="85" workbookViewId="0">
      <selection activeCell="CD62" sqref="CD62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2.8984375" customWidth="1"/>
    <col min="75" max="75" width="3.19921875" customWidth="1"/>
    <col min="76" max="76" width="2.5" customWidth="1"/>
    <col min="77" max="77" width="3.5" customWidth="1"/>
    <col min="78" max="78" width="3" customWidth="1"/>
    <col min="79" max="79" width="3.09765625" customWidth="1"/>
    <col min="80" max="80" width="3.5" customWidth="1"/>
    <col min="81" max="81" width="3" customWidth="1"/>
    <col min="82" max="82" width="2.69921875" customWidth="1"/>
    <col min="83" max="83" width="2.59765625" customWidth="1"/>
    <col min="84" max="84" width="3.09765625" customWidth="1"/>
    <col min="85" max="85" width="3.19921875" customWidth="1"/>
    <col min="86" max="86" width="4.19921875" customWidth="1"/>
    <col min="87" max="87" width="3.69921875" customWidth="1"/>
    <col min="88" max="88" width="4" customWidth="1"/>
    <col min="89" max="89" width="3.8984375" customWidth="1"/>
    <col min="90" max="90" width="4.09765625" customWidth="1"/>
    <col min="91" max="91" width="3.19921875" customWidth="1"/>
    <col min="92" max="92" width="3.3984375" customWidth="1"/>
  </cols>
  <sheetData>
    <row r="1" spans="2:9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9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9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218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</row>
    <row r="4" spans="2:9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219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7"/>
      <c r="CJ4" s="15"/>
      <c r="CK4" s="15"/>
      <c r="CL4" s="15"/>
      <c r="CM4" s="15"/>
      <c r="CN4" s="15"/>
    </row>
    <row r="5" spans="2:9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219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0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7"/>
      <c r="CJ5" s="15"/>
      <c r="CK5" s="15"/>
      <c r="CL5" s="15"/>
      <c r="CM5" s="15"/>
      <c r="CN5" s="15"/>
    </row>
    <row r="6" spans="2:9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219"/>
      <c r="L6" s="20" t="s">
        <v>6</v>
      </c>
      <c r="M6" s="14"/>
      <c r="N6" s="14"/>
      <c r="O6" s="14"/>
      <c r="P6" s="14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74"/>
      <c r="BV6" s="174"/>
      <c r="BW6" s="174"/>
      <c r="BX6" s="174"/>
      <c r="BY6" s="174"/>
      <c r="BZ6" s="174"/>
      <c r="CA6" s="174"/>
      <c r="CB6" s="174"/>
      <c r="CC6" s="174"/>
      <c r="CD6" s="174"/>
      <c r="CE6" s="174"/>
      <c r="CF6" s="174"/>
      <c r="CG6" s="174"/>
      <c r="CH6" s="174"/>
      <c r="CI6" s="174"/>
      <c r="CJ6" s="174"/>
      <c r="CK6" s="174"/>
      <c r="CL6" s="174"/>
      <c r="CM6" s="174"/>
      <c r="CN6" s="174"/>
    </row>
    <row r="7" spans="2:92" ht="18" customHeight="1" thickBot="1" x14ac:dyDescent="0.35">
      <c r="B7" s="4"/>
      <c r="C7" s="2"/>
      <c r="D7" s="2"/>
      <c r="E7" s="2"/>
      <c r="F7" s="2"/>
      <c r="G7" s="2"/>
      <c r="H7" s="2"/>
      <c r="I7" s="4"/>
      <c r="J7" s="2"/>
      <c r="K7" s="220"/>
      <c r="L7" s="22" t="s">
        <v>7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6"/>
      <c r="CJ7" s="175"/>
      <c r="CK7" s="175"/>
      <c r="CL7" s="175"/>
      <c r="CM7" s="175"/>
      <c r="CN7" s="175"/>
    </row>
    <row r="8" spans="2:92" ht="18" customHeight="1" x14ac:dyDescent="0.3">
      <c r="B8" s="221" t="s">
        <v>8</v>
      </c>
      <c r="C8" s="223" t="s">
        <v>9</v>
      </c>
      <c r="D8" s="225" t="s">
        <v>10</v>
      </c>
      <c r="E8" s="227" t="s">
        <v>11</v>
      </c>
      <c r="F8" s="228"/>
      <c r="G8" s="229"/>
      <c r="H8" s="230" t="s">
        <v>12</v>
      </c>
      <c r="I8" s="198" t="s">
        <v>13</v>
      </c>
      <c r="J8" s="200" t="s">
        <v>14</v>
      </c>
      <c r="K8" s="202" t="s">
        <v>15</v>
      </c>
      <c r="L8" s="203" t="s">
        <v>16</v>
      </c>
      <c r="M8" s="205" t="s">
        <v>17</v>
      </c>
      <c r="N8" s="206"/>
      <c r="O8" s="206"/>
      <c r="P8" s="206"/>
      <c r="Q8" s="207"/>
      <c r="R8" s="208" t="s">
        <v>18</v>
      </c>
      <c r="S8" s="206"/>
      <c r="T8" s="206"/>
      <c r="U8" s="206"/>
      <c r="V8" s="207"/>
      <c r="W8" s="208" t="s">
        <v>19</v>
      </c>
      <c r="X8" s="206"/>
      <c r="Y8" s="206"/>
      <c r="Z8" s="206"/>
      <c r="AA8" s="209"/>
      <c r="AB8" s="210" t="s">
        <v>20</v>
      </c>
      <c r="AC8" s="206"/>
      <c r="AD8" s="206"/>
      <c r="AE8" s="206"/>
      <c r="AF8" s="207"/>
      <c r="AG8" s="211" t="s">
        <v>21</v>
      </c>
      <c r="AH8" s="206"/>
      <c r="AI8" s="206"/>
      <c r="AJ8" s="206"/>
      <c r="AK8" s="207"/>
      <c r="AL8" s="211" t="s">
        <v>22</v>
      </c>
      <c r="AM8" s="206"/>
      <c r="AN8" s="206"/>
      <c r="AO8" s="206"/>
      <c r="AP8" s="209"/>
      <c r="AQ8" s="212" t="s">
        <v>23</v>
      </c>
      <c r="AR8" s="206"/>
      <c r="AS8" s="206"/>
      <c r="AT8" s="206"/>
      <c r="AU8" s="207"/>
      <c r="AV8" s="213" t="s">
        <v>24</v>
      </c>
      <c r="AW8" s="206"/>
      <c r="AX8" s="206"/>
      <c r="AY8" s="206"/>
      <c r="AZ8" s="207"/>
      <c r="BA8" s="213" t="s">
        <v>25</v>
      </c>
      <c r="BB8" s="206"/>
      <c r="BC8" s="206"/>
      <c r="BD8" s="206"/>
      <c r="BE8" s="209"/>
      <c r="BF8" s="236" t="s">
        <v>26</v>
      </c>
      <c r="BG8" s="206"/>
      <c r="BH8" s="206"/>
      <c r="BI8" s="206"/>
      <c r="BJ8" s="207"/>
      <c r="BK8" s="215" t="s">
        <v>27</v>
      </c>
      <c r="BL8" s="206"/>
      <c r="BM8" s="206"/>
      <c r="BN8" s="206"/>
      <c r="BO8" s="207"/>
      <c r="BP8" s="215" t="s">
        <v>28</v>
      </c>
      <c r="BQ8" s="206"/>
      <c r="BR8" s="206"/>
      <c r="BS8" s="206"/>
      <c r="BT8" s="209"/>
      <c r="BU8" s="232" t="s">
        <v>275</v>
      </c>
      <c r="BV8" s="233"/>
      <c r="BW8" s="233"/>
      <c r="BX8" s="233"/>
      <c r="BY8" s="234"/>
      <c r="BZ8" s="232" t="s">
        <v>276</v>
      </c>
      <c r="CA8" s="233"/>
      <c r="CB8" s="233"/>
      <c r="CC8" s="233"/>
      <c r="CD8" s="234"/>
      <c r="CE8" s="232" t="s">
        <v>277</v>
      </c>
      <c r="CF8" s="233"/>
      <c r="CG8" s="233"/>
      <c r="CH8" s="233"/>
      <c r="CI8" s="234"/>
      <c r="CJ8" s="232" t="s">
        <v>278</v>
      </c>
      <c r="CK8" s="233"/>
      <c r="CL8" s="233"/>
      <c r="CM8" s="233"/>
      <c r="CN8" s="234"/>
    </row>
    <row r="9" spans="2:92" ht="18" customHeight="1" thickBot="1" x14ac:dyDescent="0.35">
      <c r="B9" s="222"/>
      <c r="C9" s="224"/>
      <c r="D9" s="226"/>
      <c r="E9" s="24" t="s">
        <v>29</v>
      </c>
      <c r="F9" s="25" t="s">
        <v>30</v>
      </c>
      <c r="G9" s="26" t="s">
        <v>31</v>
      </c>
      <c r="H9" s="231"/>
      <c r="I9" s="199"/>
      <c r="J9" s="201"/>
      <c r="K9" s="201"/>
      <c r="L9" s="204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173" t="s">
        <v>36</v>
      </c>
      <c r="BU9" s="36" t="s">
        <v>32</v>
      </c>
      <c r="BV9" s="37" t="s">
        <v>33</v>
      </c>
      <c r="BW9" s="37" t="s">
        <v>34</v>
      </c>
      <c r="BX9" s="37" t="s">
        <v>35</v>
      </c>
      <c r="BY9" s="37" t="s">
        <v>36</v>
      </c>
      <c r="BZ9" s="37" t="s">
        <v>32</v>
      </c>
      <c r="CA9" s="37" t="s">
        <v>33</v>
      </c>
      <c r="CB9" s="37" t="s">
        <v>34</v>
      </c>
      <c r="CC9" s="37" t="s">
        <v>35</v>
      </c>
      <c r="CD9" s="37" t="s">
        <v>36</v>
      </c>
      <c r="CE9" s="37" t="s">
        <v>32</v>
      </c>
      <c r="CF9" s="37" t="s">
        <v>33</v>
      </c>
      <c r="CG9" s="37" t="s">
        <v>34</v>
      </c>
      <c r="CH9" s="37" t="s">
        <v>35</v>
      </c>
      <c r="CI9" s="173" t="s">
        <v>36</v>
      </c>
      <c r="CJ9" s="36" t="s">
        <v>32</v>
      </c>
      <c r="CK9" s="37" t="s">
        <v>33</v>
      </c>
      <c r="CL9" s="37" t="s">
        <v>34</v>
      </c>
      <c r="CM9" s="37" t="s">
        <v>35</v>
      </c>
      <c r="CN9" s="37" t="s">
        <v>36</v>
      </c>
    </row>
    <row r="10" spans="2:92" ht="18" customHeight="1" thickTop="1" x14ac:dyDescent="0.3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8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  <c r="BU10" s="50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2"/>
      <c r="CJ10" s="50"/>
      <c r="CK10" s="51"/>
      <c r="CL10" s="51"/>
      <c r="CM10" s="51"/>
      <c r="CN10" s="51"/>
    </row>
    <row r="11" spans="2:92" ht="18" customHeight="1" x14ac:dyDescent="0.3">
      <c r="B11" s="53">
        <v>1.1000000000000001</v>
      </c>
      <c r="C11" s="54" t="s">
        <v>198</v>
      </c>
      <c r="D11" s="55" t="s">
        <v>206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  <c r="BU11" s="64"/>
      <c r="BV11" s="65"/>
      <c r="BW11" s="65"/>
      <c r="BX11" s="65"/>
      <c r="BY11" s="65"/>
      <c r="BZ11" s="177"/>
      <c r="CA11" s="177"/>
      <c r="CB11" s="177"/>
      <c r="CC11" s="177"/>
      <c r="CD11" s="177"/>
      <c r="CE11" s="65"/>
      <c r="CF11" s="65"/>
      <c r="CG11" s="65"/>
      <c r="CH11" s="65"/>
      <c r="CI11" s="68"/>
      <c r="CJ11" s="64"/>
      <c r="CK11" s="65"/>
      <c r="CL11" s="65"/>
      <c r="CM11" s="65"/>
      <c r="CN11" s="65"/>
    </row>
    <row r="12" spans="2:92" ht="18" customHeight="1" x14ac:dyDescent="0.3">
      <c r="B12" s="187" t="s">
        <v>289</v>
      </c>
      <c r="C12" s="54" t="s">
        <v>130</v>
      </c>
      <c r="D12" s="55" t="s">
        <v>206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  <c r="BU12" s="64"/>
      <c r="BV12" s="65"/>
      <c r="BW12" s="65"/>
      <c r="BX12" s="65"/>
      <c r="BY12" s="65"/>
      <c r="BZ12" s="177"/>
      <c r="CA12" s="177"/>
      <c r="CB12" s="177"/>
      <c r="CC12" s="177"/>
      <c r="CD12" s="177"/>
      <c r="CE12" s="65"/>
      <c r="CF12" s="65"/>
      <c r="CG12" s="65"/>
      <c r="CH12" s="65"/>
      <c r="CI12" s="68"/>
      <c r="CJ12" s="64"/>
      <c r="CK12" s="65"/>
      <c r="CL12" s="65"/>
      <c r="CM12" s="65"/>
      <c r="CN12" s="65"/>
    </row>
    <row r="13" spans="2:92" ht="18" customHeight="1" x14ac:dyDescent="0.3">
      <c r="B13" s="187" t="s">
        <v>290</v>
      </c>
      <c r="C13" s="54" t="s">
        <v>131</v>
      </c>
      <c r="D13" s="55" t="s">
        <v>206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  <c r="BU13" s="64"/>
      <c r="BV13" s="65"/>
      <c r="BW13" s="65"/>
      <c r="BX13" s="65"/>
      <c r="BY13" s="65"/>
      <c r="BZ13" s="177"/>
      <c r="CA13" s="177"/>
      <c r="CB13" s="177"/>
      <c r="CC13" s="177"/>
      <c r="CD13" s="177"/>
      <c r="CE13" s="65"/>
      <c r="CF13" s="65"/>
      <c r="CG13" s="65"/>
      <c r="CH13" s="65"/>
      <c r="CI13" s="68"/>
      <c r="CJ13" s="64"/>
      <c r="CK13" s="65"/>
      <c r="CL13" s="65"/>
      <c r="CM13" s="65"/>
      <c r="CN13" s="65"/>
    </row>
    <row r="14" spans="2:92" ht="18" customHeight="1" x14ac:dyDescent="0.3">
      <c r="B14" s="187" t="s">
        <v>291</v>
      </c>
      <c r="C14" s="54" t="s">
        <v>132</v>
      </c>
      <c r="D14" s="55" t="s">
        <v>206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3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  <c r="BU14" s="64"/>
      <c r="BV14" s="65"/>
      <c r="BW14" s="65"/>
      <c r="BX14" s="65"/>
      <c r="BY14" s="65"/>
      <c r="BZ14" s="177"/>
      <c r="CA14" s="177"/>
      <c r="CB14" s="177"/>
      <c r="CC14" s="177"/>
      <c r="CD14" s="177"/>
      <c r="CE14" s="65"/>
      <c r="CF14" s="65"/>
      <c r="CG14" s="65"/>
      <c r="CH14" s="65"/>
      <c r="CI14" s="68"/>
      <c r="CJ14" s="64"/>
      <c r="CK14" s="65"/>
      <c r="CL14" s="65"/>
      <c r="CM14" s="65"/>
      <c r="CN14" s="65"/>
    </row>
    <row r="15" spans="2:92" ht="18" customHeight="1" x14ac:dyDescent="0.3">
      <c r="B15" s="187" t="s">
        <v>292</v>
      </c>
      <c r="C15" s="54" t="s">
        <v>196</v>
      </c>
      <c r="D15" s="55" t="s">
        <v>206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3"/>
      <c r="Z15" s="65"/>
      <c r="AA15" s="133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  <c r="BU15" s="64"/>
      <c r="BV15" s="65"/>
      <c r="BW15" s="65"/>
      <c r="BX15" s="65"/>
      <c r="BY15" s="65"/>
      <c r="BZ15" s="177"/>
      <c r="CA15" s="177"/>
      <c r="CB15" s="177"/>
      <c r="CC15" s="177"/>
      <c r="CD15" s="177"/>
      <c r="CE15" s="65"/>
      <c r="CF15" s="65"/>
      <c r="CG15" s="65"/>
      <c r="CH15" s="65"/>
      <c r="CI15" s="68"/>
      <c r="CJ15" s="64"/>
      <c r="CK15" s="65"/>
      <c r="CL15" s="65"/>
      <c r="CM15" s="65"/>
      <c r="CN15" s="65"/>
    </row>
    <row r="16" spans="2:92" ht="18" customHeight="1" x14ac:dyDescent="0.3">
      <c r="B16" s="187" t="s">
        <v>293</v>
      </c>
      <c r="C16" s="54" t="s">
        <v>197</v>
      </c>
      <c r="D16" s="55" t="s">
        <v>206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3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  <c r="BU16" s="64"/>
      <c r="BV16" s="65"/>
      <c r="BW16" s="65"/>
      <c r="BX16" s="65"/>
      <c r="BY16" s="65"/>
      <c r="BZ16" s="177"/>
      <c r="CA16" s="177"/>
      <c r="CB16" s="177"/>
      <c r="CC16" s="177"/>
      <c r="CD16" s="177"/>
      <c r="CE16" s="65"/>
      <c r="CF16" s="65"/>
      <c r="CG16" s="65"/>
      <c r="CH16" s="65"/>
      <c r="CI16" s="68"/>
      <c r="CJ16" s="64"/>
      <c r="CK16" s="65"/>
      <c r="CL16" s="65"/>
      <c r="CM16" s="65"/>
      <c r="CN16" s="65"/>
    </row>
    <row r="17" spans="2:92" ht="18" customHeight="1" x14ac:dyDescent="0.3">
      <c r="B17" s="53">
        <v>2</v>
      </c>
      <c r="C17" s="73" t="s">
        <v>227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  <c r="BU17" s="50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2"/>
      <c r="CJ17" s="50"/>
      <c r="CK17" s="51"/>
      <c r="CL17" s="51"/>
      <c r="CM17" s="51"/>
      <c r="CN17" s="51"/>
    </row>
    <row r="18" spans="2:92" ht="18" customHeight="1" x14ac:dyDescent="0.3">
      <c r="B18" s="53">
        <v>2.1</v>
      </c>
      <c r="C18" s="54" t="s">
        <v>205</v>
      </c>
      <c r="D18" s="55" t="s">
        <v>207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</row>
    <row r="19" spans="2:92" ht="18" customHeight="1" x14ac:dyDescent="0.3">
      <c r="B19" s="53">
        <v>2.2000000000000002</v>
      </c>
      <c r="C19" s="54" t="s">
        <v>209</v>
      </c>
      <c r="D19" s="55" t="s">
        <v>208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  <c r="BU19" s="64"/>
      <c r="BV19" s="65"/>
      <c r="BW19" s="65"/>
      <c r="BX19" s="65"/>
      <c r="BY19" s="65"/>
      <c r="BZ19" s="177"/>
      <c r="CA19" s="177"/>
      <c r="CB19" s="177"/>
      <c r="CC19" s="177"/>
      <c r="CD19" s="177"/>
      <c r="CE19" s="65"/>
      <c r="CF19" s="65"/>
      <c r="CG19" s="65"/>
      <c r="CH19" s="65"/>
      <c r="CI19" s="68"/>
      <c r="CJ19" s="64"/>
      <c r="CK19" s="65"/>
      <c r="CL19" s="65"/>
      <c r="CM19" s="65"/>
      <c r="CN19" s="65"/>
    </row>
    <row r="20" spans="2:92" ht="18" customHeight="1" x14ac:dyDescent="0.3">
      <c r="B20" s="53">
        <v>2.2999999999999998</v>
      </c>
      <c r="C20" s="54" t="s">
        <v>211</v>
      </c>
      <c r="D20" s="55" t="s">
        <v>210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  <c r="BU20" s="64"/>
      <c r="BV20" s="65"/>
      <c r="BW20" s="65"/>
      <c r="BX20" s="65"/>
      <c r="BY20" s="65"/>
      <c r="BZ20" s="177"/>
      <c r="CA20" s="177"/>
      <c r="CB20" s="177"/>
      <c r="CC20" s="177"/>
      <c r="CD20" s="177"/>
      <c r="CE20" s="65"/>
      <c r="CF20" s="65"/>
      <c r="CG20" s="65"/>
      <c r="CH20" s="65"/>
      <c r="CI20" s="68"/>
      <c r="CJ20" s="64"/>
      <c r="CK20" s="65"/>
      <c r="CL20" s="65"/>
      <c r="CM20" s="65"/>
      <c r="CN20" s="65"/>
    </row>
    <row r="21" spans="2:92" ht="18" customHeight="1" x14ac:dyDescent="0.3">
      <c r="B21" s="53">
        <v>2.4</v>
      </c>
      <c r="C21" s="54" t="s">
        <v>212</v>
      </c>
      <c r="D21" s="55" t="s">
        <v>207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2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  <c r="BU21" s="64"/>
      <c r="BV21" s="65"/>
      <c r="BW21" s="65"/>
      <c r="BX21" s="65"/>
      <c r="BY21" s="65"/>
      <c r="BZ21" s="177"/>
      <c r="CA21" s="177"/>
      <c r="CB21" s="177"/>
      <c r="CC21" s="177"/>
      <c r="CD21" s="177"/>
      <c r="CE21" s="65"/>
      <c r="CF21" s="65"/>
      <c r="CG21" s="65"/>
      <c r="CH21" s="65"/>
      <c r="CI21" s="68"/>
      <c r="CJ21" s="64"/>
      <c r="CK21" s="65"/>
      <c r="CL21" s="65"/>
      <c r="CM21" s="65"/>
      <c r="CN21" s="65"/>
    </row>
    <row r="22" spans="2:92" ht="18" customHeight="1" x14ac:dyDescent="0.3">
      <c r="B22" s="53" t="s">
        <v>213</v>
      </c>
      <c r="C22" s="54" t="s">
        <v>214</v>
      </c>
      <c r="D22" s="153" t="s">
        <v>210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4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  <c r="BU22" s="64"/>
      <c r="BV22" s="65"/>
      <c r="BW22" s="65"/>
      <c r="BX22" s="65"/>
      <c r="BY22" s="65"/>
      <c r="BZ22" s="177"/>
      <c r="CA22" s="177"/>
      <c r="CB22" s="177"/>
      <c r="CC22" s="177"/>
      <c r="CD22" s="177"/>
      <c r="CE22" s="65"/>
      <c r="CF22" s="65"/>
      <c r="CG22" s="65"/>
      <c r="CH22" s="65"/>
      <c r="CI22" s="68"/>
      <c r="CJ22" s="64"/>
      <c r="CK22" s="65"/>
      <c r="CL22" s="65"/>
      <c r="CM22" s="65"/>
      <c r="CN22" s="65"/>
    </row>
    <row r="23" spans="2:92" ht="18" customHeight="1" x14ac:dyDescent="0.3">
      <c r="B23" s="53" t="s">
        <v>215</v>
      </c>
      <c r="C23" s="54" t="s">
        <v>234</v>
      </c>
      <c r="D23" s="153" t="s">
        <v>216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4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5"/>
      <c r="AG23" s="69"/>
      <c r="AH23" s="155"/>
      <c r="AI23" s="69"/>
      <c r="AJ23" s="69"/>
      <c r="AK23" s="69"/>
      <c r="AL23" s="65"/>
      <c r="AM23" s="65"/>
      <c r="AN23" s="65"/>
      <c r="AO23" s="15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  <c r="BU23" s="64"/>
      <c r="BV23" s="65"/>
      <c r="BW23" s="65"/>
      <c r="BX23" s="65"/>
      <c r="BY23" s="65"/>
      <c r="BZ23" s="177"/>
      <c r="CA23" s="177"/>
      <c r="CB23" s="177"/>
      <c r="CC23" s="177"/>
      <c r="CD23" s="177"/>
      <c r="CE23" s="65"/>
      <c r="CF23" s="65"/>
      <c r="CG23" s="65"/>
      <c r="CH23" s="65"/>
      <c r="CI23" s="68"/>
      <c r="CJ23" s="64"/>
      <c r="CK23" s="65"/>
      <c r="CL23" s="65"/>
      <c r="CM23" s="65"/>
      <c r="CN23" s="65"/>
    </row>
    <row r="24" spans="2:92" ht="18" customHeight="1" x14ac:dyDescent="0.3">
      <c r="B24" s="53" t="s">
        <v>217</v>
      </c>
      <c r="C24" s="54" t="s">
        <v>218</v>
      </c>
      <c r="D24" s="153" t="s">
        <v>210</v>
      </c>
      <c r="E24" s="56">
        <v>2</v>
      </c>
      <c r="F24" s="57">
        <v>2</v>
      </c>
      <c r="G24" s="58">
        <f>E24-F24</f>
        <v>0</v>
      </c>
      <c r="H24" s="59">
        <v>2</v>
      </c>
      <c r="I24" s="154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5"/>
      <c r="AG24" s="69"/>
      <c r="AH24" s="156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  <c r="BU24" s="64"/>
      <c r="BV24" s="65"/>
      <c r="BW24" s="65"/>
      <c r="BX24" s="65"/>
      <c r="BY24" s="65"/>
      <c r="BZ24" s="177"/>
      <c r="CA24" s="177"/>
      <c r="CB24" s="177"/>
      <c r="CC24" s="177"/>
      <c r="CD24" s="177"/>
      <c r="CE24" s="65"/>
      <c r="CF24" s="65"/>
      <c r="CG24" s="65"/>
      <c r="CH24" s="65"/>
      <c r="CI24" s="68"/>
      <c r="CJ24" s="64"/>
      <c r="CK24" s="65"/>
      <c r="CL24" s="65"/>
      <c r="CM24" s="65"/>
      <c r="CN24" s="65"/>
    </row>
    <row r="25" spans="2:92" ht="18" customHeight="1" x14ac:dyDescent="0.3">
      <c r="B25" s="53" t="s">
        <v>219</v>
      </c>
      <c r="C25" s="54" t="s">
        <v>220</v>
      </c>
      <c r="D25" s="153" t="s">
        <v>210</v>
      </c>
      <c r="E25" s="56">
        <v>8</v>
      </c>
      <c r="F25" s="57">
        <v>10</v>
      </c>
      <c r="G25" s="58">
        <f>E25-F25</f>
        <v>-2</v>
      </c>
      <c r="H25" s="59">
        <v>2</v>
      </c>
      <c r="I25" s="154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5"/>
      <c r="AG25" s="69"/>
      <c r="AH25" s="69"/>
      <c r="AI25" s="156"/>
      <c r="AJ25" s="156"/>
      <c r="AK25" s="156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  <c r="BU25" s="64"/>
      <c r="BV25" s="65"/>
      <c r="BW25" s="65"/>
      <c r="BX25" s="65"/>
      <c r="BY25" s="65"/>
      <c r="BZ25" s="177"/>
      <c r="CA25" s="177"/>
      <c r="CB25" s="177"/>
      <c r="CC25" s="177"/>
      <c r="CD25" s="177"/>
      <c r="CE25" s="65"/>
      <c r="CF25" s="65"/>
      <c r="CG25" s="65"/>
      <c r="CH25" s="65"/>
      <c r="CI25" s="68"/>
      <c r="CJ25" s="64"/>
      <c r="CK25" s="65"/>
      <c r="CL25" s="65"/>
      <c r="CM25" s="65"/>
      <c r="CN25" s="65"/>
    </row>
    <row r="26" spans="2:92" ht="18" customHeight="1" x14ac:dyDescent="0.3">
      <c r="B26" s="53" t="s">
        <v>221</v>
      </c>
      <c r="C26" s="54" t="s">
        <v>222</v>
      </c>
      <c r="D26" s="153" t="s">
        <v>207</v>
      </c>
      <c r="E26" s="56">
        <v>2</v>
      </c>
      <c r="F26" s="57">
        <v>2</v>
      </c>
      <c r="G26" s="58">
        <f>E26-F26</f>
        <v>0</v>
      </c>
      <c r="H26" s="59">
        <v>2</v>
      </c>
      <c r="I26" s="154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56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  <c r="BU26" s="64"/>
      <c r="BV26" s="65"/>
      <c r="BW26" s="65"/>
      <c r="BX26" s="65"/>
      <c r="BY26" s="65"/>
      <c r="BZ26" s="177"/>
      <c r="CA26" s="177"/>
      <c r="CB26" s="177"/>
      <c r="CC26" s="177"/>
      <c r="CD26" s="177"/>
      <c r="CE26" s="65"/>
      <c r="CF26" s="65"/>
      <c r="CG26" s="65"/>
      <c r="CH26" s="65"/>
      <c r="CI26" s="68"/>
      <c r="CJ26" s="64"/>
      <c r="CK26" s="65"/>
      <c r="CL26" s="65"/>
      <c r="CM26" s="65"/>
      <c r="CN26" s="65"/>
    </row>
    <row r="27" spans="2:92" ht="18" customHeight="1" x14ac:dyDescent="0.3">
      <c r="B27" s="53" t="s">
        <v>223</v>
      </c>
      <c r="C27" s="54" t="s">
        <v>225</v>
      </c>
      <c r="D27" s="153" t="s">
        <v>224</v>
      </c>
      <c r="E27" s="56">
        <v>3</v>
      </c>
      <c r="F27" s="57">
        <v>10</v>
      </c>
      <c r="G27" s="58">
        <f>E27-F27</f>
        <v>-7</v>
      </c>
      <c r="H27" s="59">
        <v>2</v>
      </c>
      <c r="I27" s="154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56"/>
      <c r="AI27" s="156"/>
      <c r="AJ27" s="69"/>
      <c r="AK27" s="156"/>
      <c r="AL27" s="65"/>
      <c r="AM27" s="65"/>
      <c r="AN27" s="156"/>
      <c r="AO27" s="65"/>
      <c r="AP27" s="156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  <c r="BU27" s="64"/>
      <c r="BV27" s="65"/>
      <c r="BW27" s="65"/>
      <c r="BX27" s="65"/>
      <c r="BY27" s="65"/>
      <c r="BZ27" s="177"/>
      <c r="CA27" s="177"/>
      <c r="CB27" s="177"/>
      <c r="CC27" s="177"/>
      <c r="CD27" s="177"/>
      <c r="CE27" s="65"/>
      <c r="CF27" s="65"/>
      <c r="CG27" s="65"/>
      <c r="CH27" s="65"/>
      <c r="CI27" s="68"/>
      <c r="CJ27" s="64"/>
      <c r="CK27" s="65"/>
      <c r="CL27" s="65"/>
      <c r="CM27" s="65"/>
      <c r="CN27" s="65"/>
    </row>
    <row r="28" spans="2:92" ht="15.75" customHeight="1" x14ac:dyDescent="0.3">
      <c r="B28" s="53">
        <v>3</v>
      </c>
      <c r="C28" s="73" t="s">
        <v>228</v>
      </c>
      <c r="D28" s="74"/>
      <c r="E28" s="42">
        <f>SUM(E29:E37)</f>
        <v>21</v>
      </c>
      <c r="F28" s="43">
        <f>SUM(F29:F37)</f>
        <v>23</v>
      </c>
      <c r="G28" s="44">
        <f>SUM(G29:G37)</f>
        <v>-2</v>
      </c>
      <c r="H28" s="75">
        <v>3</v>
      </c>
      <c r="I28" s="76"/>
      <c r="J28" s="77"/>
      <c r="K28" s="77"/>
      <c r="L28" s="49">
        <f t="shared" si="0"/>
        <v>1.0952380952380953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  <c r="BU28" s="50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2"/>
      <c r="CJ28" s="50"/>
      <c r="CK28" s="51"/>
      <c r="CL28" s="51"/>
      <c r="CM28" s="51"/>
      <c r="CN28" s="51"/>
    </row>
    <row r="29" spans="2:92" ht="16.5" customHeight="1" x14ac:dyDescent="0.3">
      <c r="B29" s="53">
        <v>3.1</v>
      </c>
      <c r="C29" s="54" t="s">
        <v>229</v>
      </c>
      <c r="D29" s="55" t="s">
        <v>207</v>
      </c>
      <c r="E29" s="56">
        <v>2</v>
      </c>
      <c r="F29" s="57">
        <v>2</v>
      </c>
      <c r="G29" s="58">
        <f t="shared" ref="G29:G38" si="6">E29-F29</f>
        <v>0</v>
      </c>
      <c r="H29" s="59">
        <v>3</v>
      </c>
      <c r="I29" s="60">
        <v>45398</v>
      </c>
      <c r="J29" s="61">
        <v>45398</v>
      </c>
      <c r="K29" s="62">
        <f t="shared" ref="K29:K41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  <c r="BU29" s="64"/>
      <c r="BV29" s="65"/>
      <c r="BW29" s="65"/>
      <c r="BX29" s="65"/>
      <c r="BY29" s="65"/>
      <c r="BZ29" s="177"/>
      <c r="CA29" s="177"/>
      <c r="CB29" s="177"/>
      <c r="CC29" s="177"/>
      <c r="CD29" s="177"/>
      <c r="CE29" s="65"/>
      <c r="CF29" s="65"/>
      <c r="CG29" s="65"/>
      <c r="CH29" s="65"/>
      <c r="CI29" s="68"/>
      <c r="CJ29" s="64"/>
      <c r="CK29" s="65"/>
      <c r="CL29" s="65"/>
      <c r="CM29" s="65"/>
      <c r="CN29" s="65"/>
    </row>
    <row r="30" spans="2:92" ht="15.75" customHeight="1" x14ac:dyDescent="0.3">
      <c r="B30" s="53">
        <v>3.2</v>
      </c>
      <c r="C30" s="54" t="s">
        <v>233</v>
      </c>
      <c r="D30" s="55" t="s">
        <v>230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58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  <c r="BU30" s="64"/>
      <c r="BV30" s="65"/>
      <c r="BW30" s="65"/>
      <c r="BX30" s="65"/>
      <c r="BY30" s="65"/>
      <c r="BZ30" s="177"/>
      <c r="CA30" s="177"/>
      <c r="CB30" s="177"/>
      <c r="CC30" s="177"/>
      <c r="CD30" s="177"/>
      <c r="CE30" s="65"/>
      <c r="CF30" s="65"/>
      <c r="CG30" s="65"/>
      <c r="CH30" s="65"/>
      <c r="CI30" s="68"/>
      <c r="CJ30" s="64"/>
      <c r="CK30" s="65"/>
      <c r="CL30" s="65"/>
      <c r="CM30" s="65"/>
      <c r="CN30" s="65"/>
    </row>
    <row r="31" spans="2:92" ht="15.75" customHeight="1" x14ac:dyDescent="0.3">
      <c r="B31" s="53" t="s">
        <v>60</v>
      </c>
      <c r="C31" s="54" t="s">
        <v>176</v>
      </c>
      <c r="D31" s="55" t="s">
        <v>210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  <c r="BU31" s="64"/>
      <c r="BV31" s="65"/>
      <c r="BW31" s="65"/>
      <c r="BX31" s="65"/>
      <c r="BY31" s="65"/>
      <c r="BZ31" s="177"/>
      <c r="CA31" s="177"/>
      <c r="CB31" s="177"/>
      <c r="CC31" s="177"/>
      <c r="CD31" s="177"/>
      <c r="CE31" s="65"/>
      <c r="CF31" s="65"/>
      <c r="CG31" s="65"/>
      <c r="CH31" s="65"/>
      <c r="CI31" s="68"/>
      <c r="CJ31" s="64"/>
      <c r="CK31" s="65"/>
      <c r="CL31" s="65"/>
      <c r="CM31" s="65"/>
      <c r="CN31" s="65"/>
    </row>
    <row r="32" spans="2:92" ht="15.75" customHeight="1" x14ac:dyDescent="0.3">
      <c r="B32" s="53" t="s">
        <v>62</v>
      </c>
      <c r="C32" s="54" t="s">
        <v>231</v>
      </c>
      <c r="D32" s="55" t="s">
        <v>232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  <c r="BU32" s="64"/>
      <c r="BV32" s="65"/>
      <c r="BW32" s="65"/>
      <c r="BX32" s="65"/>
      <c r="BY32" s="65"/>
      <c r="BZ32" s="177"/>
      <c r="CA32" s="177"/>
      <c r="CB32" s="177"/>
      <c r="CC32" s="177"/>
      <c r="CD32" s="177"/>
      <c r="CE32" s="65"/>
      <c r="CF32" s="65"/>
      <c r="CG32" s="65"/>
      <c r="CH32" s="65"/>
      <c r="CI32" s="68"/>
      <c r="CJ32" s="64"/>
      <c r="CK32" s="65"/>
      <c r="CL32" s="65"/>
      <c r="CM32" s="65"/>
      <c r="CN32" s="65"/>
    </row>
    <row r="33" spans="2:92" ht="15.75" customHeight="1" x14ac:dyDescent="0.3">
      <c r="B33" s="53" t="s">
        <v>236</v>
      </c>
      <c r="C33" s="161" t="s">
        <v>237</v>
      </c>
      <c r="D33" s="153" t="s">
        <v>207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4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59"/>
      <c r="AW33" s="159"/>
      <c r="AX33" s="159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  <c r="BU33" s="64"/>
      <c r="BV33" s="65"/>
      <c r="BW33" s="65"/>
      <c r="BX33" s="65"/>
      <c r="BY33" s="65"/>
      <c r="BZ33" s="177"/>
      <c r="CA33" s="177"/>
      <c r="CB33" s="177"/>
      <c r="CC33" s="177"/>
      <c r="CD33" s="177"/>
      <c r="CE33" s="65"/>
      <c r="CF33" s="65"/>
      <c r="CG33" s="65"/>
      <c r="CH33" s="65"/>
      <c r="CI33" s="68"/>
      <c r="CJ33" s="64"/>
      <c r="CK33" s="65"/>
      <c r="CL33" s="65"/>
      <c r="CM33" s="65"/>
      <c r="CN33" s="65"/>
    </row>
    <row r="34" spans="2:92" ht="15.75" customHeight="1" x14ac:dyDescent="0.3">
      <c r="B34" s="53" t="s">
        <v>235</v>
      </c>
      <c r="C34" s="54" t="s">
        <v>245</v>
      </c>
      <c r="D34" s="55" t="s">
        <v>230</v>
      </c>
      <c r="E34" s="56">
        <v>3</v>
      </c>
      <c r="F34" s="57">
        <v>5</v>
      </c>
      <c r="G34" s="58">
        <f t="shared" si="6"/>
        <v>-2</v>
      </c>
      <c r="H34" s="59">
        <v>3</v>
      </c>
      <c r="I34" s="60">
        <v>45405</v>
      </c>
      <c r="J34" s="61">
        <v>45406</v>
      </c>
      <c r="K34" s="62">
        <f t="shared" si="7"/>
        <v>2</v>
      </c>
      <c r="L34" s="63">
        <f t="shared" si="0"/>
        <v>1.6666666666666667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  <c r="BU34" s="64"/>
      <c r="BV34" s="65"/>
      <c r="BW34" s="65"/>
      <c r="BX34" s="65"/>
      <c r="BY34" s="65"/>
      <c r="BZ34" s="177"/>
      <c r="CA34" s="177"/>
      <c r="CB34" s="177"/>
      <c r="CC34" s="177"/>
      <c r="CD34" s="177"/>
      <c r="CE34" s="65"/>
      <c r="CF34" s="65"/>
      <c r="CG34" s="65"/>
      <c r="CH34" s="65"/>
      <c r="CI34" s="68"/>
      <c r="CJ34" s="64"/>
      <c r="CK34" s="65"/>
      <c r="CL34" s="65"/>
      <c r="CM34" s="65"/>
      <c r="CN34" s="65"/>
    </row>
    <row r="35" spans="2:92" ht="15.75" customHeight="1" x14ac:dyDescent="0.3">
      <c r="B35" s="53" t="s">
        <v>238</v>
      </c>
      <c r="C35" s="54" t="s">
        <v>239</v>
      </c>
      <c r="D35" s="153" t="s">
        <v>224</v>
      </c>
      <c r="E35" s="56">
        <v>1</v>
      </c>
      <c r="F35" s="57">
        <v>1</v>
      </c>
      <c r="G35" s="58">
        <f>E35-F35</f>
        <v>0</v>
      </c>
      <c r="H35" s="59">
        <v>3</v>
      </c>
      <c r="I35" s="154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59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  <c r="BU35" s="64"/>
      <c r="BV35" s="65"/>
      <c r="BW35" s="65"/>
      <c r="BX35" s="65"/>
      <c r="BY35" s="65"/>
      <c r="BZ35" s="177"/>
      <c r="CA35" s="177"/>
      <c r="CB35" s="177"/>
      <c r="CC35" s="177"/>
      <c r="CD35" s="177"/>
      <c r="CE35" s="65"/>
      <c r="CF35" s="65"/>
      <c r="CG35" s="65"/>
      <c r="CH35" s="65"/>
      <c r="CI35" s="68"/>
      <c r="CJ35" s="64"/>
      <c r="CK35" s="65"/>
      <c r="CL35" s="65"/>
      <c r="CM35" s="65"/>
      <c r="CN35" s="65"/>
    </row>
    <row r="36" spans="2:92" ht="15.75" customHeight="1" x14ac:dyDescent="0.3">
      <c r="B36" s="53" t="s">
        <v>240</v>
      </c>
      <c r="C36" s="54" t="s">
        <v>241</v>
      </c>
      <c r="D36" s="153" t="s">
        <v>232</v>
      </c>
      <c r="E36" s="56">
        <v>4</v>
      </c>
      <c r="F36" s="57">
        <v>4</v>
      </c>
      <c r="G36" s="58">
        <f>E36-F36</f>
        <v>0</v>
      </c>
      <c r="H36" s="59">
        <v>3</v>
      </c>
      <c r="I36" s="154">
        <v>45406</v>
      </c>
      <c r="J36" s="61">
        <v>45409</v>
      </c>
      <c r="K36" s="62">
        <f>J36-I36+1</f>
        <v>4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59"/>
      <c r="AY36" s="159"/>
      <c r="AZ36" s="159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  <c r="BU36" s="64"/>
      <c r="BV36" s="65"/>
      <c r="BW36" s="65"/>
      <c r="BX36" s="65"/>
      <c r="BY36" s="65"/>
      <c r="BZ36" s="177"/>
      <c r="CA36" s="177"/>
      <c r="CB36" s="177"/>
      <c r="CC36" s="177"/>
      <c r="CD36" s="177"/>
      <c r="CE36" s="65"/>
      <c r="CF36" s="65"/>
      <c r="CG36" s="65"/>
      <c r="CH36" s="65"/>
      <c r="CI36" s="68"/>
      <c r="CJ36" s="64"/>
      <c r="CK36" s="65"/>
      <c r="CL36" s="65"/>
      <c r="CM36" s="65"/>
      <c r="CN36" s="65"/>
    </row>
    <row r="37" spans="2:92" ht="15.75" customHeight="1" x14ac:dyDescent="0.3">
      <c r="B37" s="53" t="s">
        <v>244</v>
      </c>
      <c r="C37" s="54" t="s">
        <v>242</v>
      </c>
      <c r="D37" s="55" t="s">
        <v>224</v>
      </c>
      <c r="E37" s="56">
        <v>1</v>
      </c>
      <c r="F37" s="57">
        <v>1</v>
      </c>
      <c r="G37" s="58">
        <f t="shared" si="6"/>
        <v>0</v>
      </c>
      <c r="H37" s="59">
        <v>3</v>
      </c>
      <c r="I37" s="60">
        <v>45409</v>
      </c>
      <c r="J37" s="61">
        <v>45409</v>
      </c>
      <c r="K37" s="62">
        <f t="shared" si="7"/>
        <v>1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159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  <c r="BU37" s="64"/>
      <c r="BV37" s="65"/>
      <c r="BW37" s="65"/>
      <c r="BX37" s="65"/>
      <c r="BY37" s="65"/>
      <c r="BZ37" s="177"/>
      <c r="CA37" s="177"/>
      <c r="CB37" s="177"/>
      <c r="CC37" s="177"/>
      <c r="CD37" s="177"/>
      <c r="CE37" s="65"/>
      <c r="CF37" s="65"/>
      <c r="CG37" s="65"/>
      <c r="CH37" s="65"/>
      <c r="CI37" s="68"/>
      <c r="CJ37" s="64"/>
      <c r="CK37" s="65"/>
      <c r="CL37" s="65"/>
      <c r="CM37" s="65"/>
      <c r="CN37" s="65"/>
    </row>
    <row r="38" spans="2:92" ht="15.75" customHeight="1" x14ac:dyDescent="0.3">
      <c r="B38" s="53" t="s">
        <v>243</v>
      </c>
      <c r="C38" s="54" t="s">
        <v>246</v>
      </c>
      <c r="D38" s="153" t="s">
        <v>247</v>
      </c>
      <c r="E38" s="56">
        <v>3</v>
      </c>
      <c r="F38" s="57">
        <v>3</v>
      </c>
      <c r="G38" s="58">
        <f t="shared" si="6"/>
        <v>0</v>
      </c>
      <c r="H38" s="59">
        <v>3</v>
      </c>
      <c r="I38" s="154">
        <v>45407</v>
      </c>
      <c r="J38" s="61">
        <v>45409</v>
      </c>
      <c r="K38" s="62">
        <f t="shared" si="7"/>
        <v>3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159"/>
      <c r="AZ38" s="159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  <c r="BU38" s="64"/>
      <c r="BV38" s="65"/>
      <c r="BW38" s="65"/>
      <c r="BX38" s="65"/>
      <c r="BY38" s="65"/>
      <c r="BZ38" s="177"/>
      <c r="CA38" s="177"/>
      <c r="CB38" s="177"/>
      <c r="CC38" s="177"/>
      <c r="CD38" s="177"/>
      <c r="CE38" s="65"/>
      <c r="CF38" s="65"/>
      <c r="CG38" s="65"/>
      <c r="CH38" s="65"/>
      <c r="CI38" s="68"/>
      <c r="CJ38" s="64"/>
      <c r="CK38" s="65"/>
      <c r="CL38" s="65"/>
      <c r="CM38" s="65"/>
      <c r="CN38" s="65"/>
    </row>
    <row r="39" spans="2:92" ht="15.75" customHeight="1" x14ac:dyDescent="0.3">
      <c r="B39" s="53" t="s">
        <v>248</v>
      </c>
      <c r="C39" s="161" t="s">
        <v>249</v>
      </c>
      <c r="D39" s="153" t="s">
        <v>224</v>
      </c>
      <c r="E39" s="56">
        <v>2</v>
      </c>
      <c r="F39" s="57">
        <v>2</v>
      </c>
      <c r="G39" s="58">
        <f>E39-F39</f>
        <v>0</v>
      </c>
      <c r="H39" s="59">
        <v>3</v>
      </c>
      <c r="I39" s="154">
        <v>45415</v>
      </c>
      <c r="J39" s="61">
        <v>45415</v>
      </c>
      <c r="K39" s="62">
        <f t="shared" si="7"/>
        <v>1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159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  <c r="BU39" s="64"/>
      <c r="BV39" s="65"/>
      <c r="BW39" s="65"/>
      <c r="BX39" s="65"/>
      <c r="BY39" s="65"/>
      <c r="BZ39" s="177"/>
      <c r="CA39" s="177"/>
      <c r="CB39" s="177"/>
      <c r="CC39" s="177"/>
      <c r="CD39" s="177"/>
      <c r="CE39" s="65"/>
      <c r="CF39" s="65"/>
      <c r="CG39" s="65"/>
      <c r="CH39" s="65"/>
      <c r="CI39" s="68"/>
      <c r="CJ39" s="64"/>
      <c r="CK39" s="65"/>
      <c r="CL39" s="65"/>
      <c r="CM39" s="65"/>
      <c r="CN39" s="65"/>
    </row>
    <row r="40" spans="2:92" ht="15.75" customHeight="1" x14ac:dyDescent="0.3">
      <c r="B40" s="53" t="s">
        <v>250</v>
      </c>
      <c r="C40" s="161" t="s">
        <v>252</v>
      </c>
      <c r="D40" s="153" t="s">
        <v>210</v>
      </c>
      <c r="E40" s="56">
        <v>4</v>
      </c>
      <c r="F40" s="57">
        <v>5</v>
      </c>
      <c r="G40" s="58">
        <f>E40-F40</f>
        <v>-1</v>
      </c>
      <c r="H40" s="59">
        <v>3</v>
      </c>
      <c r="I40" s="154">
        <v>45414</v>
      </c>
      <c r="J40" s="61">
        <v>45416</v>
      </c>
      <c r="K40" s="62">
        <f t="shared" si="7"/>
        <v>3</v>
      </c>
      <c r="L40" s="63">
        <f t="shared" si="0"/>
        <v>1.25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162"/>
      <c r="BD40" s="162"/>
      <c r="BE40" s="163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  <c r="BU40" s="64"/>
      <c r="BV40" s="65"/>
      <c r="BW40" s="65"/>
      <c r="BX40" s="65"/>
      <c r="BY40" s="65"/>
      <c r="BZ40" s="177"/>
      <c r="CA40" s="177"/>
      <c r="CB40" s="177"/>
      <c r="CC40" s="177"/>
      <c r="CD40" s="177"/>
      <c r="CE40" s="65"/>
      <c r="CF40" s="65"/>
      <c r="CG40" s="65"/>
      <c r="CH40" s="65"/>
      <c r="CI40" s="68"/>
      <c r="CJ40" s="64"/>
      <c r="CK40" s="65"/>
      <c r="CL40" s="65"/>
      <c r="CM40" s="65"/>
      <c r="CN40" s="65"/>
    </row>
    <row r="41" spans="2:92" ht="15.75" customHeight="1" x14ac:dyDescent="0.3">
      <c r="B41" s="53" t="s">
        <v>251</v>
      </c>
      <c r="C41" s="161" t="s">
        <v>261</v>
      </c>
      <c r="D41" s="153" t="s">
        <v>253</v>
      </c>
      <c r="E41" s="56">
        <v>4</v>
      </c>
      <c r="F41" s="57">
        <v>3</v>
      </c>
      <c r="G41" s="58">
        <f>E41-F41</f>
        <v>1</v>
      </c>
      <c r="H41" s="59">
        <v>3</v>
      </c>
      <c r="I41" s="154">
        <v>45415</v>
      </c>
      <c r="J41" s="61">
        <v>45415</v>
      </c>
      <c r="K41" s="62">
        <f t="shared" si="7"/>
        <v>1</v>
      </c>
      <c r="L41" s="63">
        <f t="shared" si="0"/>
        <v>0.75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162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  <c r="BU41" s="64"/>
      <c r="BV41" s="65"/>
      <c r="BW41" s="65"/>
      <c r="BX41" s="65"/>
      <c r="BY41" s="65"/>
      <c r="BZ41" s="177"/>
      <c r="CA41" s="177"/>
      <c r="CB41" s="177"/>
      <c r="CC41" s="177"/>
      <c r="CD41" s="177"/>
      <c r="CE41" s="65"/>
      <c r="CF41" s="65"/>
      <c r="CG41" s="65"/>
      <c r="CH41" s="65"/>
      <c r="CI41" s="68"/>
      <c r="CJ41" s="64"/>
      <c r="CK41" s="65"/>
      <c r="CL41" s="65"/>
      <c r="CM41" s="65"/>
      <c r="CN41" s="65"/>
    </row>
    <row r="42" spans="2:92" ht="15.75" customHeight="1" x14ac:dyDescent="0.3">
      <c r="B42" s="53">
        <v>4</v>
      </c>
      <c r="C42" s="73" t="s">
        <v>258</v>
      </c>
      <c r="D42" s="74"/>
      <c r="E42" s="42">
        <f>SUM(E43:E47)</f>
        <v>19</v>
      </c>
      <c r="F42" s="43">
        <f>SUM(F43:F47)</f>
        <v>17</v>
      </c>
      <c r="G42" s="44">
        <f>SUM(G43:G47)</f>
        <v>2</v>
      </c>
      <c r="H42" s="75"/>
      <c r="I42" s="76"/>
      <c r="J42" s="77"/>
      <c r="K42" s="77"/>
      <c r="L42" s="49">
        <f t="shared" si="0"/>
        <v>0.89473684210526316</v>
      </c>
      <c r="M42" s="50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2"/>
      <c r="AB42" s="50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2"/>
      <c r="AQ42" s="50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2"/>
      <c r="BF42" s="50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2"/>
      <c r="BU42" s="50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2"/>
      <c r="CJ42" s="50"/>
      <c r="CK42" s="51"/>
      <c r="CL42" s="51"/>
      <c r="CM42" s="51"/>
      <c r="CN42" s="51"/>
    </row>
    <row r="43" spans="2:92" ht="15.75" customHeight="1" x14ac:dyDescent="0.3">
      <c r="B43" s="53">
        <v>4.0999999999999996</v>
      </c>
      <c r="C43" s="54" t="s">
        <v>260</v>
      </c>
      <c r="D43" s="55" t="s">
        <v>259</v>
      </c>
      <c r="E43" s="56">
        <v>1</v>
      </c>
      <c r="F43" s="57">
        <v>1</v>
      </c>
      <c r="G43" s="58">
        <f t="shared" ref="G43:G48" si="8">E43-F43</f>
        <v>0</v>
      </c>
      <c r="H43" s="59">
        <v>4</v>
      </c>
      <c r="I43" s="60">
        <v>45421</v>
      </c>
      <c r="J43" s="61">
        <v>45421</v>
      </c>
      <c r="K43" s="62">
        <f t="shared" ref="K43:K48" si="9">J43-I43+1</f>
        <v>1</v>
      </c>
      <c r="L43" s="63">
        <f t="shared" si="0"/>
        <v>1</v>
      </c>
      <c r="M43" s="64"/>
      <c r="N43" s="65"/>
      <c r="O43" s="65"/>
      <c r="P43" s="65"/>
      <c r="Q43" s="65"/>
      <c r="R43" s="67"/>
      <c r="S43" s="67"/>
      <c r="T43" s="67"/>
      <c r="U43" s="67"/>
      <c r="V43" s="67"/>
      <c r="W43" s="65"/>
      <c r="X43" s="65"/>
      <c r="Y43" s="65"/>
      <c r="Z43" s="65"/>
      <c r="AA43" s="68"/>
      <c r="AB43" s="64"/>
      <c r="AC43" s="65"/>
      <c r="AD43" s="65"/>
      <c r="AE43" s="65"/>
      <c r="AF43" s="65"/>
      <c r="AG43" s="69"/>
      <c r="AH43" s="69"/>
      <c r="AI43" s="69"/>
      <c r="AJ43" s="69"/>
      <c r="AK43" s="69"/>
      <c r="AL43" s="65"/>
      <c r="AM43" s="65"/>
      <c r="AN43" s="65"/>
      <c r="AO43" s="65"/>
      <c r="AP43" s="68"/>
      <c r="AQ43" s="64"/>
      <c r="AR43" s="65"/>
      <c r="AS43" s="65"/>
      <c r="AT43" s="65"/>
      <c r="AU43" s="65"/>
      <c r="AV43" s="70"/>
      <c r="AW43" s="70"/>
      <c r="AX43" s="70"/>
      <c r="AY43" s="70"/>
      <c r="AZ43" s="70"/>
      <c r="BA43" s="65"/>
      <c r="BB43" s="65"/>
      <c r="BC43" s="65"/>
      <c r="BD43" s="65"/>
      <c r="BE43" s="68"/>
      <c r="BG43" s="65"/>
      <c r="BH43" s="113"/>
      <c r="BI43" s="65"/>
      <c r="BJ43" s="65"/>
      <c r="BK43" s="71"/>
      <c r="BL43" s="71"/>
      <c r="BM43" s="71"/>
      <c r="BN43" s="71"/>
      <c r="BO43" s="71"/>
      <c r="BP43" s="65"/>
      <c r="BQ43" s="65"/>
      <c r="BR43" s="65"/>
      <c r="BS43" s="65"/>
      <c r="BT43" s="68"/>
      <c r="BV43" s="65"/>
      <c r="BW43" s="174"/>
      <c r="BX43" s="65"/>
      <c r="BY43" s="65"/>
      <c r="BZ43" s="177"/>
      <c r="CA43" s="177"/>
      <c r="CB43" s="177"/>
      <c r="CC43" s="177"/>
      <c r="CD43" s="177"/>
      <c r="CE43" s="65"/>
      <c r="CF43" s="65"/>
      <c r="CG43" s="65"/>
      <c r="CH43" s="65"/>
      <c r="CI43" s="68"/>
      <c r="CK43" s="65"/>
      <c r="CL43" s="174"/>
      <c r="CM43" s="65"/>
      <c r="CN43" s="65"/>
    </row>
    <row r="44" spans="2:92" ht="15.75" customHeight="1" x14ac:dyDescent="0.3">
      <c r="B44" s="53">
        <v>4.2</v>
      </c>
      <c r="C44" s="54" t="s">
        <v>262</v>
      </c>
      <c r="D44" s="55" t="s">
        <v>210</v>
      </c>
      <c r="E44" s="56">
        <v>2</v>
      </c>
      <c r="F44" s="57">
        <v>2</v>
      </c>
      <c r="G44" s="58">
        <f t="shared" si="8"/>
        <v>0</v>
      </c>
      <c r="H44" s="59">
        <v>4</v>
      </c>
      <c r="I44" s="60">
        <v>45422</v>
      </c>
      <c r="J44" s="61">
        <v>45422</v>
      </c>
      <c r="K44" s="62">
        <f t="shared" si="9"/>
        <v>1</v>
      </c>
      <c r="L44" s="63">
        <f t="shared" si="0"/>
        <v>1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F44" s="64"/>
      <c r="BG44" s="65"/>
      <c r="BH44" s="65"/>
      <c r="BI44" s="65"/>
      <c r="BJ44" s="113"/>
      <c r="BK44" s="71"/>
      <c r="BL44" s="71"/>
      <c r="BM44" s="71"/>
      <c r="BN44" s="71"/>
      <c r="BO44" s="71"/>
      <c r="BP44" s="65"/>
      <c r="BQ44" s="65"/>
      <c r="BR44" s="65"/>
      <c r="BS44" s="65"/>
      <c r="BT44" s="68"/>
      <c r="BU44" s="64"/>
      <c r="BV44" s="65"/>
      <c r="BW44" s="65"/>
      <c r="BX44" s="65"/>
      <c r="BY44" s="64"/>
      <c r="BZ44" s="177"/>
      <c r="CA44" s="177"/>
      <c r="CB44" s="177"/>
      <c r="CC44" s="177"/>
      <c r="CD44" s="177"/>
      <c r="CE44" s="65"/>
      <c r="CF44" s="65"/>
      <c r="CG44" s="65"/>
      <c r="CH44" s="65"/>
      <c r="CI44" s="68"/>
      <c r="CJ44" s="64"/>
      <c r="CK44" s="65"/>
      <c r="CL44" s="65"/>
      <c r="CM44" s="65"/>
      <c r="CN44" s="64"/>
    </row>
    <row r="45" spans="2:92" ht="15.75" customHeight="1" x14ac:dyDescent="0.3">
      <c r="B45" s="53">
        <v>4.3</v>
      </c>
      <c r="C45" s="54" t="s">
        <v>263</v>
      </c>
      <c r="D45" s="80" t="s">
        <v>259</v>
      </c>
      <c r="E45" s="56">
        <v>6</v>
      </c>
      <c r="F45" s="57">
        <v>6</v>
      </c>
      <c r="G45" s="58">
        <f t="shared" si="8"/>
        <v>0</v>
      </c>
      <c r="H45" s="59">
        <v>4</v>
      </c>
      <c r="I45" s="60">
        <v>45424</v>
      </c>
      <c r="J45" s="61">
        <v>45424</v>
      </c>
      <c r="K45" s="62">
        <f t="shared" si="9"/>
        <v>1</v>
      </c>
      <c r="L45" s="63">
        <f t="shared" si="0"/>
        <v>1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65"/>
      <c r="BK45" s="113"/>
      <c r="BL45" s="71"/>
      <c r="BM45" s="71"/>
      <c r="BN45" s="71"/>
      <c r="BO45" s="71"/>
      <c r="BP45" s="65"/>
      <c r="BQ45" s="65"/>
      <c r="BR45" s="65"/>
      <c r="BS45" s="65"/>
      <c r="BT45" s="68"/>
      <c r="BU45" s="64"/>
      <c r="BV45" s="65"/>
      <c r="BW45" s="65"/>
      <c r="BX45" s="65"/>
      <c r="BY45" s="65"/>
      <c r="BZ45" s="174"/>
      <c r="CA45" s="177"/>
      <c r="CB45" s="177"/>
      <c r="CC45" s="177"/>
      <c r="CD45" s="177"/>
      <c r="CE45" s="65"/>
      <c r="CF45" s="65"/>
      <c r="CG45" s="65"/>
      <c r="CH45" s="65"/>
      <c r="CI45" s="68"/>
      <c r="CJ45" s="64"/>
      <c r="CK45" s="65"/>
      <c r="CL45" s="65"/>
      <c r="CM45" s="65"/>
      <c r="CN45" s="65"/>
    </row>
    <row r="46" spans="2:92" ht="15.75" customHeight="1" thickBot="1" x14ac:dyDescent="0.35">
      <c r="B46" s="81" t="s">
        <v>71</v>
      </c>
      <c r="C46" s="82" t="s">
        <v>264</v>
      </c>
      <c r="D46" s="83" t="s">
        <v>210</v>
      </c>
      <c r="E46" s="84">
        <v>4</v>
      </c>
      <c r="F46" s="85">
        <v>5</v>
      </c>
      <c r="G46" s="86">
        <f t="shared" ref="G46" si="10">E46-F46</f>
        <v>-1</v>
      </c>
      <c r="H46" s="87">
        <v>4</v>
      </c>
      <c r="I46" s="88">
        <v>45427</v>
      </c>
      <c r="J46" s="89">
        <v>45429</v>
      </c>
      <c r="K46" s="90">
        <f t="shared" ref="K46" si="11">J46-I46+1</f>
        <v>3</v>
      </c>
      <c r="L46" s="91">
        <f t="shared" ref="L46" si="12">F46/E46</f>
        <v>1.25</v>
      </c>
      <c r="M46" s="92"/>
      <c r="N46" s="93"/>
      <c r="O46" s="93"/>
      <c r="P46" s="93"/>
      <c r="Q46" s="93"/>
      <c r="R46" s="94"/>
      <c r="S46" s="94"/>
      <c r="T46" s="94"/>
      <c r="U46" s="94"/>
      <c r="V46" s="94"/>
      <c r="W46" s="93"/>
      <c r="X46" s="93"/>
      <c r="Y46" s="93"/>
      <c r="Z46" s="93"/>
      <c r="AA46" s="95"/>
      <c r="AB46" s="92"/>
      <c r="AC46" s="93"/>
      <c r="AD46" s="93"/>
      <c r="AE46" s="93"/>
      <c r="AF46" s="93"/>
      <c r="AG46" s="96"/>
      <c r="AH46" s="96"/>
      <c r="AI46" s="96"/>
      <c r="AJ46" s="96"/>
      <c r="AK46" s="96"/>
      <c r="AL46" s="93"/>
      <c r="AM46" s="93"/>
      <c r="AN46" s="93"/>
      <c r="AO46" s="93"/>
      <c r="AP46" s="95"/>
      <c r="AQ46" s="92"/>
      <c r="AR46" s="93"/>
      <c r="AS46" s="93"/>
      <c r="AT46" s="93"/>
      <c r="AU46" s="93"/>
      <c r="AV46" s="97"/>
      <c r="AW46" s="97"/>
      <c r="AX46" s="97"/>
      <c r="AY46" s="97"/>
      <c r="AZ46" s="97"/>
      <c r="BA46" s="93"/>
      <c r="BB46" s="93"/>
      <c r="BC46" s="93"/>
      <c r="BD46" s="93"/>
      <c r="BE46" s="95"/>
      <c r="BF46" s="92"/>
      <c r="BG46" s="93"/>
      <c r="BH46" s="93"/>
      <c r="BI46" s="93"/>
      <c r="BJ46" s="93"/>
      <c r="BK46" s="98"/>
      <c r="BL46" s="98"/>
      <c r="BM46" s="113"/>
      <c r="BN46" s="113"/>
      <c r="BO46" s="113"/>
      <c r="BP46" s="93"/>
      <c r="BQ46" s="93"/>
      <c r="BR46" s="93"/>
      <c r="BS46" s="93"/>
      <c r="BT46" s="95"/>
      <c r="BU46" s="92"/>
      <c r="BV46" s="93"/>
      <c r="BW46" s="93"/>
      <c r="BX46" s="93"/>
      <c r="BY46" s="93"/>
      <c r="BZ46" s="178"/>
      <c r="CA46" s="178"/>
      <c r="CB46" s="174"/>
      <c r="CC46" s="174"/>
      <c r="CD46" s="174"/>
      <c r="CE46" s="93"/>
      <c r="CF46" s="93"/>
      <c r="CG46" s="93"/>
      <c r="CH46" s="93"/>
      <c r="CI46" s="95"/>
      <c r="CJ46" s="92"/>
      <c r="CK46" s="93"/>
      <c r="CL46" s="93"/>
      <c r="CM46" s="93"/>
      <c r="CN46" s="93"/>
    </row>
    <row r="47" spans="2:92" ht="16.5" customHeight="1" thickBot="1" x14ac:dyDescent="0.35">
      <c r="B47" s="81" t="s">
        <v>265</v>
      </c>
      <c r="C47" s="82" t="s">
        <v>266</v>
      </c>
      <c r="D47" s="83" t="s">
        <v>210</v>
      </c>
      <c r="E47" s="84">
        <v>6</v>
      </c>
      <c r="F47" s="85">
        <v>3</v>
      </c>
      <c r="G47" s="86">
        <f t="shared" si="8"/>
        <v>3</v>
      </c>
      <c r="H47" s="87">
        <v>4</v>
      </c>
      <c r="I47" s="88">
        <v>45433</v>
      </c>
      <c r="J47" s="89">
        <v>45434</v>
      </c>
      <c r="K47" s="90">
        <f t="shared" si="9"/>
        <v>2</v>
      </c>
      <c r="L47" s="91">
        <f t="shared" si="0"/>
        <v>0.5</v>
      </c>
      <c r="M47" s="92"/>
      <c r="N47" s="93"/>
      <c r="O47" s="93"/>
      <c r="P47" s="93"/>
      <c r="Q47" s="93"/>
      <c r="R47" s="94"/>
      <c r="S47" s="94"/>
      <c r="T47" s="94"/>
      <c r="U47" s="94"/>
      <c r="V47" s="94"/>
      <c r="W47" s="93"/>
      <c r="X47" s="93"/>
      <c r="Y47" s="93"/>
      <c r="Z47" s="93"/>
      <c r="AA47" s="95"/>
      <c r="AB47" s="92"/>
      <c r="AC47" s="93"/>
      <c r="AD47" s="93"/>
      <c r="AE47" s="93"/>
      <c r="AF47" s="93"/>
      <c r="AG47" s="96"/>
      <c r="AH47" s="96"/>
      <c r="AI47" s="96"/>
      <c r="AJ47" s="96"/>
      <c r="AK47" s="96"/>
      <c r="AL47" s="93"/>
      <c r="AM47" s="93"/>
      <c r="AN47" s="93"/>
      <c r="AO47" s="93"/>
      <c r="AP47" s="95"/>
      <c r="AQ47" s="92"/>
      <c r="AR47" s="93"/>
      <c r="AS47" s="93"/>
      <c r="AT47" s="93"/>
      <c r="AU47" s="93"/>
      <c r="AV47" s="97"/>
      <c r="AW47" s="97"/>
      <c r="AX47" s="97"/>
      <c r="AY47" s="97"/>
      <c r="AZ47" s="97"/>
      <c r="BA47" s="93"/>
      <c r="BB47" s="93"/>
      <c r="BC47" s="93"/>
      <c r="BD47" s="93"/>
      <c r="BE47" s="95"/>
      <c r="BF47" s="92"/>
      <c r="BG47" s="93"/>
      <c r="BH47" s="93"/>
      <c r="BI47" s="93"/>
      <c r="BJ47" s="93"/>
      <c r="BK47" s="98"/>
      <c r="BL47" s="98"/>
      <c r="BM47" s="98"/>
      <c r="BN47" s="98"/>
      <c r="BO47" s="98"/>
      <c r="BP47" s="93"/>
      <c r="BQ47" s="113"/>
      <c r="BR47" s="113"/>
      <c r="BS47" s="93"/>
      <c r="BT47" s="95"/>
      <c r="BU47" s="92"/>
      <c r="BV47" s="93"/>
      <c r="BW47" s="93"/>
      <c r="BX47" s="93"/>
      <c r="BY47" s="93"/>
      <c r="BZ47" s="178"/>
      <c r="CA47" s="178"/>
      <c r="CB47" s="178"/>
      <c r="CC47" s="178"/>
      <c r="CD47" s="178"/>
      <c r="CE47" s="93"/>
      <c r="CF47" s="174"/>
      <c r="CG47" s="174"/>
      <c r="CH47" s="93"/>
      <c r="CI47" s="95"/>
      <c r="CJ47" s="92"/>
      <c r="CK47" s="93"/>
      <c r="CL47" s="93"/>
      <c r="CM47" s="93"/>
      <c r="CN47" s="93"/>
    </row>
    <row r="48" spans="2:92" ht="16.5" customHeight="1" thickBot="1" x14ac:dyDescent="0.35">
      <c r="B48" s="179" t="s">
        <v>272</v>
      </c>
      <c r="C48" s="172" t="s">
        <v>273</v>
      </c>
      <c r="D48" s="172" t="s">
        <v>283</v>
      </c>
      <c r="E48" s="166">
        <v>8</v>
      </c>
      <c r="F48" s="166">
        <v>6</v>
      </c>
      <c r="G48" s="167">
        <f t="shared" si="8"/>
        <v>2</v>
      </c>
      <c r="H48" s="165">
        <v>4.5</v>
      </c>
      <c r="I48" s="168">
        <v>45425</v>
      </c>
      <c r="J48" s="168">
        <v>45506</v>
      </c>
      <c r="K48" s="169">
        <f t="shared" si="9"/>
        <v>82</v>
      </c>
      <c r="L48" s="170">
        <f t="shared" si="0"/>
        <v>0.75</v>
      </c>
      <c r="M48" s="92"/>
      <c r="N48" s="92"/>
      <c r="O48" s="92"/>
      <c r="P48" s="92"/>
      <c r="Q48" s="92"/>
      <c r="R48" s="94"/>
      <c r="S48" s="94"/>
      <c r="T48" s="94"/>
      <c r="U48" s="94"/>
      <c r="V48" s="94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6"/>
      <c r="AH48" s="96"/>
      <c r="AI48" s="96"/>
      <c r="AJ48" s="96"/>
      <c r="AK48" s="96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7"/>
      <c r="AW48" s="97"/>
      <c r="AX48" s="97"/>
      <c r="AY48" s="97"/>
      <c r="AZ48" s="97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113"/>
      <c r="BL48" s="98"/>
      <c r="BM48" s="98"/>
      <c r="BN48" s="98"/>
      <c r="BO48" s="98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174"/>
      <c r="CA48" s="178"/>
      <c r="CB48" s="178"/>
      <c r="CC48" s="175"/>
      <c r="CD48" s="175"/>
      <c r="CE48" s="93"/>
      <c r="CF48" s="93"/>
      <c r="CG48" s="93"/>
      <c r="CH48" s="93"/>
      <c r="CI48" s="93"/>
      <c r="CJ48" s="93"/>
      <c r="CK48" s="93"/>
      <c r="CL48" s="93"/>
      <c r="CM48" s="93"/>
      <c r="CN48" s="93"/>
    </row>
    <row r="49" spans="2:92" ht="16.5" customHeight="1" x14ac:dyDescent="0.3">
      <c r="B49" s="171" t="s">
        <v>279</v>
      </c>
      <c r="C49" s="73" t="s">
        <v>274</v>
      </c>
      <c r="D49" s="74"/>
      <c r="E49" s="42">
        <f>SUM(E50:E50)</f>
        <v>5</v>
      </c>
      <c r="F49" s="43">
        <f>SUM(F50:F50)</f>
        <v>5</v>
      </c>
      <c r="G49" s="44">
        <f>SUM(G50:G50)</f>
        <v>0</v>
      </c>
      <c r="H49" s="75"/>
      <c r="I49" s="76"/>
      <c r="J49" s="77"/>
      <c r="K49" s="77"/>
      <c r="L49" s="49">
        <f t="shared" ref="L49:L50" si="13">F49/E49</f>
        <v>1</v>
      </c>
      <c r="M49" s="50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2"/>
      <c r="AB49" s="50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2"/>
      <c r="AQ49" s="50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2"/>
      <c r="BF49" s="50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2"/>
      <c r="BU49" s="50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2"/>
      <c r="CJ49" s="50"/>
      <c r="CK49" s="51"/>
      <c r="CL49" s="51"/>
      <c r="CM49" s="51"/>
      <c r="CN49" s="51"/>
    </row>
    <row r="50" spans="2:92" ht="16.5" customHeight="1" thickBot="1" x14ac:dyDescent="0.35">
      <c r="B50" s="179" t="s">
        <v>280</v>
      </c>
      <c r="C50" s="180" t="s">
        <v>294</v>
      </c>
      <c r="D50" s="83" t="s">
        <v>210</v>
      </c>
      <c r="E50" s="84">
        <v>5</v>
      </c>
      <c r="F50" s="85">
        <v>5</v>
      </c>
      <c r="G50" s="86">
        <f t="shared" ref="G50" si="14">E50-F50</f>
        <v>0</v>
      </c>
      <c r="H50" s="87">
        <v>5</v>
      </c>
      <c r="I50" s="88">
        <v>45495</v>
      </c>
      <c r="J50" s="89">
        <v>45507</v>
      </c>
      <c r="K50" s="90">
        <f t="shared" ref="K50" si="15">J50-I50+1</f>
        <v>13</v>
      </c>
      <c r="L50" s="91">
        <f t="shared" si="13"/>
        <v>1</v>
      </c>
      <c r="M50" s="92"/>
      <c r="N50" s="93"/>
      <c r="O50" s="93"/>
      <c r="P50" s="93"/>
      <c r="Q50" s="93"/>
      <c r="R50" s="94"/>
      <c r="S50" s="94"/>
      <c r="T50" s="94"/>
      <c r="U50" s="94"/>
      <c r="V50" s="94"/>
      <c r="W50" s="93"/>
      <c r="X50" s="93"/>
      <c r="Y50" s="93"/>
      <c r="Z50" s="93"/>
      <c r="AA50" s="95"/>
      <c r="AB50" s="92"/>
      <c r="AC50" s="93"/>
      <c r="AD50" s="93"/>
      <c r="AE50" s="93"/>
      <c r="AF50" s="93"/>
      <c r="AG50" s="96"/>
      <c r="AH50" s="96"/>
      <c r="AI50" s="96"/>
      <c r="AJ50" s="96"/>
      <c r="AK50" s="96"/>
      <c r="AL50" s="93"/>
      <c r="AM50" s="93"/>
      <c r="AN50" s="93"/>
      <c r="AO50" s="93"/>
      <c r="AP50" s="95"/>
      <c r="AQ50" s="92"/>
      <c r="AR50" s="93"/>
      <c r="AS50" s="93"/>
      <c r="AT50" s="93"/>
      <c r="AU50" s="93"/>
      <c r="AV50" s="97"/>
      <c r="AW50" s="97"/>
      <c r="AX50" s="97"/>
      <c r="AY50" s="97"/>
      <c r="AZ50" s="97"/>
      <c r="BA50" s="93"/>
      <c r="BB50" s="93"/>
      <c r="BC50" s="93"/>
      <c r="BD50" s="93"/>
      <c r="BE50" s="95"/>
      <c r="BF50" s="92"/>
      <c r="BG50" s="93"/>
      <c r="BH50" s="93"/>
      <c r="BI50" s="93"/>
      <c r="BJ50" s="93"/>
      <c r="BK50" s="182"/>
      <c r="BL50" s="183"/>
      <c r="BM50" s="184"/>
      <c r="BN50" s="183"/>
      <c r="BO50" s="183"/>
      <c r="BP50" s="181"/>
      <c r="BQ50" s="65"/>
      <c r="BR50" s="174"/>
      <c r="BS50" s="65"/>
      <c r="BT50" s="65"/>
      <c r="BU50" s="175"/>
      <c r="BV50" s="65"/>
      <c r="BW50" s="174"/>
      <c r="BX50" s="65"/>
      <c r="BY50" s="65"/>
      <c r="BZ50" s="65"/>
      <c r="CA50" s="65"/>
      <c r="CB50" s="174"/>
      <c r="CC50" s="65"/>
      <c r="CD50" s="175"/>
      <c r="CE50" s="65"/>
      <c r="CF50" s="65"/>
      <c r="CG50" s="174"/>
      <c r="CH50" s="65"/>
      <c r="CI50" s="65"/>
      <c r="CJ50" s="65"/>
      <c r="CK50" s="65"/>
      <c r="CL50" s="174"/>
      <c r="CM50" s="65"/>
      <c r="CN50" s="65"/>
    </row>
    <row r="51" spans="2:92" ht="16.5" customHeight="1" thickBot="1" x14ac:dyDescent="0.35">
      <c r="B51" s="179" t="s">
        <v>281</v>
      </c>
      <c r="C51" s="180" t="s">
        <v>282</v>
      </c>
      <c r="D51" s="83" t="s">
        <v>207</v>
      </c>
      <c r="E51" s="84">
        <v>5</v>
      </c>
      <c r="F51" s="85">
        <v>4</v>
      </c>
      <c r="G51" s="86">
        <f t="shared" ref="G51" si="16">E51-F51</f>
        <v>1</v>
      </c>
      <c r="H51" s="87">
        <v>5</v>
      </c>
      <c r="I51" s="88">
        <v>45503</v>
      </c>
      <c r="J51" s="89">
        <v>45506</v>
      </c>
      <c r="K51" s="90">
        <f t="shared" ref="K51" si="17">J51-I51+1</f>
        <v>4</v>
      </c>
      <c r="L51" s="91">
        <f t="shared" ref="L51" si="18">F51/E51</f>
        <v>0.8</v>
      </c>
      <c r="M51" s="92"/>
      <c r="N51" s="93"/>
      <c r="O51" s="93"/>
      <c r="P51" s="93"/>
      <c r="Q51" s="93"/>
      <c r="R51" s="94"/>
      <c r="S51" s="94"/>
      <c r="T51" s="94"/>
      <c r="U51" s="94"/>
      <c r="V51" s="94"/>
      <c r="W51" s="93"/>
      <c r="X51" s="93"/>
      <c r="Y51" s="93"/>
      <c r="Z51" s="93"/>
      <c r="AA51" s="95"/>
      <c r="AB51" s="92"/>
      <c r="AC51" s="93"/>
      <c r="AD51" s="93"/>
      <c r="AE51" s="93"/>
      <c r="AF51" s="93"/>
      <c r="AG51" s="96"/>
      <c r="AH51" s="96"/>
      <c r="AI51" s="96"/>
      <c r="AJ51" s="96"/>
      <c r="AK51" s="96"/>
      <c r="AL51" s="93"/>
      <c r="AM51" s="93"/>
      <c r="AN51" s="93"/>
      <c r="AO51" s="93"/>
      <c r="AP51" s="95"/>
      <c r="AQ51" s="92"/>
      <c r="AR51" s="93"/>
      <c r="AS51" s="93"/>
      <c r="AT51" s="93"/>
      <c r="AU51" s="93"/>
      <c r="AV51" s="97"/>
      <c r="AW51" s="97"/>
      <c r="AX51" s="97"/>
      <c r="AY51" s="97"/>
      <c r="AZ51" s="97"/>
      <c r="BA51" s="93"/>
      <c r="BB51" s="93"/>
      <c r="BC51" s="93"/>
      <c r="BD51" s="93"/>
      <c r="BE51" s="95"/>
      <c r="BF51" s="92"/>
      <c r="BG51" s="93"/>
      <c r="BH51" s="93"/>
      <c r="BI51" s="93"/>
      <c r="BJ51" s="93"/>
      <c r="BK51" s="182"/>
      <c r="BL51" s="183"/>
      <c r="BM51" s="184"/>
      <c r="BN51" s="183"/>
      <c r="BO51" s="183"/>
      <c r="BP51" s="65"/>
      <c r="BQ51" s="65"/>
      <c r="BR51" s="174"/>
      <c r="BS51" s="65"/>
      <c r="BT51" s="65"/>
      <c r="BU51" s="65"/>
      <c r="BV51" s="65"/>
      <c r="BW51" s="174"/>
      <c r="BX51" s="65"/>
      <c r="BY51" s="65"/>
      <c r="BZ51" s="65"/>
      <c r="CA51" s="175"/>
      <c r="CB51" s="174"/>
      <c r="CC51" s="65"/>
      <c r="CD51" s="175"/>
      <c r="CE51" s="65"/>
      <c r="CF51" s="65"/>
      <c r="CG51" s="174"/>
      <c r="CH51" s="65"/>
      <c r="CI51" s="65"/>
      <c r="CJ51" s="65"/>
      <c r="CK51" s="65"/>
      <c r="CL51" s="174"/>
      <c r="CM51" s="65"/>
      <c r="CN51" s="65"/>
    </row>
    <row r="52" spans="2:92" ht="16.5" customHeight="1" thickBot="1" x14ac:dyDescent="0.35">
      <c r="B52" s="179" t="s">
        <v>287</v>
      </c>
      <c r="C52" s="180" t="s">
        <v>288</v>
      </c>
      <c r="D52" s="186" t="s">
        <v>208</v>
      </c>
      <c r="E52" s="84">
        <v>1</v>
      </c>
      <c r="F52" s="85">
        <v>1</v>
      </c>
      <c r="G52" s="86">
        <f t="shared" ref="G52" si="19">E52-F52</f>
        <v>0</v>
      </c>
      <c r="H52" s="87">
        <v>5</v>
      </c>
      <c r="I52" s="88">
        <v>45506</v>
      </c>
      <c r="J52" s="89">
        <v>45506</v>
      </c>
      <c r="K52" s="90">
        <f t="shared" ref="K52" si="20">J52-I52+1</f>
        <v>1</v>
      </c>
      <c r="L52" s="91">
        <f t="shared" ref="L52" si="21">F52/E52</f>
        <v>1</v>
      </c>
      <c r="M52" s="92"/>
      <c r="N52" s="93"/>
      <c r="O52" s="93"/>
      <c r="P52" s="93"/>
      <c r="Q52" s="93"/>
      <c r="R52" s="94"/>
      <c r="S52" s="94"/>
      <c r="T52" s="94"/>
      <c r="U52" s="94"/>
      <c r="V52" s="94"/>
      <c r="W52" s="93"/>
      <c r="X52" s="93"/>
      <c r="Y52" s="93"/>
      <c r="Z52" s="93"/>
      <c r="AA52" s="95"/>
      <c r="AB52" s="92"/>
      <c r="AC52" s="93"/>
      <c r="AD52" s="93"/>
      <c r="AE52" s="93"/>
      <c r="AF52" s="93"/>
      <c r="AG52" s="96"/>
      <c r="AH52" s="96"/>
      <c r="AI52" s="96"/>
      <c r="AJ52" s="96"/>
      <c r="AK52" s="96"/>
      <c r="AL52" s="93"/>
      <c r="AM52" s="93"/>
      <c r="AN52" s="93"/>
      <c r="AO52" s="93"/>
      <c r="AP52" s="95"/>
      <c r="AQ52" s="92"/>
      <c r="AR52" s="93"/>
      <c r="AS52" s="93"/>
      <c r="AT52" s="93"/>
      <c r="AU52" s="93"/>
      <c r="AV52" s="97"/>
      <c r="AW52" s="97"/>
      <c r="AX52" s="97"/>
      <c r="AY52" s="97"/>
      <c r="AZ52" s="97"/>
      <c r="BA52" s="93"/>
      <c r="BB52" s="93"/>
      <c r="BC52" s="93"/>
      <c r="BD52" s="93"/>
      <c r="BE52" s="95"/>
      <c r="BF52" s="92"/>
      <c r="BG52" s="93"/>
      <c r="BH52" s="93"/>
      <c r="BI52" s="93"/>
      <c r="BJ52" s="93"/>
      <c r="BK52" s="182"/>
      <c r="BL52" s="183"/>
      <c r="BM52" s="184"/>
      <c r="BN52" s="183"/>
      <c r="BO52" s="183"/>
      <c r="BP52" s="65"/>
      <c r="BQ52" s="65"/>
      <c r="BR52" s="174"/>
      <c r="BS52" s="65"/>
      <c r="BT52" s="65"/>
      <c r="BU52" s="65"/>
      <c r="BV52" s="65"/>
      <c r="BW52" s="174"/>
      <c r="BX52" s="65"/>
      <c r="BY52" s="65"/>
      <c r="BZ52" s="65"/>
      <c r="CA52" s="174"/>
      <c r="CB52" s="174"/>
      <c r="CC52" s="65"/>
      <c r="CD52" s="175"/>
      <c r="CE52" s="65"/>
      <c r="CF52" s="65"/>
      <c r="CG52" s="174"/>
      <c r="CH52" s="65"/>
      <c r="CI52" s="65"/>
      <c r="CJ52" s="65"/>
      <c r="CK52" s="65"/>
      <c r="CL52" s="174"/>
      <c r="CM52" s="65"/>
      <c r="CN52" s="65"/>
    </row>
    <row r="53" spans="2:92" ht="16.5" customHeight="1" thickBot="1" x14ac:dyDescent="0.35">
      <c r="B53" s="179" t="s">
        <v>295</v>
      </c>
      <c r="C53" s="180" t="s">
        <v>296</v>
      </c>
      <c r="D53" s="186" t="s">
        <v>207</v>
      </c>
      <c r="E53" s="84">
        <v>2</v>
      </c>
      <c r="F53" s="85">
        <v>2</v>
      </c>
      <c r="G53" s="86">
        <f t="shared" ref="G53" si="22">E53-F53</f>
        <v>0</v>
      </c>
      <c r="H53" s="87">
        <v>5</v>
      </c>
      <c r="I53" s="88">
        <v>45507</v>
      </c>
      <c r="J53" s="89">
        <v>45507</v>
      </c>
      <c r="K53" s="90">
        <f t="shared" ref="K53" si="23">J53-I53+1</f>
        <v>1</v>
      </c>
      <c r="L53" s="91">
        <f t="shared" ref="L53" si="24">F53/E53</f>
        <v>1</v>
      </c>
      <c r="M53" s="92"/>
      <c r="N53" s="93"/>
      <c r="O53" s="93"/>
      <c r="P53" s="93"/>
      <c r="Q53" s="93"/>
      <c r="R53" s="94"/>
      <c r="S53" s="94"/>
      <c r="T53" s="94"/>
      <c r="U53" s="94"/>
      <c r="V53" s="94"/>
      <c r="W53" s="93"/>
      <c r="X53" s="93"/>
      <c r="Y53" s="93"/>
      <c r="Z53" s="93"/>
      <c r="AA53" s="95"/>
      <c r="AB53" s="92"/>
      <c r="AC53" s="93"/>
      <c r="AD53" s="93"/>
      <c r="AE53" s="93"/>
      <c r="AF53" s="93"/>
      <c r="AG53" s="96"/>
      <c r="AH53" s="96"/>
      <c r="AI53" s="96"/>
      <c r="AJ53" s="96"/>
      <c r="AK53" s="96"/>
      <c r="AL53" s="93"/>
      <c r="AM53" s="93"/>
      <c r="AN53" s="93"/>
      <c r="AO53" s="93"/>
      <c r="AP53" s="95"/>
      <c r="AQ53" s="92"/>
      <c r="AR53" s="93"/>
      <c r="AS53" s="93"/>
      <c r="AT53" s="93"/>
      <c r="AU53" s="93"/>
      <c r="AV53" s="97"/>
      <c r="AW53" s="97"/>
      <c r="AX53" s="97"/>
      <c r="AY53" s="97"/>
      <c r="AZ53" s="97"/>
      <c r="BA53" s="93"/>
      <c r="BB53" s="93"/>
      <c r="BC53" s="93"/>
      <c r="BD53" s="93"/>
      <c r="BE53" s="95"/>
      <c r="BF53" s="92"/>
      <c r="BG53" s="93"/>
      <c r="BH53" s="93"/>
      <c r="BI53" s="93"/>
      <c r="BJ53" s="93"/>
      <c r="BK53" s="182"/>
      <c r="BL53" s="183"/>
      <c r="BM53" s="184"/>
      <c r="BN53" s="183"/>
      <c r="BO53" s="183"/>
      <c r="BP53" s="65"/>
      <c r="BQ53" s="65"/>
      <c r="BR53" s="174"/>
      <c r="BS53" s="65"/>
      <c r="BT53" s="65"/>
      <c r="BU53" s="65"/>
      <c r="BV53" s="65"/>
      <c r="BW53" s="174"/>
      <c r="BX53" s="65"/>
      <c r="BY53" s="65"/>
      <c r="BZ53" s="65"/>
      <c r="CA53" s="174"/>
      <c r="CB53" s="174"/>
      <c r="CC53" s="65"/>
      <c r="CD53" s="175"/>
      <c r="CF53" s="65"/>
      <c r="CG53" s="174"/>
      <c r="CH53" s="65"/>
      <c r="CI53" s="65"/>
      <c r="CJ53" s="65"/>
      <c r="CK53" s="65"/>
      <c r="CL53" s="174"/>
      <c r="CM53" s="65"/>
      <c r="CN53" s="65"/>
    </row>
    <row r="54" spans="2:92" ht="22.5" customHeight="1" thickBot="1" x14ac:dyDescent="0.35">
      <c r="B54" s="179" t="s">
        <v>300</v>
      </c>
      <c r="C54" s="180" t="s">
        <v>304</v>
      </c>
      <c r="D54" s="186" t="s">
        <v>302</v>
      </c>
      <c r="E54" s="84">
        <v>3</v>
      </c>
      <c r="F54" s="85">
        <v>3</v>
      </c>
      <c r="G54" s="86">
        <f t="shared" ref="G54" si="25">E54-F54</f>
        <v>0</v>
      </c>
      <c r="H54" s="87">
        <v>5</v>
      </c>
      <c r="I54" s="88">
        <v>45509</v>
      </c>
      <c r="J54" s="89">
        <v>45509</v>
      </c>
      <c r="K54" s="90">
        <f t="shared" ref="K54" si="26">J54-I54+1</f>
        <v>1</v>
      </c>
      <c r="L54" s="91">
        <f t="shared" ref="L54" si="27">F54/E54</f>
        <v>1</v>
      </c>
      <c r="M54" s="92"/>
      <c r="N54" s="93"/>
      <c r="O54" s="93"/>
      <c r="P54" s="93"/>
      <c r="Q54" s="93"/>
      <c r="R54" s="94"/>
      <c r="S54" s="94"/>
      <c r="T54" s="94"/>
      <c r="U54" s="94"/>
      <c r="V54" s="94"/>
      <c r="W54" s="93"/>
      <c r="X54" s="93"/>
      <c r="Y54" s="93"/>
      <c r="Z54" s="93"/>
      <c r="AA54" s="95"/>
      <c r="AB54" s="92"/>
      <c r="AC54" s="93"/>
      <c r="AD54" s="93"/>
      <c r="AE54" s="93"/>
      <c r="AF54" s="93"/>
      <c r="AG54" s="96"/>
      <c r="AH54" s="96"/>
      <c r="AI54" s="96"/>
      <c r="AJ54" s="96"/>
      <c r="AK54" s="96"/>
      <c r="AL54" s="93"/>
      <c r="AM54" s="93"/>
      <c r="AN54" s="93"/>
      <c r="AO54" s="93"/>
      <c r="AP54" s="95"/>
      <c r="AQ54" s="92"/>
      <c r="AR54" s="93"/>
      <c r="AS54" s="93"/>
      <c r="AT54" s="93"/>
      <c r="AU54" s="93"/>
      <c r="AV54" s="97"/>
      <c r="AW54" s="97"/>
      <c r="AX54" s="97"/>
      <c r="AY54" s="97"/>
      <c r="AZ54" s="97"/>
      <c r="BA54" s="93"/>
      <c r="BB54" s="93"/>
      <c r="BC54" s="93"/>
      <c r="BD54" s="93"/>
      <c r="BE54" s="95"/>
      <c r="BF54" s="92"/>
      <c r="BG54" s="93"/>
      <c r="BH54" s="93"/>
      <c r="BI54" s="93"/>
      <c r="BJ54" s="93"/>
      <c r="BK54" s="182"/>
      <c r="BL54" s="183"/>
      <c r="BM54" s="184"/>
      <c r="BN54" s="183"/>
      <c r="BO54" s="183"/>
      <c r="BP54" s="65"/>
      <c r="BQ54" s="65"/>
      <c r="BR54" s="174"/>
      <c r="BS54" s="65"/>
      <c r="BT54" s="65"/>
      <c r="BU54" s="65"/>
      <c r="BV54" s="65"/>
      <c r="BW54" s="174"/>
      <c r="BX54" s="65"/>
      <c r="BY54" s="65"/>
      <c r="BZ54" s="65"/>
      <c r="CA54" s="174"/>
      <c r="CB54" s="174"/>
      <c r="CC54" s="65"/>
      <c r="CD54" s="65"/>
      <c r="CE54" s="175"/>
      <c r="CF54" s="65"/>
      <c r="CG54" s="174"/>
      <c r="CH54" s="65"/>
      <c r="CI54" s="65"/>
      <c r="CJ54" s="65"/>
      <c r="CK54" s="65"/>
      <c r="CL54" s="174"/>
      <c r="CM54" s="65"/>
      <c r="CN54" s="65"/>
    </row>
    <row r="55" spans="2:92" ht="16.5" customHeight="1" thickBot="1" x14ac:dyDescent="0.35">
      <c r="B55" s="179" t="s">
        <v>301</v>
      </c>
      <c r="C55" s="180" t="s">
        <v>303</v>
      </c>
      <c r="D55" s="186" t="s">
        <v>207</v>
      </c>
      <c r="E55" s="84">
        <v>3</v>
      </c>
      <c r="F55" s="85">
        <v>3</v>
      </c>
      <c r="G55" s="86">
        <f t="shared" ref="G55" si="28">E55-F55</f>
        <v>0</v>
      </c>
      <c r="H55" s="87">
        <v>5</v>
      </c>
      <c r="I55" s="88">
        <v>45509</v>
      </c>
      <c r="J55" s="89">
        <v>45509</v>
      </c>
      <c r="K55" s="90">
        <f t="shared" ref="K55" si="29">J55-I55+1</f>
        <v>1</v>
      </c>
      <c r="L55" s="91">
        <f t="shared" ref="L55" si="30">F55/E55</f>
        <v>1</v>
      </c>
      <c r="M55" s="92"/>
      <c r="N55" s="93"/>
      <c r="O55" s="93"/>
      <c r="P55" s="93"/>
      <c r="Q55" s="93"/>
      <c r="R55" s="94"/>
      <c r="S55" s="94"/>
      <c r="T55" s="94"/>
      <c r="U55" s="94"/>
      <c r="V55" s="94"/>
      <c r="W55" s="93"/>
      <c r="X55" s="93"/>
      <c r="Y55" s="93"/>
      <c r="Z55" s="93"/>
      <c r="AA55" s="95"/>
      <c r="AB55" s="92"/>
      <c r="AC55" s="93"/>
      <c r="AD55" s="93"/>
      <c r="AE55" s="93"/>
      <c r="AF55" s="93"/>
      <c r="AG55" s="96"/>
      <c r="AH55" s="96"/>
      <c r="AI55" s="96"/>
      <c r="AJ55" s="96"/>
      <c r="AK55" s="96"/>
      <c r="AL55" s="93"/>
      <c r="AM55" s="93"/>
      <c r="AN55" s="93"/>
      <c r="AO55" s="93"/>
      <c r="AP55" s="95"/>
      <c r="AQ55" s="92"/>
      <c r="AR55" s="93"/>
      <c r="AS55" s="93"/>
      <c r="AT55" s="93"/>
      <c r="AU55" s="93"/>
      <c r="AV55" s="97"/>
      <c r="AW55" s="97"/>
      <c r="AX55" s="97"/>
      <c r="AY55" s="97"/>
      <c r="AZ55" s="97"/>
      <c r="BA55" s="93"/>
      <c r="BB55" s="93"/>
      <c r="BC55" s="93"/>
      <c r="BD55" s="93"/>
      <c r="BE55" s="95"/>
      <c r="BF55" s="92"/>
      <c r="BG55" s="93"/>
      <c r="BH55" s="93"/>
      <c r="BI55" s="93"/>
      <c r="BJ55" s="93"/>
      <c r="BK55" s="182"/>
      <c r="BL55" s="183"/>
      <c r="BM55" s="184"/>
      <c r="BN55" s="183"/>
      <c r="BO55" s="183"/>
      <c r="BP55" s="65"/>
      <c r="BQ55" s="65"/>
      <c r="BR55" s="174"/>
      <c r="BS55" s="65"/>
      <c r="BT55" s="65"/>
      <c r="BU55" s="65"/>
      <c r="BV55" s="65"/>
      <c r="BW55" s="174"/>
      <c r="BX55" s="65"/>
      <c r="BY55" s="65"/>
      <c r="BZ55" s="65"/>
      <c r="CA55" s="174"/>
      <c r="CB55" s="174"/>
      <c r="CC55" s="65"/>
      <c r="CD55" s="65"/>
      <c r="CE55" s="175"/>
      <c r="CF55" s="65"/>
      <c r="CG55" s="174"/>
      <c r="CH55" s="65"/>
      <c r="CI55" s="65"/>
      <c r="CJ55" s="65"/>
      <c r="CK55" s="65"/>
      <c r="CL55" s="174"/>
      <c r="CM55" s="65"/>
      <c r="CN55" s="65"/>
    </row>
    <row r="56" spans="2:92" ht="16.5" customHeight="1" thickBot="1" x14ac:dyDescent="0.35">
      <c r="B56" s="179" t="s">
        <v>307</v>
      </c>
      <c r="C56" s="180" t="s">
        <v>305</v>
      </c>
      <c r="D56" s="186" t="s">
        <v>306</v>
      </c>
      <c r="E56" s="84">
        <v>2</v>
      </c>
      <c r="F56" s="85">
        <v>2</v>
      </c>
      <c r="G56" s="86">
        <f t="shared" ref="G56" si="31">E56-F56</f>
        <v>0</v>
      </c>
      <c r="H56" s="87">
        <v>5</v>
      </c>
      <c r="I56" s="88">
        <v>45510</v>
      </c>
      <c r="J56" s="89">
        <v>45510</v>
      </c>
      <c r="K56" s="90">
        <f t="shared" ref="K56" si="32">J56-I56+1</f>
        <v>1</v>
      </c>
      <c r="L56" s="91">
        <f t="shared" ref="L56" si="33">F56/E56</f>
        <v>1</v>
      </c>
      <c r="M56" s="92"/>
      <c r="N56" s="93"/>
      <c r="O56" s="93"/>
      <c r="P56" s="93"/>
      <c r="Q56" s="93"/>
      <c r="R56" s="94"/>
      <c r="S56" s="94"/>
      <c r="T56" s="94"/>
      <c r="U56" s="94"/>
      <c r="V56" s="94"/>
      <c r="W56" s="93"/>
      <c r="X56" s="93"/>
      <c r="Y56" s="93"/>
      <c r="Z56" s="93"/>
      <c r="AA56" s="95"/>
      <c r="AB56" s="92"/>
      <c r="AC56" s="93"/>
      <c r="AD56" s="93"/>
      <c r="AE56" s="93"/>
      <c r="AF56" s="93"/>
      <c r="AG56" s="96"/>
      <c r="AH56" s="96"/>
      <c r="AI56" s="96"/>
      <c r="AJ56" s="96"/>
      <c r="AK56" s="96"/>
      <c r="AL56" s="93"/>
      <c r="AM56" s="93"/>
      <c r="AN56" s="93"/>
      <c r="AO56" s="93"/>
      <c r="AP56" s="95"/>
      <c r="AQ56" s="92"/>
      <c r="AR56" s="93"/>
      <c r="AS56" s="93"/>
      <c r="AT56" s="93"/>
      <c r="AU56" s="93"/>
      <c r="AV56" s="97"/>
      <c r="AW56" s="97"/>
      <c r="AX56" s="97"/>
      <c r="AY56" s="97"/>
      <c r="AZ56" s="97"/>
      <c r="BA56" s="93"/>
      <c r="BB56" s="93"/>
      <c r="BC56" s="93"/>
      <c r="BD56" s="93"/>
      <c r="BE56" s="95"/>
      <c r="BF56" s="92"/>
      <c r="BG56" s="93"/>
      <c r="BH56" s="93"/>
      <c r="BI56" s="93"/>
      <c r="BJ56" s="93"/>
      <c r="BK56" s="182"/>
      <c r="BL56" s="183"/>
      <c r="BM56" s="184"/>
      <c r="BN56" s="183"/>
      <c r="BO56" s="183"/>
      <c r="BP56" s="65"/>
      <c r="BQ56" s="65"/>
      <c r="BR56" s="174"/>
      <c r="BS56" s="65"/>
      <c r="BT56" s="65"/>
      <c r="BU56" s="65"/>
      <c r="BV56" s="65"/>
      <c r="BW56" s="174"/>
      <c r="BX56" s="65"/>
      <c r="BY56" s="65"/>
      <c r="BZ56" s="65"/>
      <c r="CA56" s="174"/>
      <c r="CB56" s="174"/>
      <c r="CC56" s="65"/>
      <c r="CD56" s="65"/>
      <c r="CE56" s="65"/>
      <c r="CF56" s="175"/>
      <c r="CG56" s="174"/>
      <c r="CH56" s="65"/>
      <c r="CI56" s="65"/>
      <c r="CJ56" s="65"/>
      <c r="CK56" s="65"/>
      <c r="CL56" s="174"/>
      <c r="CM56" s="65"/>
      <c r="CN56" s="65"/>
    </row>
    <row r="57" spans="2:92" ht="16.5" customHeight="1" thickBot="1" x14ac:dyDescent="0.35">
      <c r="B57" s="179" t="s">
        <v>308</v>
      </c>
      <c r="C57" s="180" t="s">
        <v>309</v>
      </c>
      <c r="D57" s="186" t="s">
        <v>207</v>
      </c>
      <c r="E57" s="84">
        <v>1</v>
      </c>
      <c r="F57" s="85">
        <v>1</v>
      </c>
      <c r="G57" s="86">
        <f t="shared" ref="G57" si="34">E57-F57</f>
        <v>0</v>
      </c>
      <c r="H57" s="87">
        <v>5</v>
      </c>
      <c r="I57" s="88">
        <v>45510</v>
      </c>
      <c r="J57" s="89">
        <v>45510</v>
      </c>
      <c r="K57" s="90">
        <f t="shared" ref="K57" si="35">J57-I57+1</f>
        <v>1</v>
      </c>
      <c r="L57" s="91">
        <f t="shared" ref="L57" si="36">F57/E57</f>
        <v>1</v>
      </c>
      <c r="M57" s="92"/>
      <c r="N57" s="93"/>
      <c r="O57" s="93"/>
      <c r="P57" s="93"/>
      <c r="Q57" s="93"/>
      <c r="R57" s="94"/>
      <c r="S57" s="94"/>
      <c r="T57" s="94"/>
      <c r="U57" s="94"/>
      <c r="V57" s="94"/>
      <c r="W57" s="93"/>
      <c r="X57" s="93"/>
      <c r="Y57" s="93"/>
      <c r="Z57" s="93"/>
      <c r="AA57" s="95"/>
      <c r="AB57" s="92"/>
      <c r="AC57" s="93"/>
      <c r="AD57" s="93"/>
      <c r="AE57" s="93"/>
      <c r="AF57" s="93"/>
      <c r="AG57" s="96"/>
      <c r="AH57" s="96"/>
      <c r="AI57" s="96"/>
      <c r="AJ57" s="96"/>
      <c r="AK57" s="96"/>
      <c r="AL57" s="93"/>
      <c r="AM57" s="93"/>
      <c r="AN57" s="93"/>
      <c r="AO57" s="93"/>
      <c r="AP57" s="95"/>
      <c r="AQ57" s="92"/>
      <c r="AR57" s="93"/>
      <c r="AS57" s="93"/>
      <c r="AT57" s="93"/>
      <c r="AU57" s="93"/>
      <c r="AV57" s="97"/>
      <c r="AW57" s="97"/>
      <c r="AX57" s="97"/>
      <c r="AY57" s="97"/>
      <c r="AZ57" s="97"/>
      <c r="BA57" s="93"/>
      <c r="BB57" s="93"/>
      <c r="BC57" s="93"/>
      <c r="BD57" s="93"/>
      <c r="BE57" s="95"/>
      <c r="BF57" s="92"/>
      <c r="BG57" s="93"/>
      <c r="BH57" s="93"/>
      <c r="BI57" s="93"/>
      <c r="BJ57" s="93"/>
      <c r="BK57" s="182"/>
      <c r="BL57" s="183"/>
      <c r="BM57" s="184"/>
      <c r="BN57" s="183"/>
      <c r="BO57" s="183"/>
      <c r="BP57" s="65"/>
      <c r="BQ57" s="65"/>
      <c r="BR57" s="174"/>
      <c r="BS57" s="65"/>
      <c r="BT57" s="65"/>
      <c r="BU57" s="65"/>
      <c r="BV57" s="65"/>
      <c r="BW57" s="174"/>
      <c r="BX57" s="65"/>
      <c r="BY57" s="65"/>
      <c r="BZ57" s="65"/>
      <c r="CA57" s="174"/>
      <c r="CB57" s="174"/>
      <c r="CC57" s="65"/>
      <c r="CD57" s="65"/>
      <c r="CE57" s="65"/>
      <c r="CF57" s="175"/>
      <c r="CG57" s="174"/>
      <c r="CH57" s="65"/>
      <c r="CI57" s="65"/>
      <c r="CJ57" s="65"/>
      <c r="CK57" s="65"/>
      <c r="CL57" s="174"/>
      <c r="CM57" s="65"/>
      <c r="CN57" s="65"/>
    </row>
    <row r="58" spans="2:92" ht="16.5" customHeight="1" thickBot="1" x14ac:dyDescent="0.35">
      <c r="B58" s="179" t="s">
        <v>310</v>
      </c>
      <c r="C58" s="180" t="s">
        <v>311</v>
      </c>
      <c r="D58" s="186" t="s">
        <v>306</v>
      </c>
      <c r="E58" s="84">
        <v>3</v>
      </c>
      <c r="F58" s="85">
        <v>2</v>
      </c>
      <c r="G58" s="86">
        <f t="shared" ref="G58:G59" si="37">E58-F58</f>
        <v>1</v>
      </c>
      <c r="H58" s="87">
        <v>5</v>
      </c>
      <c r="I58" s="88">
        <v>45511</v>
      </c>
      <c r="J58" s="89">
        <v>45511</v>
      </c>
      <c r="K58" s="90">
        <f t="shared" ref="K58:K59" si="38">J58-I58+1</f>
        <v>1</v>
      </c>
      <c r="L58" s="91">
        <f t="shared" ref="L58:L59" si="39">F58/E58</f>
        <v>0.66666666666666663</v>
      </c>
      <c r="M58" s="92"/>
      <c r="N58" s="93"/>
      <c r="O58" s="93"/>
      <c r="P58" s="93"/>
      <c r="Q58" s="93"/>
      <c r="R58" s="94"/>
      <c r="S58" s="94"/>
      <c r="T58" s="94"/>
      <c r="U58" s="94"/>
      <c r="V58" s="94"/>
      <c r="W58" s="93"/>
      <c r="X58" s="93"/>
      <c r="Y58" s="93"/>
      <c r="Z58" s="93"/>
      <c r="AA58" s="95"/>
      <c r="AB58" s="92"/>
      <c r="AC58" s="93"/>
      <c r="AD58" s="93"/>
      <c r="AE58" s="93"/>
      <c r="AF58" s="93"/>
      <c r="AG58" s="96"/>
      <c r="AH58" s="96"/>
      <c r="AI58" s="96"/>
      <c r="AJ58" s="96"/>
      <c r="AK58" s="96"/>
      <c r="AL58" s="93"/>
      <c r="AM58" s="93"/>
      <c r="AN58" s="93"/>
      <c r="AO58" s="93"/>
      <c r="AP58" s="95"/>
      <c r="AQ58" s="92"/>
      <c r="AR58" s="93"/>
      <c r="AS58" s="93"/>
      <c r="AT58" s="93"/>
      <c r="AU58" s="93"/>
      <c r="AV58" s="97"/>
      <c r="AW58" s="97"/>
      <c r="AX58" s="97"/>
      <c r="AY58" s="97"/>
      <c r="AZ58" s="97"/>
      <c r="BA58" s="93"/>
      <c r="BB58" s="93"/>
      <c r="BC58" s="93"/>
      <c r="BD58" s="93"/>
      <c r="BE58" s="95"/>
      <c r="BF58" s="92"/>
      <c r="BG58" s="93"/>
      <c r="BH58" s="93"/>
      <c r="BI58" s="93"/>
      <c r="BJ58" s="93"/>
      <c r="BK58" s="182"/>
      <c r="BL58" s="183"/>
      <c r="BM58" s="184"/>
      <c r="BN58" s="183"/>
      <c r="BO58" s="183"/>
      <c r="BP58" s="65"/>
      <c r="BQ58" s="65"/>
      <c r="BR58" s="174"/>
      <c r="BS58" s="65"/>
      <c r="BT58" s="65"/>
      <c r="BU58" s="65"/>
      <c r="BV58" s="65"/>
      <c r="BW58" s="174"/>
      <c r="BX58" s="65"/>
      <c r="BY58" s="65"/>
      <c r="BZ58" s="65"/>
      <c r="CA58" s="174"/>
      <c r="CB58" s="174"/>
      <c r="CC58" s="65"/>
      <c r="CD58" s="65"/>
      <c r="CE58" s="65"/>
      <c r="CF58" s="65"/>
      <c r="CG58" s="175"/>
      <c r="CH58" s="65"/>
      <c r="CI58" s="65"/>
      <c r="CJ58" s="65"/>
      <c r="CK58" s="65"/>
      <c r="CL58" s="174"/>
      <c r="CM58" s="65"/>
      <c r="CN58" s="65"/>
    </row>
    <row r="59" spans="2:92" ht="16.5" customHeight="1" thickBot="1" x14ac:dyDescent="0.35">
      <c r="B59" s="179" t="s">
        <v>312</v>
      </c>
      <c r="C59" s="180" t="s">
        <v>314</v>
      </c>
      <c r="D59" s="186" t="s">
        <v>224</v>
      </c>
      <c r="E59" s="84">
        <v>2</v>
      </c>
      <c r="F59" s="85">
        <v>3</v>
      </c>
      <c r="G59" s="86">
        <f t="shared" si="37"/>
        <v>-1</v>
      </c>
      <c r="H59" s="87">
        <v>5</v>
      </c>
      <c r="I59" s="88">
        <v>45513</v>
      </c>
      <c r="J59" s="89">
        <v>45513</v>
      </c>
      <c r="K59" s="90">
        <f t="shared" si="38"/>
        <v>1</v>
      </c>
      <c r="L59" s="91">
        <f t="shared" si="39"/>
        <v>1.5</v>
      </c>
      <c r="M59" s="92"/>
      <c r="N59" s="93"/>
      <c r="O59" s="93"/>
      <c r="P59" s="93"/>
      <c r="Q59" s="93"/>
      <c r="R59" s="94"/>
      <c r="S59" s="94"/>
      <c r="T59" s="94"/>
      <c r="U59" s="94"/>
      <c r="V59" s="94"/>
      <c r="W59" s="93"/>
      <c r="X59" s="93"/>
      <c r="Y59" s="93"/>
      <c r="Z59" s="93"/>
      <c r="AA59" s="95"/>
      <c r="AB59" s="92"/>
      <c r="AC59" s="93"/>
      <c r="AD59" s="93"/>
      <c r="AE59" s="93"/>
      <c r="AF59" s="93"/>
      <c r="AG59" s="96"/>
      <c r="AH59" s="96"/>
      <c r="AI59" s="96"/>
      <c r="AJ59" s="96"/>
      <c r="AK59" s="96"/>
      <c r="AL59" s="93"/>
      <c r="AM59" s="93"/>
      <c r="AN59" s="93"/>
      <c r="AO59" s="93"/>
      <c r="AP59" s="95"/>
      <c r="AQ59" s="92"/>
      <c r="AR59" s="93"/>
      <c r="AS59" s="93"/>
      <c r="AT59" s="93"/>
      <c r="AU59" s="93"/>
      <c r="AV59" s="97"/>
      <c r="AW59" s="97"/>
      <c r="AX59" s="97"/>
      <c r="AY59" s="97"/>
      <c r="AZ59" s="97"/>
      <c r="BA59" s="93"/>
      <c r="BB59" s="93"/>
      <c r="BC59" s="93"/>
      <c r="BD59" s="93"/>
      <c r="BE59" s="95"/>
      <c r="BF59" s="92"/>
      <c r="BG59" s="93"/>
      <c r="BH59" s="93"/>
      <c r="BI59" s="93"/>
      <c r="BJ59" s="93"/>
      <c r="BK59" s="182"/>
      <c r="BL59" s="183"/>
      <c r="BM59" s="184"/>
      <c r="BN59" s="183"/>
      <c r="BO59" s="183"/>
      <c r="BP59" s="65"/>
      <c r="BQ59" s="65"/>
      <c r="BR59" s="174"/>
      <c r="BS59" s="65"/>
      <c r="BT59" s="65"/>
      <c r="BU59" s="65"/>
      <c r="BV59" s="65"/>
      <c r="BW59" s="174"/>
      <c r="BX59" s="65"/>
      <c r="BY59" s="65"/>
      <c r="BZ59" s="65"/>
      <c r="CA59" s="174"/>
      <c r="CB59" s="174"/>
      <c r="CC59" s="65"/>
      <c r="CD59" s="65"/>
      <c r="CE59" s="65"/>
      <c r="CF59" s="188"/>
      <c r="CG59" s="65"/>
      <c r="CH59" s="188"/>
      <c r="CI59" s="175"/>
      <c r="CJ59" s="65"/>
      <c r="CK59" s="65"/>
      <c r="CL59" s="174"/>
      <c r="CM59" s="65"/>
      <c r="CN59" s="65"/>
    </row>
    <row r="60" spans="2:92" ht="16.5" customHeight="1" thickBot="1" x14ac:dyDescent="0.35">
      <c r="B60" s="179" t="s">
        <v>313</v>
      </c>
      <c r="C60" s="180" t="s">
        <v>149</v>
      </c>
      <c r="D60" s="186" t="s">
        <v>210</v>
      </c>
      <c r="E60" s="84">
        <v>8</v>
      </c>
      <c r="F60" s="85">
        <v>6</v>
      </c>
      <c r="G60" s="86">
        <f t="shared" ref="G60" si="40">E60-F60</f>
        <v>2</v>
      </c>
      <c r="H60" s="87">
        <v>5</v>
      </c>
      <c r="I60" s="88">
        <v>45510</v>
      </c>
      <c r="J60" s="89">
        <v>45513</v>
      </c>
      <c r="K60" s="90">
        <f t="shared" ref="K60" si="41">J60-I60+1</f>
        <v>4</v>
      </c>
      <c r="L60" s="91">
        <f t="shared" ref="L60" si="42">F60/E60</f>
        <v>0.75</v>
      </c>
      <c r="M60" s="92"/>
      <c r="N60" s="93"/>
      <c r="O60" s="93"/>
      <c r="P60" s="93"/>
      <c r="Q60" s="93"/>
      <c r="R60" s="94"/>
      <c r="S60" s="94"/>
      <c r="T60" s="94"/>
      <c r="U60" s="94"/>
      <c r="V60" s="94"/>
      <c r="W60" s="93"/>
      <c r="X60" s="93"/>
      <c r="Y60" s="93"/>
      <c r="Z60" s="93"/>
      <c r="AA60" s="95"/>
      <c r="AB60" s="92"/>
      <c r="AC60" s="93"/>
      <c r="AD60" s="93"/>
      <c r="AE60" s="93"/>
      <c r="AF60" s="93"/>
      <c r="AG60" s="96"/>
      <c r="AH60" s="96"/>
      <c r="AI60" s="96"/>
      <c r="AJ60" s="96"/>
      <c r="AK60" s="96"/>
      <c r="AL60" s="93"/>
      <c r="AM60" s="93"/>
      <c r="AN60" s="93"/>
      <c r="AO60" s="93"/>
      <c r="AP60" s="95"/>
      <c r="AQ60" s="92"/>
      <c r="AR60" s="93"/>
      <c r="AS60" s="93"/>
      <c r="AT60" s="93"/>
      <c r="AU60" s="93"/>
      <c r="AV60" s="97"/>
      <c r="AW60" s="97"/>
      <c r="AX60" s="97"/>
      <c r="AY60" s="97"/>
      <c r="AZ60" s="97"/>
      <c r="BA60" s="93"/>
      <c r="BB60" s="93"/>
      <c r="BC60" s="93"/>
      <c r="BD60" s="93"/>
      <c r="BE60" s="95"/>
      <c r="BF60" s="92"/>
      <c r="BG60" s="93"/>
      <c r="BH60" s="93"/>
      <c r="BI60" s="93"/>
      <c r="BJ60" s="93"/>
      <c r="BK60" s="182"/>
      <c r="BL60" s="183"/>
      <c r="BM60" s="184"/>
      <c r="BN60" s="183"/>
      <c r="BO60" s="183"/>
      <c r="BP60" s="65"/>
      <c r="BQ60" s="65"/>
      <c r="BR60" s="174"/>
      <c r="BS60" s="65"/>
      <c r="BT60" s="65"/>
      <c r="BU60" s="65"/>
      <c r="BV60" s="65"/>
      <c r="BW60" s="174"/>
      <c r="BX60" s="65"/>
      <c r="BY60" s="65"/>
      <c r="BZ60" s="65"/>
      <c r="CA60" s="174"/>
      <c r="CB60" s="174"/>
      <c r="CC60" s="65"/>
      <c r="CD60" s="65"/>
      <c r="CE60" s="65"/>
      <c r="CF60" s="175"/>
      <c r="CG60" s="175"/>
      <c r="CH60" s="175"/>
      <c r="CI60" s="175"/>
      <c r="CJ60" s="65"/>
      <c r="CK60" s="65"/>
      <c r="CL60" s="174"/>
      <c r="CM60" s="65"/>
      <c r="CN60" s="65"/>
    </row>
    <row r="61" spans="2:92" ht="16.5" customHeight="1" x14ac:dyDescent="0.3">
      <c r="B61" s="171"/>
      <c r="C61" s="172"/>
      <c r="D61" s="172"/>
      <c r="E61" s="166"/>
      <c r="F61" s="166"/>
      <c r="G61" s="167"/>
      <c r="H61" s="165"/>
      <c r="I61" s="168"/>
      <c r="J61" s="168"/>
      <c r="K61" s="169"/>
      <c r="L61" s="170"/>
      <c r="M61" s="188"/>
      <c r="N61" s="188"/>
      <c r="O61" s="188"/>
      <c r="P61" s="188"/>
      <c r="Q61" s="188"/>
      <c r="R61" s="189"/>
      <c r="S61" s="189"/>
      <c r="T61" s="189"/>
      <c r="U61" s="189"/>
      <c r="V61" s="189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  <c r="AG61" s="190"/>
      <c r="AH61" s="190"/>
      <c r="AI61" s="190"/>
      <c r="AJ61" s="190"/>
      <c r="AK61" s="190"/>
      <c r="AL61" s="188"/>
      <c r="AM61" s="188"/>
      <c r="AN61" s="188"/>
      <c r="AO61" s="188"/>
      <c r="AP61" s="188"/>
      <c r="AQ61" s="188"/>
      <c r="AR61" s="188"/>
      <c r="AS61" s="188"/>
      <c r="AT61" s="188"/>
      <c r="AU61" s="188"/>
      <c r="AV61" s="191"/>
      <c r="AW61" s="191"/>
      <c r="AX61" s="191"/>
      <c r="AY61" s="191"/>
      <c r="AZ61" s="191"/>
      <c r="BA61" s="188"/>
      <c r="BB61" s="188"/>
      <c r="BC61" s="188"/>
      <c r="BD61" s="188"/>
      <c r="BE61" s="188"/>
      <c r="BF61" s="188"/>
      <c r="BG61" s="188"/>
      <c r="BH61" s="188"/>
      <c r="BI61" s="188"/>
      <c r="BJ61" s="188"/>
      <c r="BK61" s="182"/>
      <c r="BL61" s="192"/>
      <c r="BM61" s="193"/>
      <c r="BN61" s="192"/>
      <c r="BO61" s="192"/>
      <c r="BP61" s="188"/>
      <c r="BQ61" s="188"/>
      <c r="BR61" s="194"/>
      <c r="BS61" s="188"/>
      <c r="BT61" s="188"/>
      <c r="BU61" s="188"/>
      <c r="BV61" s="188"/>
      <c r="BW61" s="194"/>
      <c r="BX61" s="188"/>
      <c r="BY61" s="188"/>
      <c r="BZ61" s="188"/>
      <c r="CA61" s="194"/>
      <c r="CB61" s="194"/>
      <c r="CC61" s="188"/>
      <c r="CD61" s="188"/>
      <c r="CE61" s="188"/>
      <c r="CF61" s="188"/>
      <c r="CG61" s="237"/>
      <c r="CH61" s="188"/>
      <c r="CK61" s="188"/>
      <c r="CL61" s="194"/>
      <c r="CM61" s="188"/>
      <c r="CN61" s="188"/>
    </row>
    <row r="62" spans="2:92" ht="16.5" customHeight="1" x14ac:dyDescent="0.3">
      <c r="B62" s="171"/>
      <c r="C62" s="172"/>
      <c r="D62" s="172"/>
      <c r="E62" s="166"/>
      <c r="F62" s="166"/>
      <c r="G62" s="167"/>
      <c r="H62" s="165"/>
      <c r="I62" s="168"/>
      <c r="J62" s="168"/>
      <c r="K62" s="169"/>
      <c r="L62" s="170"/>
      <c r="M62" s="188"/>
      <c r="N62" s="188"/>
      <c r="O62" s="188"/>
      <c r="P62" s="188"/>
      <c r="Q62" s="188"/>
      <c r="R62" s="189"/>
      <c r="S62" s="189"/>
      <c r="T62" s="189"/>
      <c r="U62" s="189"/>
      <c r="V62" s="189"/>
      <c r="W62" s="188"/>
      <c r="X62" s="188"/>
      <c r="Y62" s="188"/>
      <c r="Z62" s="188"/>
      <c r="AA62" s="188"/>
      <c r="AB62" s="188"/>
      <c r="AC62" s="188"/>
      <c r="AD62" s="188"/>
      <c r="AE62" s="188"/>
      <c r="AF62" s="188"/>
      <c r="AG62" s="190"/>
      <c r="AH62" s="190"/>
      <c r="AI62" s="190"/>
      <c r="AJ62" s="190"/>
      <c r="AK62" s="190"/>
      <c r="AL62" s="188"/>
      <c r="AM62" s="188"/>
      <c r="AN62" s="188"/>
      <c r="AO62" s="188"/>
      <c r="AP62" s="188"/>
      <c r="AQ62" s="188"/>
      <c r="AR62" s="188"/>
      <c r="AS62" s="188"/>
      <c r="AT62" s="188"/>
      <c r="AU62" s="188"/>
      <c r="AV62" s="191"/>
      <c r="AW62" s="191"/>
      <c r="AX62" s="191"/>
      <c r="AY62" s="191"/>
      <c r="AZ62" s="191"/>
      <c r="BA62" s="188"/>
      <c r="BB62" s="188"/>
      <c r="BC62" s="188"/>
      <c r="BD62" s="188"/>
      <c r="BE62" s="188"/>
      <c r="BF62" s="188"/>
      <c r="BG62" s="188"/>
      <c r="BH62" s="188"/>
      <c r="BI62" s="188"/>
      <c r="BJ62" s="188"/>
      <c r="BK62" s="182"/>
      <c r="BL62" s="192"/>
      <c r="BM62" s="193"/>
      <c r="BN62" s="192"/>
      <c r="BO62" s="192"/>
      <c r="BP62" s="188"/>
      <c r="BQ62" s="188"/>
      <c r="BR62" s="194"/>
      <c r="BS62" s="188"/>
      <c r="BT62" s="188"/>
      <c r="BU62" s="188"/>
      <c r="BV62" s="188"/>
      <c r="BW62" s="194"/>
      <c r="BX62" s="188"/>
      <c r="BY62" s="188"/>
      <c r="BZ62" s="188"/>
      <c r="CA62" s="194"/>
      <c r="CB62" s="194"/>
      <c r="CC62" s="188"/>
      <c r="CD62" s="188"/>
      <c r="CE62" s="188"/>
      <c r="CI62" s="188"/>
      <c r="CJ62" s="188"/>
      <c r="CK62" s="188"/>
      <c r="CL62" s="194"/>
      <c r="CM62" s="188"/>
      <c r="CN62" s="188"/>
    </row>
    <row r="63" spans="2:92" ht="16.5" customHeight="1" x14ac:dyDescent="0.3">
      <c r="B63" s="171"/>
      <c r="C63" s="172"/>
      <c r="D63" s="172"/>
      <c r="E63" s="166"/>
      <c r="F63" s="166"/>
      <c r="G63" s="167"/>
      <c r="H63" s="165"/>
      <c r="I63" s="168"/>
      <c r="J63" s="168"/>
      <c r="K63" s="169"/>
      <c r="L63" s="170"/>
      <c r="M63" s="188"/>
      <c r="N63" s="188"/>
      <c r="O63" s="188"/>
      <c r="P63" s="188"/>
      <c r="Q63" s="188"/>
      <c r="R63" s="189"/>
      <c r="S63" s="189"/>
      <c r="T63" s="189"/>
      <c r="U63" s="189"/>
      <c r="V63" s="189"/>
      <c r="W63" s="188"/>
      <c r="X63" s="188"/>
      <c r="Y63" s="188"/>
      <c r="Z63" s="188"/>
      <c r="AA63" s="188"/>
      <c r="AB63" s="188"/>
      <c r="AC63" s="188"/>
      <c r="AD63" s="188"/>
      <c r="AE63" s="188"/>
      <c r="AF63" s="188"/>
      <c r="AG63" s="190"/>
      <c r="AH63" s="190"/>
      <c r="AI63" s="190"/>
      <c r="AJ63" s="190"/>
      <c r="AK63" s="190"/>
      <c r="AL63" s="188"/>
      <c r="AM63" s="188"/>
      <c r="AN63" s="188"/>
      <c r="AO63" s="188"/>
      <c r="AP63" s="188"/>
      <c r="AQ63" s="188"/>
      <c r="AR63" s="188"/>
      <c r="AS63" s="188"/>
      <c r="AT63" s="188"/>
      <c r="AU63" s="188"/>
      <c r="AV63" s="191"/>
      <c r="AW63" s="191"/>
      <c r="AX63" s="191"/>
      <c r="AY63" s="191"/>
      <c r="AZ63" s="191"/>
      <c r="BA63" s="188"/>
      <c r="BB63" s="188"/>
      <c r="BC63" s="188"/>
      <c r="BD63" s="188"/>
      <c r="BE63" s="188"/>
      <c r="BF63" s="188"/>
      <c r="BG63" s="188"/>
      <c r="BH63" s="188"/>
      <c r="BI63" s="188"/>
      <c r="BJ63" s="188"/>
      <c r="BK63" s="182"/>
      <c r="BL63" s="192"/>
      <c r="BM63" s="193"/>
      <c r="BN63" s="192"/>
      <c r="BO63" s="192"/>
      <c r="BP63" s="188"/>
      <c r="BQ63" s="188"/>
      <c r="BR63" s="194"/>
      <c r="BS63" s="188"/>
      <c r="BT63" s="188"/>
      <c r="BU63" s="188"/>
      <c r="BV63" s="188"/>
      <c r="BW63" s="194"/>
      <c r="BX63" s="188"/>
      <c r="BY63" s="188"/>
      <c r="BZ63" s="188"/>
      <c r="CA63" s="194"/>
      <c r="CB63" s="194"/>
      <c r="CC63" s="188"/>
      <c r="CD63" s="188"/>
      <c r="CE63" s="188"/>
      <c r="CF63" s="188"/>
      <c r="CG63" s="174"/>
      <c r="CH63" s="188"/>
      <c r="CI63" s="188"/>
      <c r="CJ63" s="188"/>
      <c r="CK63" s="188"/>
      <c r="CL63" s="194"/>
      <c r="CM63" s="188"/>
      <c r="CN63" s="188"/>
    </row>
    <row r="64" spans="2:92" ht="18" customHeight="1" x14ac:dyDescent="0.3">
      <c r="C64" s="4" t="s">
        <v>75</v>
      </c>
      <c r="D64" s="100" t="s">
        <v>76</v>
      </c>
      <c r="E64" s="101">
        <f>SUM(E11:E16,E18:E21,E29:E37,E43:E47)</f>
        <v>68</v>
      </c>
      <c r="F64" s="101">
        <f>SUM(F11:F16,F18:F21,F29:F37,F43:F47)</f>
        <v>68</v>
      </c>
      <c r="G64" s="101">
        <f>SUM(G11:G16,G18:G21,G29:G37,G43:G47)</f>
        <v>0</v>
      </c>
      <c r="H64" s="101">
        <v>60</v>
      </c>
      <c r="I64" s="101">
        <f>E64/H64</f>
        <v>1.1333333333333333</v>
      </c>
      <c r="L64" s="102" t="s">
        <v>77</v>
      </c>
      <c r="M64" s="103">
        <v>1</v>
      </c>
      <c r="N64" s="103">
        <v>2</v>
      </c>
      <c r="O64" s="103">
        <v>3</v>
      </c>
      <c r="P64" s="103">
        <v>4</v>
      </c>
      <c r="Q64" s="103">
        <v>5</v>
      </c>
      <c r="R64" s="103">
        <v>6</v>
      </c>
      <c r="S64" s="103">
        <v>7</v>
      </c>
      <c r="T64" s="103">
        <v>8</v>
      </c>
      <c r="U64" s="103">
        <v>9</v>
      </c>
      <c r="V64" s="103">
        <v>10</v>
      </c>
      <c r="W64" s="103">
        <v>11</v>
      </c>
      <c r="X64" s="103">
        <v>12</v>
      </c>
      <c r="Y64" s="103">
        <v>13</v>
      </c>
      <c r="Z64" s="103">
        <v>14</v>
      </c>
      <c r="AA64" s="103">
        <v>15</v>
      </c>
      <c r="AB64" s="103">
        <v>16</v>
      </c>
      <c r="AC64" s="103">
        <v>17</v>
      </c>
      <c r="AD64" s="103">
        <v>18</v>
      </c>
      <c r="AE64" s="103">
        <v>19</v>
      </c>
      <c r="AF64" s="103">
        <v>20</v>
      </c>
      <c r="AG64" s="103">
        <v>21</v>
      </c>
      <c r="AH64" s="103">
        <v>22</v>
      </c>
      <c r="AI64" s="103">
        <v>23</v>
      </c>
      <c r="AJ64" s="103">
        <v>24</v>
      </c>
      <c r="AK64" s="103">
        <v>25</v>
      </c>
      <c r="AL64" s="103">
        <v>26</v>
      </c>
      <c r="AM64" s="103">
        <v>27</v>
      </c>
      <c r="AN64" s="103">
        <v>28</v>
      </c>
      <c r="AO64" s="103">
        <v>29</v>
      </c>
      <c r="AP64" s="103">
        <v>30</v>
      </c>
      <c r="AQ64" s="103">
        <v>31</v>
      </c>
      <c r="AR64" s="103">
        <v>32</v>
      </c>
      <c r="AS64" s="103">
        <v>33</v>
      </c>
      <c r="AT64" s="103">
        <v>34</v>
      </c>
      <c r="AU64" s="103">
        <v>35</v>
      </c>
      <c r="AV64" s="103">
        <v>36</v>
      </c>
      <c r="AW64" s="103">
        <v>37</v>
      </c>
      <c r="AX64" s="103">
        <v>38</v>
      </c>
      <c r="AY64" s="103">
        <v>39</v>
      </c>
      <c r="AZ64" s="103">
        <v>40</v>
      </c>
      <c r="BA64" s="103">
        <v>41</v>
      </c>
      <c r="BB64" s="103">
        <v>42</v>
      </c>
      <c r="BC64" s="103">
        <v>43</v>
      </c>
      <c r="BD64" s="103">
        <v>44</v>
      </c>
      <c r="BE64" s="103">
        <v>45</v>
      </c>
      <c r="BF64" s="103">
        <v>46</v>
      </c>
      <c r="BG64" s="103">
        <v>47</v>
      </c>
      <c r="BH64" s="103">
        <v>48</v>
      </c>
      <c r="BI64" s="103">
        <v>49</v>
      </c>
      <c r="BJ64" s="103">
        <v>50</v>
      </c>
      <c r="BK64" s="103">
        <v>51</v>
      </c>
      <c r="BL64" s="103">
        <v>52</v>
      </c>
      <c r="BM64" s="103">
        <v>53</v>
      </c>
      <c r="BN64" s="103">
        <v>54</v>
      </c>
      <c r="BO64" s="103">
        <v>55</v>
      </c>
      <c r="BP64" s="103">
        <v>56</v>
      </c>
      <c r="BQ64" s="103">
        <v>57</v>
      </c>
      <c r="BR64" s="103">
        <v>58</v>
      </c>
      <c r="BS64" s="103">
        <v>59</v>
      </c>
      <c r="BT64" s="103">
        <v>60</v>
      </c>
      <c r="BV64" s="100" t="s">
        <v>76</v>
      </c>
    </row>
    <row r="65" spans="3:74" ht="18" customHeight="1" x14ac:dyDescent="0.3">
      <c r="H65" s="104" t="s">
        <v>78</v>
      </c>
      <c r="L65" s="102" t="s">
        <v>79</v>
      </c>
      <c r="M65" s="105">
        <f>E64</f>
        <v>68</v>
      </c>
      <c r="N65" s="106">
        <f>M65-I64</f>
        <v>66.86666666666666</v>
      </c>
      <c r="O65" s="106">
        <f>N65-I64</f>
        <v>65.73333333333332</v>
      </c>
      <c r="P65" s="106">
        <f>O65-I64</f>
        <v>64.59999999999998</v>
      </c>
      <c r="Q65" s="106">
        <f>P65-I64</f>
        <v>63.466666666666647</v>
      </c>
      <c r="R65" s="106">
        <f>Q65-I64</f>
        <v>62.333333333333314</v>
      </c>
      <c r="S65" s="106">
        <f>R65-I64</f>
        <v>61.199999999999982</v>
      </c>
      <c r="T65" s="106">
        <f>S65-I64</f>
        <v>60.066666666666649</v>
      </c>
      <c r="U65" s="106">
        <f>T65-I64</f>
        <v>58.933333333333316</v>
      </c>
      <c r="V65" s="106">
        <f>U65-I64</f>
        <v>57.799999999999983</v>
      </c>
      <c r="W65" s="106">
        <f>V65-I64</f>
        <v>56.66666666666665</v>
      </c>
      <c r="X65" s="106">
        <f>W65-I64</f>
        <v>55.533333333333317</v>
      </c>
      <c r="Y65" s="106">
        <f>X65-I64</f>
        <v>54.399999999999984</v>
      </c>
      <c r="Z65" s="106">
        <f>Y65-I64</f>
        <v>53.266666666666652</v>
      </c>
      <c r="AA65" s="106">
        <f>Z65-I64</f>
        <v>52.133333333333319</v>
      </c>
      <c r="AB65" s="106">
        <f>AA65-I64</f>
        <v>50.999999999999986</v>
      </c>
      <c r="AC65" s="106">
        <f>AB65-I64</f>
        <v>49.866666666666653</v>
      </c>
      <c r="AD65" s="106">
        <f>AC65-I64</f>
        <v>48.73333333333332</v>
      </c>
      <c r="AE65" s="106">
        <f>AD65-I64</f>
        <v>47.599999999999987</v>
      </c>
      <c r="AF65" s="106">
        <f>AE65-I64</f>
        <v>46.466666666666654</v>
      </c>
      <c r="AG65" s="106">
        <f>AF65-I64</f>
        <v>45.333333333333321</v>
      </c>
      <c r="AH65" s="106">
        <f>AG65-I64</f>
        <v>44.199999999999989</v>
      </c>
      <c r="AI65" s="106">
        <f>AH65-I64</f>
        <v>43.066666666666656</v>
      </c>
      <c r="AJ65" s="106">
        <f>AI65-I64</f>
        <v>41.933333333333323</v>
      </c>
      <c r="AK65" s="106">
        <f>AJ65-I64</f>
        <v>40.79999999999999</v>
      </c>
      <c r="AL65" s="106">
        <f>AK65-I64</f>
        <v>39.666666666666657</v>
      </c>
      <c r="AM65" s="106">
        <f>AL65-I64</f>
        <v>38.533333333333324</v>
      </c>
      <c r="AN65" s="106">
        <f>AM65-I64</f>
        <v>37.399999999999991</v>
      </c>
      <c r="AO65" s="106">
        <f>AN65-I64</f>
        <v>36.266666666666659</v>
      </c>
      <c r="AP65" s="106">
        <f>AO65-I64</f>
        <v>35.133333333333326</v>
      </c>
      <c r="AQ65" s="106">
        <f>AP65-I64</f>
        <v>33.999999999999993</v>
      </c>
      <c r="AR65" s="106">
        <f>AQ65-I64</f>
        <v>32.86666666666666</v>
      </c>
      <c r="AS65" s="106">
        <f>AR65-I64</f>
        <v>31.733333333333327</v>
      </c>
      <c r="AT65" s="106">
        <f>AS65-I64</f>
        <v>30.599999999999994</v>
      </c>
      <c r="AU65" s="106">
        <f>AT65-I64</f>
        <v>29.466666666666661</v>
      </c>
      <c r="AV65" s="106">
        <f>AU65-I64</f>
        <v>28.333333333333329</v>
      </c>
      <c r="AW65" s="106">
        <f>AV65-I64</f>
        <v>27.199999999999996</v>
      </c>
      <c r="AX65" s="106">
        <f>AW65-I64</f>
        <v>26.066666666666663</v>
      </c>
      <c r="AY65" s="106">
        <f>AX65-I64</f>
        <v>24.93333333333333</v>
      </c>
      <c r="AZ65" s="106">
        <f>AY65-I64</f>
        <v>23.799999999999997</v>
      </c>
      <c r="BA65" s="106">
        <f>AZ65-I64</f>
        <v>22.666666666666664</v>
      </c>
      <c r="BB65" s="106">
        <f>BA65-I64</f>
        <v>21.533333333333331</v>
      </c>
      <c r="BC65" s="106">
        <f>BB65-I64</f>
        <v>20.399999999999999</v>
      </c>
      <c r="BD65" s="106">
        <f>BC65-I64</f>
        <v>19.266666666666666</v>
      </c>
      <c r="BE65" s="106">
        <f>BD65-I64</f>
        <v>18.133333333333333</v>
      </c>
      <c r="BF65" s="106">
        <f>BE65-I64</f>
        <v>17</v>
      </c>
      <c r="BG65" s="106">
        <f>BF65-I64</f>
        <v>15.866666666666667</v>
      </c>
      <c r="BH65" s="106">
        <f>BG65-I64</f>
        <v>14.733333333333334</v>
      </c>
      <c r="BI65" s="106">
        <f>BH65-I64</f>
        <v>13.600000000000001</v>
      </c>
      <c r="BJ65" s="106">
        <f>BI65-I64</f>
        <v>12.466666666666669</v>
      </c>
      <c r="BK65" s="106">
        <f>BJ65-I64</f>
        <v>11.333333333333336</v>
      </c>
      <c r="BL65" s="106">
        <f>BK65-I64</f>
        <v>10.200000000000003</v>
      </c>
      <c r="BM65" s="106">
        <f>BL65-I64</f>
        <v>9.06666666666667</v>
      </c>
      <c r="BN65" s="106">
        <f>BM65-I64</f>
        <v>7.9333333333333371</v>
      </c>
      <c r="BO65" s="106">
        <f>BN65-I64</f>
        <v>6.8000000000000043</v>
      </c>
      <c r="BP65" s="106">
        <f>BO65-I64</f>
        <v>5.6666666666666714</v>
      </c>
      <c r="BQ65" s="106">
        <f>BP65-I64</f>
        <v>4.5333333333333385</v>
      </c>
      <c r="BR65" s="106">
        <f>BQ65-I64</f>
        <v>3.4000000000000052</v>
      </c>
      <c r="BS65" s="106">
        <f>BR65-I64</f>
        <v>2.2666666666666719</v>
      </c>
      <c r="BT65" s="106">
        <f>BS65-I64</f>
        <v>1.1333333333333386</v>
      </c>
      <c r="BV65" s="101"/>
    </row>
    <row r="66" spans="3:74" ht="18" customHeight="1" x14ac:dyDescent="0.3">
      <c r="L66" s="102" t="s">
        <v>29</v>
      </c>
      <c r="M66" s="105">
        <f>E64</f>
        <v>68</v>
      </c>
      <c r="N66" s="105">
        <f t="shared" ref="N66:BT66" si="43">M68</f>
        <v>68</v>
      </c>
      <c r="O66" s="105">
        <f t="shared" si="43"/>
        <v>68</v>
      </c>
      <c r="P66" s="105">
        <f t="shared" si="43"/>
        <v>68</v>
      </c>
      <c r="Q66" s="105">
        <f t="shared" si="43"/>
        <v>68</v>
      </c>
      <c r="R66" s="105">
        <f t="shared" si="43"/>
        <v>68</v>
      </c>
      <c r="S66" s="105">
        <f t="shared" si="43"/>
        <v>68</v>
      </c>
      <c r="T66" s="105">
        <f t="shared" si="43"/>
        <v>68</v>
      </c>
      <c r="U66" s="105">
        <f t="shared" si="43"/>
        <v>68</v>
      </c>
      <c r="V66" s="105">
        <f t="shared" si="43"/>
        <v>68</v>
      </c>
      <c r="W66" s="105">
        <f t="shared" si="43"/>
        <v>68</v>
      </c>
      <c r="X66" s="105">
        <f t="shared" si="43"/>
        <v>68</v>
      </c>
      <c r="Y66" s="105">
        <f t="shared" si="43"/>
        <v>68</v>
      </c>
      <c r="Z66" s="105">
        <f t="shared" si="43"/>
        <v>68</v>
      </c>
      <c r="AA66" s="105">
        <f t="shared" si="43"/>
        <v>68</v>
      </c>
      <c r="AB66" s="105">
        <f t="shared" si="43"/>
        <v>68</v>
      </c>
      <c r="AC66" s="105">
        <f t="shared" si="43"/>
        <v>68</v>
      </c>
      <c r="AD66" s="105">
        <f t="shared" si="43"/>
        <v>68</v>
      </c>
      <c r="AE66" s="105">
        <f t="shared" si="43"/>
        <v>68</v>
      </c>
      <c r="AF66" s="105">
        <f t="shared" si="43"/>
        <v>68</v>
      </c>
      <c r="AG66" s="105">
        <f t="shared" si="43"/>
        <v>68</v>
      </c>
      <c r="AH66" s="105">
        <f t="shared" si="43"/>
        <v>68</v>
      </c>
      <c r="AI66" s="105">
        <f t="shared" si="43"/>
        <v>68</v>
      </c>
      <c r="AJ66" s="105">
        <f t="shared" si="43"/>
        <v>68</v>
      </c>
      <c r="AK66" s="105">
        <f t="shared" si="43"/>
        <v>68</v>
      </c>
      <c r="AL66" s="105">
        <f t="shared" si="43"/>
        <v>68</v>
      </c>
      <c r="AM66" s="105">
        <f t="shared" si="43"/>
        <v>68</v>
      </c>
      <c r="AN66" s="105">
        <f t="shared" si="43"/>
        <v>68</v>
      </c>
      <c r="AO66" s="105">
        <f t="shared" si="43"/>
        <v>68</v>
      </c>
      <c r="AP66" s="105">
        <f t="shared" si="43"/>
        <v>68</v>
      </c>
      <c r="AQ66" s="105">
        <f t="shared" si="43"/>
        <v>68</v>
      </c>
      <c r="AR66" s="105">
        <f t="shared" si="43"/>
        <v>68</v>
      </c>
      <c r="AS66" s="105">
        <f t="shared" si="43"/>
        <v>68</v>
      </c>
      <c r="AT66" s="105">
        <f t="shared" si="43"/>
        <v>68</v>
      </c>
      <c r="AU66" s="105">
        <f t="shared" si="43"/>
        <v>68</v>
      </c>
      <c r="AV66" s="105">
        <f t="shared" si="43"/>
        <v>68</v>
      </c>
      <c r="AW66" s="105">
        <f t="shared" si="43"/>
        <v>68</v>
      </c>
      <c r="AX66" s="105">
        <f t="shared" si="43"/>
        <v>68</v>
      </c>
      <c r="AY66" s="105">
        <f t="shared" si="43"/>
        <v>68</v>
      </c>
      <c r="AZ66" s="105">
        <f t="shared" si="43"/>
        <v>68</v>
      </c>
      <c r="BA66" s="105">
        <f t="shared" si="43"/>
        <v>68</v>
      </c>
      <c r="BB66" s="105">
        <f t="shared" si="43"/>
        <v>68</v>
      </c>
      <c r="BC66" s="105">
        <f t="shared" si="43"/>
        <v>68</v>
      </c>
      <c r="BD66" s="105">
        <f t="shared" si="43"/>
        <v>68</v>
      </c>
      <c r="BE66" s="105">
        <f t="shared" si="43"/>
        <v>68</v>
      </c>
      <c r="BF66" s="105">
        <f t="shared" si="43"/>
        <v>68</v>
      </c>
      <c r="BG66" s="105">
        <f t="shared" si="43"/>
        <v>68</v>
      </c>
      <c r="BH66" s="105">
        <f t="shared" si="43"/>
        <v>68</v>
      </c>
      <c r="BI66" s="105">
        <f t="shared" si="43"/>
        <v>68</v>
      </c>
      <c r="BJ66" s="105">
        <f t="shared" si="43"/>
        <v>68</v>
      </c>
      <c r="BK66" s="105">
        <f t="shared" si="43"/>
        <v>68</v>
      </c>
      <c r="BL66" s="105">
        <f t="shared" si="43"/>
        <v>68</v>
      </c>
      <c r="BM66" s="105">
        <f t="shared" si="43"/>
        <v>68</v>
      </c>
      <c r="BN66" s="105">
        <f t="shared" si="43"/>
        <v>68</v>
      </c>
      <c r="BO66" s="105">
        <f t="shared" si="43"/>
        <v>68</v>
      </c>
      <c r="BP66" s="105">
        <f t="shared" si="43"/>
        <v>68</v>
      </c>
      <c r="BQ66" s="105">
        <f t="shared" si="43"/>
        <v>68</v>
      </c>
      <c r="BR66" s="105">
        <f t="shared" si="43"/>
        <v>68</v>
      </c>
      <c r="BS66" s="105">
        <f t="shared" si="43"/>
        <v>68</v>
      </c>
      <c r="BT66" s="105">
        <f t="shared" si="43"/>
        <v>68</v>
      </c>
      <c r="BV66" s="101">
        <f t="shared" ref="BV66:BV68" si="44">SUM(M66:BT66)</f>
        <v>4080</v>
      </c>
    </row>
    <row r="67" spans="3:74" ht="15.75" customHeight="1" x14ac:dyDescent="0.3">
      <c r="K67" s="107" t="s">
        <v>80</v>
      </c>
      <c r="L67" s="102" t="s">
        <v>81</v>
      </c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V67" s="101">
        <f t="shared" si="44"/>
        <v>0</v>
      </c>
    </row>
    <row r="68" spans="3:74" ht="15.75" customHeight="1" x14ac:dyDescent="0.3">
      <c r="L68" s="102" t="s">
        <v>82</v>
      </c>
      <c r="M68" s="105">
        <f t="shared" ref="M68:BT68" si="45">M66-M67</f>
        <v>68</v>
      </c>
      <c r="N68" s="105">
        <f t="shared" si="45"/>
        <v>68</v>
      </c>
      <c r="O68" s="105">
        <f t="shared" si="45"/>
        <v>68</v>
      </c>
      <c r="P68" s="105">
        <f t="shared" si="45"/>
        <v>68</v>
      </c>
      <c r="Q68" s="105">
        <f t="shared" si="45"/>
        <v>68</v>
      </c>
      <c r="R68" s="105">
        <f t="shared" si="45"/>
        <v>68</v>
      </c>
      <c r="S68" s="105">
        <f t="shared" si="45"/>
        <v>68</v>
      </c>
      <c r="T68" s="105">
        <f t="shared" si="45"/>
        <v>68</v>
      </c>
      <c r="U68" s="105">
        <f t="shared" si="45"/>
        <v>68</v>
      </c>
      <c r="V68" s="105">
        <f t="shared" si="45"/>
        <v>68</v>
      </c>
      <c r="W68" s="105">
        <f t="shared" si="45"/>
        <v>68</v>
      </c>
      <c r="X68" s="105">
        <f t="shared" si="45"/>
        <v>68</v>
      </c>
      <c r="Y68" s="105">
        <f t="shared" si="45"/>
        <v>68</v>
      </c>
      <c r="Z68" s="105">
        <f t="shared" si="45"/>
        <v>68</v>
      </c>
      <c r="AA68" s="105">
        <f t="shared" si="45"/>
        <v>68</v>
      </c>
      <c r="AB68" s="105">
        <f t="shared" si="45"/>
        <v>68</v>
      </c>
      <c r="AC68" s="105">
        <f t="shared" si="45"/>
        <v>68</v>
      </c>
      <c r="AD68" s="105">
        <f t="shared" si="45"/>
        <v>68</v>
      </c>
      <c r="AE68" s="105">
        <f t="shared" si="45"/>
        <v>68</v>
      </c>
      <c r="AF68" s="105">
        <f t="shared" si="45"/>
        <v>68</v>
      </c>
      <c r="AG68" s="105">
        <f t="shared" si="45"/>
        <v>68</v>
      </c>
      <c r="AH68" s="105">
        <f t="shared" si="45"/>
        <v>68</v>
      </c>
      <c r="AI68" s="105">
        <f t="shared" si="45"/>
        <v>68</v>
      </c>
      <c r="AJ68" s="105">
        <f t="shared" si="45"/>
        <v>68</v>
      </c>
      <c r="AK68" s="105">
        <f t="shared" si="45"/>
        <v>68</v>
      </c>
      <c r="AL68" s="105">
        <f t="shared" si="45"/>
        <v>68</v>
      </c>
      <c r="AM68" s="105">
        <f t="shared" si="45"/>
        <v>68</v>
      </c>
      <c r="AN68" s="105">
        <f t="shared" si="45"/>
        <v>68</v>
      </c>
      <c r="AO68" s="105">
        <f t="shared" si="45"/>
        <v>68</v>
      </c>
      <c r="AP68" s="105">
        <f t="shared" si="45"/>
        <v>68</v>
      </c>
      <c r="AQ68" s="105">
        <f t="shared" si="45"/>
        <v>68</v>
      </c>
      <c r="AR68" s="105">
        <f t="shared" si="45"/>
        <v>68</v>
      </c>
      <c r="AS68" s="105">
        <f t="shared" si="45"/>
        <v>68</v>
      </c>
      <c r="AT68" s="105">
        <f t="shared" si="45"/>
        <v>68</v>
      </c>
      <c r="AU68" s="105">
        <f t="shared" si="45"/>
        <v>68</v>
      </c>
      <c r="AV68" s="105">
        <f t="shared" si="45"/>
        <v>68</v>
      </c>
      <c r="AW68" s="105">
        <f t="shared" si="45"/>
        <v>68</v>
      </c>
      <c r="AX68" s="105">
        <f t="shared" si="45"/>
        <v>68</v>
      </c>
      <c r="AY68" s="105">
        <f t="shared" si="45"/>
        <v>68</v>
      </c>
      <c r="AZ68" s="105">
        <f t="shared" si="45"/>
        <v>68</v>
      </c>
      <c r="BA68" s="105">
        <f t="shared" si="45"/>
        <v>68</v>
      </c>
      <c r="BB68" s="105">
        <f t="shared" si="45"/>
        <v>68</v>
      </c>
      <c r="BC68" s="105">
        <f t="shared" si="45"/>
        <v>68</v>
      </c>
      <c r="BD68" s="105">
        <f t="shared" si="45"/>
        <v>68</v>
      </c>
      <c r="BE68" s="105">
        <f t="shared" si="45"/>
        <v>68</v>
      </c>
      <c r="BF68" s="105">
        <f t="shared" si="45"/>
        <v>68</v>
      </c>
      <c r="BG68" s="105">
        <f t="shared" si="45"/>
        <v>68</v>
      </c>
      <c r="BH68" s="105">
        <f t="shared" si="45"/>
        <v>68</v>
      </c>
      <c r="BI68" s="105">
        <f t="shared" si="45"/>
        <v>68</v>
      </c>
      <c r="BJ68" s="105">
        <f t="shared" si="45"/>
        <v>68</v>
      </c>
      <c r="BK68" s="105">
        <f t="shared" si="45"/>
        <v>68</v>
      </c>
      <c r="BL68" s="105">
        <f t="shared" si="45"/>
        <v>68</v>
      </c>
      <c r="BM68" s="105">
        <f t="shared" si="45"/>
        <v>68</v>
      </c>
      <c r="BN68" s="105">
        <f t="shared" si="45"/>
        <v>68</v>
      </c>
      <c r="BO68" s="105">
        <f t="shared" si="45"/>
        <v>68</v>
      </c>
      <c r="BP68" s="105">
        <f t="shared" si="45"/>
        <v>68</v>
      </c>
      <c r="BQ68" s="105">
        <f t="shared" si="45"/>
        <v>68</v>
      </c>
      <c r="BR68" s="105">
        <f t="shared" si="45"/>
        <v>68</v>
      </c>
      <c r="BS68" s="105">
        <f t="shared" si="45"/>
        <v>68</v>
      </c>
      <c r="BT68" s="105">
        <f t="shared" si="45"/>
        <v>68</v>
      </c>
      <c r="BV68" s="101">
        <f t="shared" si="44"/>
        <v>4080</v>
      </c>
    </row>
    <row r="69" spans="3:74" ht="381.75" customHeight="1" x14ac:dyDescent="0.3"/>
    <row r="70" spans="3:74" ht="223.5" customHeight="1" x14ac:dyDescent="0.3"/>
    <row r="71" spans="3:74" ht="15.75" customHeight="1" x14ac:dyDescent="0.3"/>
    <row r="72" spans="3:74" ht="36" customHeight="1" x14ac:dyDescent="0.3">
      <c r="E72" s="235" t="s">
        <v>83</v>
      </c>
      <c r="F72" s="196"/>
      <c r="G72" s="196"/>
      <c r="H72" s="196"/>
      <c r="I72" s="196"/>
      <c r="J72" s="196"/>
      <c r="K72" s="196"/>
      <c r="L72" s="196"/>
      <c r="M72" s="196"/>
      <c r="N72" s="196"/>
      <c r="O72" s="196"/>
      <c r="P72" s="196"/>
      <c r="Q72" s="196"/>
      <c r="R72" s="196"/>
      <c r="S72" s="196"/>
      <c r="T72" s="196"/>
      <c r="U72" s="196"/>
      <c r="V72" s="196"/>
      <c r="W72" s="196"/>
      <c r="X72" s="196"/>
      <c r="Y72" s="196"/>
      <c r="Z72" s="196"/>
      <c r="AA72" s="196"/>
      <c r="AB72" s="196"/>
      <c r="AC72" s="196"/>
      <c r="AD72" s="196"/>
      <c r="AE72" s="196"/>
      <c r="AF72" s="196"/>
      <c r="AG72" s="196"/>
      <c r="AH72" s="196"/>
      <c r="AI72" s="196"/>
      <c r="AJ72" s="196"/>
      <c r="AK72" s="196"/>
      <c r="AL72" s="196"/>
      <c r="AM72" s="196"/>
      <c r="AN72" s="196"/>
      <c r="AO72" s="196"/>
      <c r="AP72" s="196"/>
      <c r="AQ72" s="196"/>
      <c r="AR72" s="196"/>
      <c r="AS72" s="196"/>
      <c r="AT72" s="196"/>
      <c r="AU72" s="196"/>
      <c r="AV72" s="196"/>
      <c r="AW72" s="196"/>
      <c r="AX72" s="196"/>
      <c r="AY72" s="196"/>
      <c r="AZ72" s="196"/>
      <c r="BA72" s="196"/>
      <c r="BB72" s="197"/>
    </row>
    <row r="73" spans="3:74" ht="15.75" customHeight="1" x14ac:dyDescent="0.3"/>
    <row r="74" spans="3:74" ht="15.75" customHeight="1" x14ac:dyDescent="0.3"/>
    <row r="75" spans="3:74" ht="15.75" customHeight="1" x14ac:dyDescent="0.3"/>
    <row r="76" spans="3:74" ht="15.75" customHeight="1" x14ac:dyDescent="0.3"/>
    <row r="77" spans="3:74" ht="18.75" customHeight="1" x14ac:dyDescent="0.35">
      <c r="C77" s="108"/>
      <c r="D77" s="108"/>
    </row>
    <row r="78" spans="3:74" ht="15.75" customHeight="1" x14ac:dyDescent="0.3"/>
    <row r="79" spans="3:74" ht="15.75" customHeight="1" x14ac:dyDescent="0.3"/>
    <row r="80" spans="3:74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</sheetData>
  <mergeCells count="27">
    <mergeCell ref="I8:I9"/>
    <mergeCell ref="B8:B9"/>
    <mergeCell ref="C8:C9"/>
    <mergeCell ref="D8:D9"/>
    <mergeCell ref="E8:G8"/>
    <mergeCell ref="H8:H9"/>
    <mergeCell ref="AL8:AP8"/>
    <mergeCell ref="AQ8:AU8"/>
    <mergeCell ref="AV8:AZ8"/>
    <mergeCell ref="BA8:BE8"/>
    <mergeCell ref="K3:K7"/>
    <mergeCell ref="BU8:BY8"/>
    <mergeCell ref="BZ8:CD8"/>
    <mergeCell ref="CE8:CI8"/>
    <mergeCell ref="CJ8:CN8"/>
    <mergeCell ref="E72:BB72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</mergeCells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18" zoomScaleNormal="100" workbookViewId="0">
      <selection activeCell="I42" sqref="I42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38" t="s">
        <v>12</v>
      </c>
      <c r="C2" s="138" t="s">
        <v>9</v>
      </c>
      <c r="D2" s="138" t="s">
        <v>85</v>
      </c>
      <c r="E2" s="140" t="s">
        <v>10</v>
      </c>
      <c r="F2" s="140" t="s">
        <v>86</v>
      </c>
      <c r="G2" s="141" t="s">
        <v>87</v>
      </c>
      <c r="I2" s="114" t="s">
        <v>88</v>
      </c>
      <c r="K2" s="114" t="s">
        <v>86</v>
      </c>
    </row>
    <row r="3" spans="2:11" ht="18" customHeight="1" thickBot="1" x14ac:dyDescent="0.35">
      <c r="B3" s="115" t="s">
        <v>226</v>
      </c>
      <c r="C3" s="115" t="s">
        <v>96</v>
      </c>
      <c r="D3" s="115" t="s">
        <v>97</v>
      </c>
      <c r="E3" s="116" t="s">
        <v>199</v>
      </c>
      <c r="F3" s="117"/>
      <c r="G3" s="185" t="s">
        <v>91</v>
      </c>
      <c r="I3" s="119" t="s">
        <v>89</v>
      </c>
      <c r="K3" s="120">
        <v>1</v>
      </c>
    </row>
    <row r="4" spans="2:11" ht="18" customHeight="1" thickBot="1" x14ac:dyDescent="0.35">
      <c r="B4" s="157" t="s">
        <v>226</v>
      </c>
      <c r="C4" s="115" t="s">
        <v>155</v>
      </c>
      <c r="D4" s="115" t="s">
        <v>157</v>
      </c>
      <c r="E4" s="116" t="s">
        <v>199</v>
      </c>
      <c r="F4" s="117"/>
      <c r="G4" s="185" t="s">
        <v>91</v>
      </c>
      <c r="I4" s="121" t="s">
        <v>90</v>
      </c>
      <c r="K4" s="120">
        <v>2</v>
      </c>
    </row>
    <row r="5" spans="2:11" ht="18" customHeight="1" thickBot="1" x14ac:dyDescent="0.35">
      <c r="B5" s="115" t="s">
        <v>226</v>
      </c>
      <c r="C5" s="115" t="s">
        <v>106</v>
      </c>
      <c r="D5" s="115" t="s">
        <v>105</v>
      </c>
      <c r="E5" s="116" t="s">
        <v>199</v>
      </c>
      <c r="F5" s="117"/>
      <c r="G5" s="185" t="s">
        <v>91</v>
      </c>
      <c r="I5" s="122" t="s">
        <v>91</v>
      </c>
      <c r="K5" s="120">
        <v>4</v>
      </c>
    </row>
    <row r="6" spans="2:11" ht="18" customHeight="1" thickBot="1" x14ac:dyDescent="0.35">
      <c r="B6" s="115" t="s">
        <v>226</v>
      </c>
      <c r="C6" s="115" t="s">
        <v>154</v>
      </c>
      <c r="D6" s="115" t="s">
        <v>156</v>
      </c>
      <c r="E6" s="116" t="s">
        <v>200</v>
      </c>
      <c r="F6" s="117"/>
      <c r="G6" s="185" t="s">
        <v>91</v>
      </c>
      <c r="K6" s="120">
        <v>8</v>
      </c>
    </row>
    <row r="7" spans="2:11" ht="18" customHeight="1" thickBot="1" x14ac:dyDescent="0.35">
      <c r="B7" s="115" t="s">
        <v>226</v>
      </c>
      <c r="C7" s="115" t="s">
        <v>158</v>
      </c>
      <c r="D7" s="115" t="s">
        <v>159</v>
      </c>
      <c r="E7" s="116" t="s">
        <v>199</v>
      </c>
      <c r="F7" s="117"/>
      <c r="G7" s="185" t="s">
        <v>91</v>
      </c>
      <c r="K7" s="120">
        <v>16</v>
      </c>
    </row>
    <row r="8" spans="2:11" ht="18" customHeight="1" thickBot="1" x14ac:dyDescent="0.35">
      <c r="B8" s="115">
        <v>2</v>
      </c>
      <c r="C8" s="115" t="s">
        <v>102</v>
      </c>
      <c r="D8" s="115" t="s">
        <v>103</v>
      </c>
      <c r="E8" s="116" t="s">
        <v>254</v>
      </c>
      <c r="F8" s="117"/>
      <c r="G8" s="185" t="s">
        <v>91</v>
      </c>
      <c r="K8" s="120">
        <v>24</v>
      </c>
    </row>
    <row r="9" spans="2:11" ht="18" customHeight="1" thickBot="1" x14ac:dyDescent="0.35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85" t="s">
        <v>91</v>
      </c>
      <c r="K9" s="120">
        <v>40</v>
      </c>
    </row>
    <row r="10" spans="2:11" ht="18" customHeight="1" thickBot="1" x14ac:dyDescent="0.35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85" t="s">
        <v>91</v>
      </c>
      <c r="K10" s="123">
        <v>80</v>
      </c>
    </row>
    <row r="11" spans="2:11" ht="18" customHeight="1" thickBot="1" x14ac:dyDescent="0.35">
      <c r="B11" s="132" t="s">
        <v>269</v>
      </c>
      <c r="C11" s="132" t="s">
        <v>145</v>
      </c>
      <c r="D11" s="132" t="s">
        <v>144</v>
      </c>
      <c r="E11" s="151" t="s">
        <v>199</v>
      </c>
      <c r="F11" s="148"/>
      <c r="G11" s="185" t="s">
        <v>91</v>
      </c>
    </row>
    <row r="12" spans="2:11" ht="18" customHeight="1" thickBot="1" x14ac:dyDescent="0.35">
      <c r="B12" s="132" t="s">
        <v>270</v>
      </c>
      <c r="C12" s="146" t="s">
        <v>113</v>
      </c>
      <c r="D12" s="115" t="s">
        <v>112</v>
      </c>
      <c r="E12" s="116" t="s">
        <v>201</v>
      </c>
      <c r="F12" s="117"/>
      <c r="G12" s="185" t="s">
        <v>91</v>
      </c>
    </row>
    <row r="13" spans="2:11" ht="18" customHeight="1" thickBot="1" x14ac:dyDescent="0.35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85" t="s">
        <v>91</v>
      </c>
    </row>
    <row r="14" spans="2:11" ht="15.75" customHeight="1" thickBot="1" x14ac:dyDescent="0.35">
      <c r="B14" s="115">
        <v>3</v>
      </c>
      <c r="C14" s="115" t="s">
        <v>173</v>
      </c>
      <c r="D14" s="115" t="s">
        <v>174</v>
      </c>
      <c r="E14" s="116" t="s">
        <v>202</v>
      </c>
      <c r="F14" s="117"/>
      <c r="G14" s="185" t="s">
        <v>91</v>
      </c>
    </row>
    <row r="15" spans="2:11" ht="15.75" customHeight="1" thickBot="1" x14ac:dyDescent="0.35">
      <c r="B15" s="115" t="s">
        <v>226</v>
      </c>
      <c r="C15" s="115" t="s">
        <v>176</v>
      </c>
      <c r="D15" s="144" t="s">
        <v>177</v>
      </c>
      <c r="E15" s="145" t="s">
        <v>202</v>
      </c>
      <c r="F15" s="117"/>
      <c r="G15" s="185" t="s">
        <v>91</v>
      </c>
    </row>
    <row r="16" spans="2:11" ht="15.75" customHeight="1" thickBot="1" x14ac:dyDescent="0.35">
      <c r="B16" s="115">
        <v>3</v>
      </c>
      <c r="C16" s="115" t="s">
        <v>127</v>
      </c>
      <c r="D16" s="115" t="s">
        <v>128</v>
      </c>
      <c r="E16" s="116" t="s">
        <v>203</v>
      </c>
      <c r="F16" s="117"/>
      <c r="G16" s="185" t="s">
        <v>91</v>
      </c>
    </row>
    <row r="17" spans="2:7" ht="15.75" customHeight="1" thickBot="1" x14ac:dyDescent="0.35">
      <c r="B17" s="115" t="s">
        <v>226</v>
      </c>
      <c r="C17" s="115" t="s">
        <v>125</v>
      </c>
      <c r="D17" s="115" t="s">
        <v>126</v>
      </c>
      <c r="E17" s="116" t="s">
        <v>204</v>
      </c>
      <c r="F17" s="117"/>
      <c r="G17" s="185" t="s">
        <v>91</v>
      </c>
    </row>
    <row r="18" spans="2:7" ht="15.75" customHeight="1" thickBot="1" x14ac:dyDescent="0.35">
      <c r="B18" s="115" t="s">
        <v>226</v>
      </c>
      <c r="C18" s="115" t="s">
        <v>135</v>
      </c>
      <c r="D18" s="115" t="s">
        <v>134</v>
      </c>
      <c r="E18" s="116" t="s">
        <v>204</v>
      </c>
      <c r="F18" s="117"/>
      <c r="G18" s="185" t="s">
        <v>91</v>
      </c>
    </row>
    <row r="19" spans="2:7" ht="15.75" customHeight="1" thickBot="1" x14ac:dyDescent="0.35">
      <c r="B19" s="132" t="s">
        <v>271</v>
      </c>
      <c r="C19" s="132" t="s">
        <v>107</v>
      </c>
      <c r="D19" s="132" t="s">
        <v>108</v>
      </c>
      <c r="E19" s="151" t="s">
        <v>255</v>
      </c>
      <c r="F19" s="148"/>
      <c r="G19" s="185" t="s">
        <v>91</v>
      </c>
    </row>
    <row r="20" spans="2:7" ht="15.75" customHeight="1" thickBot="1" x14ac:dyDescent="0.35">
      <c r="B20" s="132">
        <v>4</v>
      </c>
      <c r="C20" s="115" t="s">
        <v>172</v>
      </c>
      <c r="D20" s="115" t="s">
        <v>175</v>
      </c>
      <c r="E20" s="116" t="s">
        <v>199</v>
      </c>
      <c r="F20" s="117"/>
      <c r="G20" s="185" t="s">
        <v>91</v>
      </c>
    </row>
    <row r="21" spans="2:7" ht="15.75" customHeight="1" thickBot="1" x14ac:dyDescent="0.35">
      <c r="B21" s="132" t="s">
        <v>271</v>
      </c>
      <c r="C21" s="115" t="s">
        <v>170</v>
      </c>
      <c r="D21" s="132" t="s">
        <v>286</v>
      </c>
      <c r="E21" s="116" t="s">
        <v>199</v>
      </c>
      <c r="F21" s="117"/>
      <c r="G21" s="185" t="s">
        <v>91</v>
      </c>
    </row>
    <row r="22" spans="2:7" ht="18" customHeight="1" x14ac:dyDescent="0.3">
      <c r="B22" s="132" t="s">
        <v>271</v>
      </c>
      <c r="C22" s="115" t="s">
        <v>109</v>
      </c>
      <c r="D22" s="115" t="s">
        <v>180</v>
      </c>
      <c r="E22" s="116" t="s">
        <v>199</v>
      </c>
      <c r="F22" s="116"/>
      <c r="G22" s="121" t="s">
        <v>90</v>
      </c>
    </row>
    <row r="23" spans="2:7" ht="18" customHeight="1" thickBot="1" x14ac:dyDescent="0.35">
      <c r="B23" s="132">
        <v>4</v>
      </c>
      <c r="C23" s="115" t="s">
        <v>121</v>
      </c>
      <c r="D23" s="115" t="s">
        <v>122</v>
      </c>
      <c r="E23" s="116" t="s">
        <v>256</v>
      </c>
      <c r="F23" s="117"/>
      <c r="G23" s="185" t="s">
        <v>91</v>
      </c>
    </row>
    <row r="24" spans="2:7" ht="18" customHeight="1" x14ac:dyDescent="0.3">
      <c r="B24" s="132" t="s">
        <v>271</v>
      </c>
      <c r="C24" s="115" t="s">
        <v>178</v>
      </c>
      <c r="D24" s="115" t="s">
        <v>179</v>
      </c>
      <c r="E24" s="116" t="s">
        <v>257</v>
      </c>
      <c r="F24" s="117"/>
      <c r="G24" s="119" t="s">
        <v>89</v>
      </c>
    </row>
    <row r="25" spans="2:7" ht="18" customHeight="1" x14ac:dyDescent="0.3">
      <c r="B25" s="132" t="s">
        <v>271</v>
      </c>
      <c r="C25" s="115" t="s">
        <v>119</v>
      </c>
      <c r="D25" s="115" t="s">
        <v>120</v>
      </c>
      <c r="E25" s="116" t="s">
        <v>201</v>
      </c>
      <c r="F25" s="117"/>
      <c r="G25" s="121" t="s">
        <v>90</v>
      </c>
    </row>
    <row r="26" spans="2:7" ht="18" customHeight="1" thickBot="1" x14ac:dyDescent="0.35">
      <c r="B26" s="164" t="s">
        <v>271</v>
      </c>
      <c r="C26" s="115" t="s">
        <v>110</v>
      </c>
      <c r="D26" s="115" t="s">
        <v>111</v>
      </c>
      <c r="E26" s="116" t="s">
        <v>201</v>
      </c>
      <c r="F26" s="117"/>
      <c r="G26" s="185" t="s">
        <v>91</v>
      </c>
    </row>
    <row r="27" spans="2:7" ht="18" customHeight="1" x14ac:dyDescent="0.3">
      <c r="B27" s="132">
        <v>4</v>
      </c>
      <c r="C27" s="132" t="s">
        <v>162</v>
      </c>
      <c r="D27" s="115" t="s">
        <v>163</v>
      </c>
      <c r="E27" s="116" t="s">
        <v>201</v>
      </c>
      <c r="F27" s="117"/>
      <c r="G27" s="119" t="s">
        <v>89</v>
      </c>
    </row>
    <row r="28" spans="2:7" ht="18" customHeight="1" x14ac:dyDescent="0.3">
      <c r="B28" s="132">
        <v>5</v>
      </c>
      <c r="C28" s="115" t="s">
        <v>151</v>
      </c>
      <c r="D28" s="115" t="s">
        <v>150</v>
      </c>
      <c r="E28" s="116" t="s">
        <v>186</v>
      </c>
      <c r="F28" s="117"/>
      <c r="G28" s="118"/>
    </row>
    <row r="29" spans="2:7" ht="18" customHeight="1" thickBot="1" x14ac:dyDescent="0.35">
      <c r="B29" s="115">
        <v>5</v>
      </c>
      <c r="C29" s="115" t="s">
        <v>133</v>
      </c>
      <c r="D29" s="132" t="s">
        <v>267</v>
      </c>
      <c r="E29" s="151" t="s">
        <v>284</v>
      </c>
      <c r="F29" s="117"/>
      <c r="G29" s="185" t="s">
        <v>91</v>
      </c>
    </row>
    <row r="30" spans="2:7" ht="15.75" customHeight="1" x14ac:dyDescent="0.3">
      <c r="B30" s="115">
        <v>5</v>
      </c>
      <c r="C30" s="115" t="s">
        <v>165</v>
      </c>
      <c r="D30" s="115" t="s">
        <v>167</v>
      </c>
      <c r="E30" s="116" t="s">
        <v>186</v>
      </c>
      <c r="F30" s="117"/>
      <c r="G30" s="118"/>
    </row>
    <row r="31" spans="2:7" ht="15.75" customHeight="1" x14ac:dyDescent="0.3">
      <c r="B31" s="115">
        <v>5</v>
      </c>
      <c r="C31" s="115" t="s">
        <v>152</v>
      </c>
      <c r="D31" s="115" t="s">
        <v>153</v>
      </c>
      <c r="E31" s="116" t="s">
        <v>186</v>
      </c>
      <c r="F31" s="117"/>
      <c r="G31" s="118"/>
    </row>
    <row r="32" spans="2:7" ht="15.75" customHeight="1" x14ac:dyDescent="0.3">
      <c r="B32" s="115">
        <v>5</v>
      </c>
      <c r="C32" s="115" t="s">
        <v>164</v>
      </c>
      <c r="D32" s="115" t="s">
        <v>166</v>
      </c>
      <c r="E32" s="116" t="s">
        <v>186</v>
      </c>
      <c r="F32" s="117"/>
      <c r="G32" s="118"/>
    </row>
    <row r="33" spans="2:7" ht="15.75" customHeight="1" x14ac:dyDescent="0.3">
      <c r="B33" s="115">
        <v>5</v>
      </c>
      <c r="C33" s="115" t="s">
        <v>168</v>
      </c>
      <c r="D33" s="115" t="s">
        <v>169</v>
      </c>
      <c r="E33" s="116" t="s">
        <v>186</v>
      </c>
      <c r="F33" s="117"/>
      <c r="G33" s="118"/>
    </row>
    <row r="34" spans="2:7" ht="15.75" customHeight="1" x14ac:dyDescent="0.3">
      <c r="B34" s="115">
        <v>5</v>
      </c>
      <c r="C34" s="115" t="s">
        <v>149</v>
      </c>
      <c r="D34" s="115" t="s">
        <v>148</v>
      </c>
      <c r="E34" s="116" t="s">
        <v>186</v>
      </c>
      <c r="F34" s="117"/>
      <c r="G34" s="118"/>
    </row>
    <row r="35" spans="2:7" ht="15.75" customHeight="1" thickBot="1" x14ac:dyDescent="0.35">
      <c r="B35" s="115">
        <v>5</v>
      </c>
      <c r="C35" s="124" t="s">
        <v>297</v>
      </c>
      <c r="D35" s="124" t="s">
        <v>298</v>
      </c>
      <c r="E35" s="125" t="s">
        <v>285</v>
      </c>
      <c r="F35" s="150"/>
      <c r="G35" s="185" t="s">
        <v>91</v>
      </c>
    </row>
    <row r="36" spans="2:7" ht="15.75" customHeight="1" thickBot="1" x14ac:dyDescent="0.35">
      <c r="B36" s="115">
        <v>5</v>
      </c>
      <c r="C36" s="164" t="s">
        <v>268</v>
      </c>
      <c r="D36" s="164" t="s">
        <v>299</v>
      </c>
      <c r="E36" s="147" t="s">
        <v>285</v>
      </c>
      <c r="F36" s="149"/>
      <c r="G36" s="185" t="s">
        <v>91</v>
      </c>
    </row>
    <row r="37" spans="2:7" ht="15.75" customHeight="1" thickBot="1" x14ac:dyDescent="0.35">
      <c r="B37" s="115">
        <v>5</v>
      </c>
      <c r="C37" s="147" t="s">
        <v>114</v>
      </c>
      <c r="D37" s="147" t="s">
        <v>194</v>
      </c>
      <c r="E37" s="147" t="s">
        <v>285</v>
      </c>
      <c r="F37" s="149"/>
      <c r="G37" s="185" t="s">
        <v>91</v>
      </c>
    </row>
    <row r="38" spans="2:7" ht="15.75" customHeight="1" thickBot="1" x14ac:dyDescent="0.35">
      <c r="B38" s="115">
        <v>5</v>
      </c>
      <c r="C38" s="147" t="s">
        <v>123</v>
      </c>
      <c r="D38" s="147" t="s">
        <v>124</v>
      </c>
      <c r="E38" s="147" t="s">
        <v>285</v>
      </c>
      <c r="F38" s="149"/>
      <c r="G38" s="185" t="s">
        <v>91</v>
      </c>
    </row>
    <row r="39" spans="2:7" ht="16.5" customHeight="1" x14ac:dyDescent="0.3"/>
    <row r="40" spans="2:7" ht="15.75" customHeight="1" x14ac:dyDescent="0.3"/>
    <row r="41" spans="2:7" ht="15.75" customHeight="1" x14ac:dyDescent="0.3"/>
    <row r="42" spans="2:7" ht="15.75" customHeight="1" x14ac:dyDescent="0.3"/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F3:F35">
    <cfRule type="colorScale" priority="84">
      <colorScale>
        <cfvo type="min"/>
        <cfvo type="max"/>
        <color rgb="FFFFFFFF"/>
        <color rgb="FFAFCAC4"/>
      </colorScale>
    </cfRule>
  </conditionalFormatting>
  <conditionalFormatting sqref="G3:G21">
    <cfRule type="colorScale" priority="29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8" priority="30" operator="equal">
      <formula>$I$5</formula>
    </cfRule>
  </conditionalFormatting>
  <conditionalFormatting sqref="G3:G27">
    <cfRule type="containsText" dxfId="17" priority="22" operator="containsText" text="In Progress">
      <formula>NOT(ISERROR(SEARCH(("In Progress"),(G3))))</formula>
    </cfRule>
  </conditionalFormatting>
  <conditionalFormatting sqref="G21">
    <cfRule type="colorScale" priority="5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6" priority="55" operator="equal">
      <formula>$I$3</formula>
    </cfRule>
  </conditionalFormatting>
  <conditionalFormatting sqref="G22">
    <cfRule type="colorScale" priority="5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3">
    <cfRule type="colorScale" priority="2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5" priority="27" operator="equal">
      <formula>$I$5</formula>
    </cfRule>
  </conditionalFormatting>
  <conditionalFormatting sqref="G24">
    <cfRule type="colorScale" priority="4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4" priority="48" operator="equal">
      <formula>$I$3</formula>
    </cfRule>
  </conditionalFormatting>
  <conditionalFormatting sqref="G25">
    <cfRule type="colorScale" priority="50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6">
    <cfRule type="colorScale" priority="23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3" priority="24" operator="equal">
      <formula>$I$5</formula>
    </cfRule>
  </conditionalFormatting>
  <conditionalFormatting sqref="G27">
    <cfRule type="colorScale" priority="4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2" priority="45" operator="equal">
      <formula>$I$3</formula>
    </cfRule>
  </conditionalFormatting>
  <conditionalFormatting sqref="G28 G30:G34">
    <cfRule type="cellIs" dxfId="11" priority="61" operator="equal">
      <formula>$I$4</formula>
    </cfRule>
    <cfRule type="cellIs" dxfId="10" priority="62" operator="equal">
      <formula>$I$3</formula>
    </cfRule>
    <cfRule type="containsText" dxfId="9" priority="63" operator="containsText" text="Not Started">
      <formula>NOT(ISERROR(SEARCH(("Not Started"),(G28))))</formula>
    </cfRule>
  </conditionalFormatting>
  <conditionalFormatting sqref="G28:G34">
    <cfRule type="cellIs" dxfId="8" priority="21" operator="equal">
      <formula>$I$5</formula>
    </cfRule>
  </conditionalFormatting>
  <conditionalFormatting sqref="G29">
    <cfRule type="containsText" dxfId="7" priority="19" operator="containsText" text="In Progress">
      <formula>NOT(ISERROR(SEARCH(("In Progress"),(G29))))</formula>
    </cfRule>
    <cfRule type="colorScale" priority="20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0:G34 G28">
    <cfRule type="colorScale" priority="64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G35">
    <cfRule type="colorScale" priority="10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5:G36">
    <cfRule type="colorScale" priority="1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6" priority="13" operator="equal">
      <formula>$I$3</formula>
    </cfRule>
  </conditionalFormatting>
  <conditionalFormatting sqref="G35:G37">
    <cfRule type="colorScale" priority="17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5" priority="18" operator="equal">
      <formula>$I$5</formula>
    </cfRule>
  </conditionalFormatting>
  <conditionalFormatting sqref="G35:G38">
    <cfRule type="containsText" dxfId="4" priority="1" operator="containsText" text="In Progress">
      <formula>NOT(ISERROR(SEARCH(("In Progress"),(G35))))</formula>
    </cfRule>
  </conditionalFormatting>
  <conditionalFormatting sqref="G38">
    <cfRule type="colorScale" priority="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3" priority="3" operator="equal">
      <formula>$I$5</formula>
    </cfRule>
  </conditionalFormatting>
  <conditionalFormatting sqref="I3">
    <cfRule type="cellIs" dxfId="2" priority="68" operator="equal">
      <formula>$I$3</formula>
    </cfRule>
  </conditionalFormatting>
  <conditionalFormatting sqref="I3:I5">
    <cfRule type="containsText" dxfId="1" priority="65" operator="containsText" text="In Progress">
      <formula>NOT(ISERROR(SEARCH(("In Progress"),(I3))))</formula>
    </cfRule>
    <cfRule type="colorScale" priority="6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67" operator="equal">
      <formula>$I$5</formula>
    </cfRule>
  </conditionalFormatting>
  <conditionalFormatting sqref="K3:K10">
    <cfRule type="colorScale" priority="69">
      <colorScale>
        <cfvo type="min"/>
        <cfvo type="max"/>
        <color rgb="FFFFFFFF"/>
        <color rgb="FFAFCAC4"/>
      </colorScale>
    </cfRule>
  </conditionalFormatting>
  <dataValidations disablePrompts="1" count="2">
    <dataValidation type="list" allowBlank="1" showErrorMessage="1" sqref="G28 G30:G34" xr:uid="{00000000-0002-0000-0200-000000000000}">
      <formula1>$I$3:$I$5</formula1>
    </dataValidation>
    <dataValidation type="list" allowBlank="1" showErrorMessage="1" sqref="F3:F35" xr:uid="{00000000-0002-0000-0200-000001000000}">
      <formula1>$K$3:$K$10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26" workbookViewId="0">
      <selection activeCell="B18" sqref="B18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38" t="s">
        <v>9</v>
      </c>
      <c r="C3" s="138" t="s">
        <v>85</v>
      </c>
      <c r="D3" s="139" t="s">
        <v>193</v>
      </c>
      <c r="E3" s="139" t="s">
        <v>84</v>
      </c>
      <c r="F3" s="140" t="s">
        <v>93</v>
      </c>
      <c r="G3" s="141" t="s">
        <v>94</v>
      </c>
    </row>
    <row r="4" spans="2:7" ht="18" customHeight="1" x14ac:dyDescent="0.3">
      <c r="B4" s="115" t="s">
        <v>173</v>
      </c>
      <c r="C4" s="115" t="s">
        <v>174</v>
      </c>
      <c r="D4" s="134" t="s">
        <v>187</v>
      </c>
      <c r="E4" s="134"/>
      <c r="F4" s="116" t="s">
        <v>98</v>
      </c>
      <c r="G4" s="118">
        <v>45357</v>
      </c>
    </row>
    <row r="5" spans="2:7" ht="18" customHeight="1" x14ac:dyDescent="0.3">
      <c r="B5" s="115" t="s">
        <v>176</v>
      </c>
      <c r="C5" s="132" t="s">
        <v>177</v>
      </c>
      <c r="D5" s="135" t="s">
        <v>187</v>
      </c>
      <c r="E5" s="135"/>
      <c r="F5" s="116" t="s">
        <v>95</v>
      </c>
      <c r="G5" s="118">
        <v>45354</v>
      </c>
    </row>
    <row r="6" spans="2:7" ht="18" customHeight="1" x14ac:dyDescent="0.3">
      <c r="B6" s="115" t="s">
        <v>139</v>
      </c>
      <c r="C6" s="115" t="s">
        <v>138</v>
      </c>
      <c r="D6" s="134" t="s">
        <v>191</v>
      </c>
      <c r="E6" s="134"/>
      <c r="F6" s="116" t="s">
        <v>104</v>
      </c>
      <c r="G6" s="118">
        <v>45357</v>
      </c>
    </row>
    <row r="7" spans="2:7" ht="18" customHeight="1" x14ac:dyDescent="0.3">
      <c r="B7" s="115" t="s">
        <v>113</v>
      </c>
      <c r="C7" s="115" t="s">
        <v>112</v>
      </c>
      <c r="D7" s="134" t="s">
        <v>183</v>
      </c>
      <c r="E7" s="134"/>
      <c r="F7" s="116" t="s">
        <v>98</v>
      </c>
      <c r="G7" s="118">
        <v>45354</v>
      </c>
    </row>
    <row r="8" spans="2:7" ht="18" customHeight="1" x14ac:dyDescent="0.3">
      <c r="B8" s="115" t="s">
        <v>119</v>
      </c>
      <c r="C8" s="115" t="s">
        <v>120</v>
      </c>
      <c r="D8" s="134" t="s">
        <v>183</v>
      </c>
      <c r="E8" s="134"/>
      <c r="F8" s="116" t="s">
        <v>104</v>
      </c>
      <c r="G8" s="118">
        <v>45354</v>
      </c>
    </row>
    <row r="9" spans="2:7" ht="18" customHeight="1" x14ac:dyDescent="0.3">
      <c r="B9" s="115" t="s">
        <v>110</v>
      </c>
      <c r="C9" s="115" t="s">
        <v>111</v>
      </c>
      <c r="D9" s="134" t="s">
        <v>183</v>
      </c>
      <c r="E9" s="134"/>
      <c r="F9" s="116" t="s">
        <v>101</v>
      </c>
      <c r="G9" s="118">
        <v>45354</v>
      </c>
    </row>
    <row r="10" spans="2:7" ht="18" customHeight="1" x14ac:dyDescent="0.3">
      <c r="B10" s="115" t="s">
        <v>160</v>
      </c>
      <c r="C10" s="115" t="s">
        <v>161</v>
      </c>
      <c r="D10" s="134" t="s">
        <v>183</v>
      </c>
      <c r="E10" s="134"/>
      <c r="F10" s="116" t="s">
        <v>101</v>
      </c>
      <c r="G10" s="118">
        <v>45357</v>
      </c>
    </row>
    <row r="11" spans="2:7" ht="18" customHeight="1" x14ac:dyDescent="0.3">
      <c r="B11" s="115" t="s">
        <v>162</v>
      </c>
      <c r="C11" s="115" t="s">
        <v>163</v>
      </c>
      <c r="D11" s="134" t="s">
        <v>183</v>
      </c>
      <c r="E11" s="134"/>
      <c r="F11" s="116" t="s">
        <v>101</v>
      </c>
      <c r="G11" s="118">
        <v>45357</v>
      </c>
    </row>
    <row r="12" spans="2:7" ht="18" customHeight="1" x14ac:dyDescent="0.3">
      <c r="B12" s="132" t="s">
        <v>178</v>
      </c>
      <c r="C12" s="132" t="s">
        <v>179</v>
      </c>
      <c r="D12" s="135" t="s">
        <v>184</v>
      </c>
      <c r="E12" s="135"/>
      <c r="F12" s="116" t="s">
        <v>98</v>
      </c>
      <c r="G12" s="118">
        <v>45354</v>
      </c>
    </row>
    <row r="13" spans="2:7" ht="18" customHeight="1" x14ac:dyDescent="0.3">
      <c r="B13" s="115" t="s">
        <v>121</v>
      </c>
      <c r="C13" s="115" t="s">
        <v>122</v>
      </c>
      <c r="D13" s="134" t="s">
        <v>188</v>
      </c>
      <c r="E13" s="134"/>
      <c r="F13" s="116" t="s">
        <v>95</v>
      </c>
      <c r="G13" s="118">
        <v>45354</v>
      </c>
    </row>
    <row r="14" spans="2:7" ht="18" customHeight="1" x14ac:dyDescent="0.3">
      <c r="B14" s="115" t="s">
        <v>125</v>
      </c>
      <c r="C14" s="115" t="s">
        <v>126</v>
      </c>
      <c r="D14" s="134" t="s">
        <v>189</v>
      </c>
      <c r="E14" s="134"/>
      <c r="F14" s="116" t="s">
        <v>95</v>
      </c>
      <c r="G14" s="118">
        <v>45354</v>
      </c>
    </row>
    <row r="15" spans="2:7" ht="15.75" customHeight="1" x14ac:dyDescent="0.3">
      <c r="B15" s="115" t="s">
        <v>135</v>
      </c>
      <c r="C15" s="115" t="s">
        <v>134</v>
      </c>
      <c r="D15" s="134" t="s">
        <v>189</v>
      </c>
      <c r="E15" s="134"/>
      <c r="F15" s="116" t="s">
        <v>101</v>
      </c>
      <c r="G15" s="118">
        <v>45357</v>
      </c>
    </row>
    <row r="16" spans="2:7" ht="15.75" customHeight="1" x14ac:dyDescent="0.3">
      <c r="B16" s="115" t="s">
        <v>127</v>
      </c>
      <c r="C16" s="115" t="s">
        <v>128</v>
      </c>
      <c r="D16" s="134" t="s">
        <v>192</v>
      </c>
      <c r="E16" s="134"/>
      <c r="F16" s="116" t="s">
        <v>104</v>
      </c>
      <c r="G16" s="118">
        <v>45354</v>
      </c>
    </row>
    <row r="17" spans="2:7" ht="15.75" customHeight="1" x14ac:dyDescent="0.3">
      <c r="B17" s="115" t="s">
        <v>142</v>
      </c>
      <c r="C17" s="115" t="s">
        <v>141</v>
      </c>
      <c r="D17" s="134" t="s">
        <v>185</v>
      </c>
      <c r="E17" s="134"/>
      <c r="F17" s="116" t="s">
        <v>98</v>
      </c>
      <c r="G17" s="118">
        <v>45357</v>
      </c>
    </row>
    <row r="18" spans="2:7" ht="15.75" customHeight="1" x14ac:dyDescent="0.3">
      <c r="B18" s="115" t="s">
        <v>143</v>
      </c>
      <c r="C18" s="115" t="s">
        <v>140</v>
      </c>
      <c r="D18" s="134" t="s">
        <v>185</v>
      </c>
      <c r="E18" s="134"/>
      <c r="F18" s="116" t="s">
        <v>95</v>
      </c>
      <c r="G18" s="118">
        <v>45357</v>
      </c>
    </row>
    <row r="19" spans="2:7" ht="15.75" customHeight="1" x14ac:dyDescent="0.3">
      <c r="B19" s="115" t="s">
        <v>114</v>
      </c>
      <c r="C19" s="115" t="s">
        <v>194</v>
      </c>
      <c r="D19" s="134" t="s">
        <v>185</v>
      </c>
      <c r="E19" s="134"/>
      <c r="F19" s="116" t="s">
        <v>104</v>
      </c>
      <c r="G19" s="118">
        <v>45354</v>
      </c>
    </row>
    <row r="20" spans="2:7" ht="15.75" customHeight="1" x14ac:dyDescent="0.3">
      <c r="B20" s="115" t="s">
        <v>123</v>
      </c>
      <c r="C20" s="115" t="s">
        <v>124</v>
      </c>
      <c r="D20" s="134" t="s">
        <v>185</v>
      </c>
      <c r="E20" s="134"/>
      <c r="F20" s="116" t="s">
        <v>101</v>
      </c>
      <c r="G20" s="118">
        <v>45354</v>
      </c>
    </row>
    <row r="21" spans="2:7" ht="15.75" customHeight="1" x14ac:dyDescent="0.3">
      <c r="B21" s="115" t="s">
        <v>151</v>
      </c>
      <c r="C21" s="115" t="s">
        <v>150</v>
      </c>
      <c r="D21" s="134" t="s">
        <v>186</v>
      </c>
      <c r="E21" s="134"/>
      <c r="F21" s="116" t="s">
        <v>98</v>
      </c>
      <c r="G21" s="118">
        <v>45357</v>
      </c>
    </row>
    <row r="22" spans="2:7" ht="15.75" customHeight="1" x14ac:dyDescent="0.3">
      <c r="B22" s="115" t="s">
        <v>133</v>
      </c>
      <c r="C22" s="115" t="s">
        <v>181</v>
      </c>
      <c r="D22" s="134" t="s">
        <v>186</v>
      </c>
      <c r="E22" s="134"/>
      <c r="F22" s="116" t="s">
        <v>95</v>
      </c>
      <c r="G22" s="118">
        <v>45357</v>
      </c>
    </row>
    <row r="23" spans="2:7" ht="18" customHeight="1" x14ac:dyDescent="0.3">
      <c r="B23" s="115" t="s">
        <v>165</v>
      </c>
      <c r="C23" s="115" t="s">
        <v>167</v>
      </c>
      <c r="D23" s="134" t="s">
        <v>186</v>
      </c>
      <c r="E23" s="134"/>
      <c r="F23" s="116" t="s">
        <v>95</v>
      </c>
      <c r="G23" s="118">
        <v>45357</v>
      </c>
    </row>
    <row r="24" spans="2:7" ht="18" customHeight="1" x14ac:dyDescent="0.3">
      <c r="B24" s="115" t="s">
        <v>152</v>
      </c>
      <c r="C24" s="115" t="s">
        <v>153</v>
      </c>
      <c r="D24" s="134" t="s">
        <v>186</v>
      </c>
      <c r="E24" s="134"/>
      <c r="F24" s="116" t="s">
        <v>104</v>
      </c>
      <c r="G24" s="118">
        <v>45357</v>
      </c>
    </row>
    <row r="25" spans="2:7" ht="18" customHeight="1" x14ac:dyDescent="0.3">
      <c r="B25" s="115" t="s">
        <v>164</v>
      </c>
      <c r="C25" s="115" t="s">
        <v>166</v>
      </c>
      <c r="D25" s="134" t="s">
        <v>186</v>
      </c>
      <c r="E25" s="134"/>
      <c r="F25" s="116" t="s">
        <v>104</v>
      </c>
      <c r="G25" s="118">
        <v>45357</v>
      </c>
    </row>
    <row r="26" spans="2:7" ht="18" customHeight="1" x14ac:dyDescent="0.3">
      <c r="B26" s="115" t="s">
        <v>168</v>
      </c>
      <c r="C26" s="115" t="s">
        <v>169</v>
      </c>
      <c r="D26" s="134" t="s">
        <v>186</v>
      </c>
      <c r="E26" s="134"/>
      <c r="F26" s="116" t="s">
        <v>104</v>
      </c>
      <c r="G26" s="118">
        <v>45357</v>
      </c>
    </row>
    <row r="27" spans="2:7" ht="18" customHeight="1" x14ac:dyDescent="0.3">
      <c r="B27" s="115" t="s">
        <v>149</v>
      </c>
      <c r="C27" s="115" t="s">
        <v>148</v>
      </c>
      <c r="D27" s="134" t="s">
        <v>186</v>
      </c>
      <c r="E27" s="134"/>
      <c r="F27" s="116" t="s">
        <v>101</v>
      </c>
      <c r="G27" s="118">
        <v>45357</v>
      </c>
    </row>
    <row r="28" spans="2:7" ht="22.95" customHeight="1" x14ac:dyDescent="0.3">
      <c r="B28" s="115" t="s">
        <v>117</v>
      </c>
      <c r="C28" s="115" t="s">
        <v>118</v>
      </c>
      <c r="D28" s="134" t="s">
        <v>195</v>
      </c>
      <c r="E28" s="134"/>
      <c r="F28" s="116" t="s">
        <v>98</v>
      </c>
      <c r="G28" s="118">
        <v>45354</v>
      </c>
    </row>
    <row r="29" spans="2:7" ht="18" customHeight="1" x14ac:dyDescent="0.3">
      <c r="B29" s="115" t="s">
        <v>96</v>
      </c>
      <c r="C29" s="115" t="s">
        <v>97</v>
      </c>
      <c r="D29" s="134" t="s">
        <v>182</v>
      </c>
      <c r="E29" s="134"/>
      <c r="F29" s="116" t="s">
        <v>98</v>
      </c>
      <c r="G29" s="118">
        <v>45354</v>
      </c>
    </row>
    <row r="30" spans="2:7" ht="18" customHeight="1" x14ac:dyDescent="0.3">
      <c r="B30" s="115" t="s">
        <v>172</v>
      </c>
      <c r="C30" s="115" t="s">
        <v>175</v>
      </c>
      <c r="D30" s="134" t="s">
        <v>182</v>
      </c>
      <c r="E30" s="134"/>
      <c r="F30" s="116" t="s">
        <v>98</v>
      </c>
      <c r="G30" s="118">
        <v>45354</v>
      </c>
    </row>
    <row r="31" spans="2:7" ht="25.5" customHeight="1" x14ac:dyDescent="0.3">
      <c r="B31" s="115" t="s">
        <v>137</v>
      </c>
      <c r="C31" s="115" t="s">
        <v>136</v>
      </c>
      <c r="D31" s="134" t="s">
        <v>182</v>
      </c>
      <c r="E31" s="134"/>
      <c r="F31" s="116" t="s">
        <v>98</v>
      </c>
      <c r="G31" s="118">
        <v>45357</v>
      </c>
    </row>
    <row r="32" spans="2:7" ht="15.75" customHeight="1" x14ac:dyDescent="0.3">
      <c r="B32" s="115" t="s">
        <v>155</v>
      </c>
      <c r="C32" s="129" t="s">
        <v>157</v>
      </c>
      <c r="D32" s="136" t="s">
        <v>182</v>
      </c>
      <c r="E32" s="136"/>
      <c r="F32" s="116" t="s">
        <v>98</v>
      </c>
      <c r="G32" s="118">
        <v>45357</v>
      </c>
    </row>
    <row r="33" spans="2:7" ht="15.75" customHeight="1" x14ac:dyDescent="0.3">
      <c r="B33" s="115" t="s">
        <v>170</v>
      </c>
      <c r="C33" s="115" t="s">
        <v>171</v>
      </c>
      <c r="D33" s="134" t="s">
        <v>182</v>
      </c>
      <c r="E33" s="134"/>
      <c r="F33" s="116" t="s">
        <v>98</v>
      </c>
      <c r="G33" s="118">
        <v>45357</v>
      </c>
    </row>
    <row r="34" spans="2:7" ht="15.75" customHeight="1" x14ac:dyDescent="0.3">
      <c r="B34" s="115" t="s">
        <v>106</v>
      </c>
      <c r="C34" s="115" t="s">
        <v>105</v>
      </c>
      <c r="D34" s="134" t="s">
        <v>182</v>
      </c>
      <c r="E34" s="134"/>
      <c r="F34" s="116" t="s">
        <v>95</v>
      </c>
      <c r="G34" s="118">
        <v>45354</v>
      </c>
    </row>
    <row r="35" spans="2:7" ht="15.75" customHeight="1" x14ac:dyDescent="0.3">
      <c r="B35" s="115" t="s">
        <v>154</v>
      </c>
      <c r="C35" s="115" t="s">
        <v>156</v>
      </c>
      <c r="D35" s="134" t="s">
        <v>182</v>
      </c>
      <c r="E35" s="134"/>
      <c r="F35" s="116" t="s">
        <v>95</v>
      </c>
      <c r="G35" s="118">
        <v>45357</v>
      </c>
    </row>
    <row r="36" spans="2:7" ht="15.75" customHeight="1" x14ac:dyDescent="0.3">
      <c r="B36" s="115" t="s">
        <v>158</v>
      </c>
      <c r="C36" s="115" t="s">
        <v>159</v>
      </c>
      <c r="D36" s="134" t="s">
        <v>182</v>
      </c>
      <c r="E36" s="134"/>
      <c r="F36" s="116" t="s">
        <v>95</v>
      </c>
      <c r="G36" s="118">
        <v>45357</v>
      </c>
    </row>
    <row r="37" spans="2:7" ht="15.75" customHeight="1" x14ac:dyDescent="0.3">
      <c r="B37" s="115" t="s">
        <v>102</v>
      </c>
      <c r="C37" s="115" t="s">
        <v>103</v>
      </c>
      <c r="D37" s="134" t="s">
        <v>182</v>
      </c>
      <c r="E37" s="134"/>
      <c r="F37" s="116" t="s">
        <v>104</v>
      </c>
      <c r="G37" s="118">
        <v>45354</v>
      </c>
    </row>
    <row r="38" spans="2:7" ht="15.75" customHeight="1" x14ac:dyDescent="0.3">
      <c r="B38" s="115" t="s">
        <v>147</v>
      </c>
      <c r="C38" s="115" t="s">
        <v>146</v>
      </c>
      <c r="D38" s="134" t="s">
        <v>182</v>
      </c>
      <c r="E38" s="134"/>
      <c r="F38" s="116" t="s">
        <v>104</v>
      </c>
      <c r="G38" s="118">
        <v>45357</v>
      </c>
    </row>
    <row r="39" spans="2:7" ht="15.75" customHeight="1" x14ac:dyDescent="0.3">
      <c r="B39" s="115" t="s">
        <v>99</v>
      </c>
      <c r="C39" s="115" t="s">
        <v>100</v>
      </c>
      <c r="D39" s="134" t="s">
        <v>182</v>
      </c>
      <c r="E39" s="134"/>
      <c r="F39" s="116" t="s">
        <v>101</v>
      </c>
      <c r="G39" s="118">
        <v>45354</v>
      </c>
    </row>
    <row r="40" spans="2:7" ht="15.75" customHeight="1" x14ac:dyDescent="0.3">
      <c r="B40" s="126" t="s">
        <v>109</v>
      </c>
      <c r="C40" s="142" t="s">
        <v>180</v>
      </c>
      <c r="D40" s="143" t="s">
        <v>182</v>
      </c>
      <c r="E40" s="143"/>
      <c r="F40" s="127" t="s">
        <v>101</v>
      </c>
      <c r="G40" s="128">
        <v>45354</v>
      </c>
    </row>
    <row r="41" spans="2:7" ht="15.75" customHeight="1" x14ac:dyDescent="0.3">
      <c r="B41" s="126" t="s">
        <v>115</v>
      </c>
      <c r="C41" s="126" t="s">
        <v>116</v>
      </c>
      <c r="D41" s="137" t="s">
        <v>182</v>
      </c>
      <c r="E41" s="137"/>
      <c r="F41" s="127" t="s">
        <v>101</v>
      </c>
      <c r="G41" s="128">
        <v>45354</v>
      </c>
    </row>
    <row r="42" spans="2:7" ht="15.75" customHeight="1" x14ac:dyDescent="0.3">
      <c r="B42" s="126" t="s">
        <v>145</v>
      </c>
      <c r="C42" s="126" t="s">
        <v>144</v>
      </c>
      <c r="D42" s="137" t="s">
        <v>182</v>
      </c>
      <c r="E42" s="137"/>
      <c r="F42" s="127" t="s">
        <v>101</v>
      </c>
      <c r="G42" s="128">
        <v>45357</v>
      </c>
    </row>
    <row r="43" spans="2:7" ht="15.75" customHeight="1" x14ac:dyDescent="0.3">
      <c r="B43" s="130" t="s">
        <v>107</v>
      </c>
      <c r="C43" s="130" t="s">
        <v>108</v>
      </c>
      <c r="D43" s="130" t="s">
        <v>190</v>
      </c>
      <c r="E43" s="130"/>
      <c r="F43" s="130" t="s">
        <v>104</v>
      </c>
      <c r="G43" s="131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AD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valerio baldi</cp:lastModifiedBy>
  <dcterms:created xsi:type="dcterms:W3CDTF">2024-03-13T18:44:55Z</dcterms:created>
  <dcterms:modified xsi:type="dcterms:W3CDTF">2024-08-09T21:53:08Z</dcterms:modified>
</cp:coreProperties>
</file>