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lessandro\Uni\Magistrale\LABAP\Progetto\AnimalDex\docs\"/>
    </mc:Choice>
  </mc:AlternateContent>
  <xr:revisionPtr revIDLastSave="0" documentId="13_ncr:1_{0C8D48E1-824E-4FF4-9107-2693907DC27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XAMPLE Gantt Chart &amp; Burndown" sheetId="1" r:id="rId1"/>
    <sheet name="BLANK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  <c r="L24" i="2"/>
  <c r="G23" i="2"/>
  <c r="L23" i="2"/>
  <c r="K22" i="2"/>
  <c r="G22" i="2"/>
  <c r="L22" i="2"/>
  <c r="BV43" i="2"/>
  <c r="F40" i="2"/>
  <c r="E40" i="2"/>
  <c r="M42" i="2" s="1"/>
  <c r="L38" i="2"/>
  <c r="K38" i="2"/>
  <c r="G38" i="2"/>
  <c r="L37" i="2"/>
  <c r="K37" i="2"/>
  <c r="G37" i="2"/>
  <c r="L36" i="2"/>
  <c r="K36" i="2"/>
  <c r="G36" i="2"/>
  <c r="L35" i="2"/>
  <c r="K35" i="2"/>
  <c r="G35" i="2"/>
  <c r="F34" i="2"/>
  <c r="E34" i="2"/>
  <c r="L33" i="2"/>
  <c r="K33" i="2"/>
  <c r="G33" i="2"/>
  <c r="L32" i="2"/>
  <c r="K32" i="2"/>
  <c r="G32" i="2"/>
  <c r="L31" i="2"/>
  <c r="K31" i="2"/>
  <c r="G31" i="2"/>
  <c r="L30" i="2"/>
  <c r="K30" i="2"/>
  <c r="G30" i="2"/>
  <c r="L29" i="2"/>
  <c r="K29" i="2"/>
  <c r="G29" i="2"/>
  <c r="L28" i="2"/>
  <c r="K28" i="2"/>
  <c r="G28" i="2"/>
  <c r="F27" i="2"/>
  <c r="E27" i="2"/>
  <c r="L21" i="2"/>
  <c r="K21" i="2"/>
  <c r="G21" i="2"/>
  <c r="L20" i="2"/>
  <c r="K20" i="2"/>
  <c r="G20" i="2"/>
  <c r="L19" i="2"/>
  <c r="K19" i="2"/>
  <c r="G19" i="2"/>
  <c r="L18" i="2"/>
  <c r="K18" i="2"/>
  <c r="G18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4" i="1" s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G34" i="2" l="1"/>
  <c r="L27" i="2"/>
  <c r="G27" i="2"/>
  <c r="L17" i="2"/>
  <c r="L11" i="1"/>
  <c r="L19" i="1"/>
  <c r="G24" i="1"/>
  <c r="L31" i="1"/>
  <c r="M38" i="1"/>
  <c r="G11" i="1"/>
  <c r="G17" i="2"/>
  <c r="G19" i="1"/>
  <c r="I37" i="1"/>
  <c r="G31" i="1"/>
  <c r="G37" i="1"/>
  <c r="L34" i="2"/>
  <c r="G40" i="2"/>
  <c r="G10" i="2"/>
  <c r="L10" i="2"/>
  <c r="I40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44" i="2"/>
  <c r="M41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41" i="2"/>
  <c r="O41" i="2" s="1"/>
  <c r="P41" i="2" s="1"/>
  <c r="Q41" i="2" s="1"/>
  <c r="R41" i="2" s="1"/>
  <c r="S41" i="2" s="1"/>
  <c r="T41" i="2" s="1"/>
  <c r="U41" i="2" s="1"/>
  <c r="V41" i="2" s="1"/>
  <c r="W41" i="2" s="1"/>
  <c r="X41" i="2" s="1"/>
  <c r="Y41" i="2" s="1"/>
  <c r="Z41" i="2" s="1"/>
  <c r="AA41" i="2" s="1"/>
  <c r="AB41" i="2" s="1"/>
  <c r="AC41" i="2" s="1"/>
  <c r="AD41" i="2" s="1"/>
  <c r="AE41" i="2" s="1"/>
  <c r="AF41" i="2" s="1"/>
  <c r="AG41" i="2" s="1"/>
  <c r="AH41" i="2" s="1"/>
  <c r="AI41" i="2" s="1"/>
  <c r="AJ41" i="2" s="1"/>
  <c r="AK41" i="2" s="1"/>
  <c r="AL41" i="2" s="1"/>
  <c r="AM41" i="2" s="1"/>
  <c r="AN41" i="2" s="1"/>
  <c r="AO41" i="2" s="1"/>
  <c r="AP41" i="2" s="1"/>
  <c r="AQ41" i="2" s="1"/>
  <c r="AR41" i="2" s="1"/>
  <c r="AS41" i="2" s="1"/>
  <c r="AT41" i="2" s="1"/>
  <c r="AU41" i="2" s="1"/>
  <c r="AV41" i="2" s="1"/>
  <c r="AW41" i="2" s="1"/>
  <c r="AX41" i="2" s="1"/>
  <c r="AY41" i="2" s="1"/>
  <c r="AZ41" i="2" s="1"/>
  <c r="BA41" i="2" s="1"/>
  <c r="BB41" i="2" s="1"/>
  <c r="BC41" i="2" s="1"/>
  <c r="BD41" i="2" s="1"/>
  <c r="BE41" i="2" s="1"/>
  <c r="BF41" i="2" s="1"/>
  <c r="BG41" i="2" s="1"/>
  <c r="BH41" i="2" s="1"/>
  <c r="BI41" i="2" s="1"/>
  <c r="BJ41" i="2" s="1"/>
  <c r="BK41" i="2" s="1"/>
  <c r="BL41" i="2" s="1"/>
  <c r="BM41" i="2" s="1"/>
  <c r="BN41" i="2" s="1"/>
  <c r="BO41" i="2" s="1"/>
  <c r="BP41" i="2" s="1"/>
  <c r="BQ41" i="2" s="1"/>
  <c r="BR41" i="2" s="1"/>
  <c r="BS41" i="2" s="1"/>
  <c r="BT41" i="2" s="1"/>
  <c r="BV41" i="1"/>
  <c r="BV39" i="1"/>
  <c r="N42" i="2"/>
  <c r="N44" i="2" l="1"/>
  <c r="O42" i="2" l="1"/>
  <c r="O44" i="2" l="1"/>
  <c r="P42" i="2" l="1"/>
  <c r="P44" i="2" l="1"/>
  <c r="Q42" i="2" l="1"/>
  <c r="Q44" i="2" l="1"/>
  <c r="R42" i="2" l="1"/>
  <c r="R44" i="2" s="1"/>
  <c r="S42" i="2" s="1"/>
  <c r="S44" i="2" s="1"/>
  <c r="T42" i="2" s="1"/>
  <c r="T44" i="2" s="1"/>
  <c r="U42" i="2" s="1"/>
  <c r="U44" i="2" s="1"/>
  <c r="V42" i="2" s="1"/>
  <c r="V44" i="2" s="1"/>
  <c r="W42" i="2" s="1"/>
  <c r="W44" i="2" s="1"/>
  <c r="X42" i="2" s="1"/>
  <c r="X44" i="2" s="1"/>
  <c r="Y42" i="2" s="1"/>
  <c r="Y44" i="2" s="1"/>
  <c r="Z42" i="2" s="1"/>
  <c r="Z44" i="2" s="1"/>
  <c r="AA42" i="2" s="1"/>
  <c r="AA44" i="2" s="1"/>
  <c r="AB42" i="2" s="1"/>
  <c r="AB44" i="2" s="1"/>
  <c r="AC42" i="2" s="1"/>
  <c r="AC44" i="2" s="1"/>
  <c r="AD42" i="2" s="1"/>
  <c r="AD44" i="2" s="1"/>
  <c r="AE42" i="2" s="1"/>
  <c r="AE44" i="2" s="1"/>
  <c r="AF42" i="2" s="1"/>
  <c r="AF44" i="2" s="1"/>
  <c r="AG42" i="2" s="1"/>
  <c r="AG44" i="2" s="1"/>
  <c r="AH42" i="2" s="1"/>
  <c r="AH44" i="2" s="1"/>
  <c r="AI42" i="2" s="1"/>
  <c r="AI44" i="2" s="1"/>
  <c r="AJ42" i="2" s="1"/>
  <c r="AJ44" i="2" s="1"/>
  <c r="AK42" i="2" s="1"/>
  <c r="AK44" i="2" s="1"/>
  <c r="AL42" i="2" s="1"/>
  <c r="AL44" i="2" s="1"/>
  <c r="AM42" i="2" s="1"/>
  <c r="AM44" i="2" s="1"/>
  <c r="AN42" i="2" s="1"/>
  <c r="AN44" i="2" s="1"/>
  <c r="AO42" i="2" s="1"/>
  <c r="AO44" i="2" s="1"/>
  <c r="AP42" i="2" s="1"/>
  <c r="AP44" i="2" s="1"/>
  <c r="AQ42" i="2" s="1"/>
  <c r="AQ44" i="2" s="1"/>
  <c r="AR42" i="2" s="1"/>
  <c r="AR44" i="2" s="1"/>
  <c r="AS42" i="2" s="1"/>
  <c r="AS44" i="2" s="1"/>
  <c r="AT42" i="2" s="1"/>
  <c r="AT44" i="2" s="1"/>
  <c r="AU42" i="2" s="1"/>
  <c r="AU44" i="2" s="1"/>
  <c r="AV42" i="2" s="1"/>
  <c r="AV44" i="2" s="1"/>
  <c r="AW42" i="2" s="1"/>
  <c r="AW44" i="2" s="1"/>
  <c r="AX42" i="2" s="1"/>
  <c r="AX44" i="2" s="1"/>
  <c r="AY42" i="2" s="1"/>
  <c r="AY44" i="2" s="1"/>
  <c r="AZ42" i="2" s="1"/>
  <c r="AZ44" i="2" s="1"/>
  <c r="BA42" i="2" s="1"/>
  <c r="BA44" i="2" s="1"/>
  <c r="BB42" i="2" s="1"/>
  <c r="BB44" i="2" s="1"/>
  <c r="BC42" i="2" s="1"/>
  <c r="BC44" i="2" s="1"/>
  <c r="BD42" i="2" s="1"/>
  <c r="BD44" i="2" s="1"/>
  <c r="BE42" i="2" s="1"/>
  <c r="BE44" i="2" s="1"/>
  <c r="BF42" i="2" s="1"/>
  <c r="BF44" i="2" s="1"/>
  <c r="BG42" i="2" s="1"/>
  <c r="BG44" i="2" s="1"/>
  <c r="BH42" i="2" s="1"/>
  <c r="BH44" i="2" s="1"/>
  <c r="BI42" i="2" s="1"/>
  <c r="BI44" i="2" s="1"/>
  <c r="BJ42" i="2" s="1"/>
  <c r="BJ44" i="2" s="1"/>
  <c r="BK42" i="2" s="1"/>
  <c r="BK44" i="2" s="1"/>
  <c r="BL42" i="2" s="1"/>
  <c r="BL44" i="2" s="1"/>
  <c r="BM42" i="2" s="1"/>
  <c r="BM44" i="2" s="1"/>
  <c r="BN42" i="2" s="1"/>
  <c r="BN44" i="2" s="1"/>
  <c r="BO42" i="2" s="1"/>
  <c r="BO44" i="2" s="1"/>
  <c r="BP42" i="2" s="1"/>
  <c r="BP44" i="2" s="1"/>
  <c r="BQ42" i="2" s="1"/>
  <c r="BQ44" i="2" s="1"/>
  <c r="BR42" i="2" s="1"/>
  <c r="BR44" i="2" s="1"/>
  <c r="BS42" i="2" s="1"/>
  <c r="BS44" i="2" s="1"/>
  <c r="BT42" i="2" s="1"/>
  <c r="BT44" i="2" l="1"/>
  <c r="BV44" i="2" s="1"/>
  <c r="BV42" i="2"/>
</calcChain>
</file>

<file path=xl/sharedStrings.xml><?xml version="1.0" encoding="utf-8"?>
<sst xmlns="http://schemas.openxmlformats.org/spreadsheetml/2006/main" count="607" uniqueCount="226">
  <si>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</si>
  <si>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</si>
  <si>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</si>
  <si>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</si>
  <si>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</si>
  <si>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</si>
  <si>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</si>
  <si>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</si>
  <si>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</si>
  <si>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</si>
  <si>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</si>
  <si>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</si>
  <si>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</si>
  <si>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</si>
  <si>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</si>
  <si>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</si>
  <si>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</si>
  <si>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</si>
  <si>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</si>
  <si>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</si>
  <si>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</si>
  <si>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</si>
  <si>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</si>
  <si>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</si>
  <si>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</si>
  <si>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</si>
  <si>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</si>
  <si>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</si>
  <si>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</si>
  <si>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</si>
  <si>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</si>
  <si>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</si>
  <si>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</si>
  <si>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</si>
  <si>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</si>
  <si>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</si>
  <si>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</si>
  <si>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</si>
  <si>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</si>
  <si>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</si>
  <si>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</si>
  <si>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</si>
  <si>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</si>
  <si>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</si>
  <si>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</si>
  <si>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</si>
  <si>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</si>
  <si>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</si>
  <si>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</si>
  <si>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</si>
  <si>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</si>
  <si>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</si>
  <si>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</si>
  <si>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</si>
  <si>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</si>
  <si>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</si>
  <si>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</si>
  <si>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</si>
  <si>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</si>
  <si>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</si>
  <si>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</si>
  <si>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</si>
  <si>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</si>
  <si>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</si>
  <si>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</si>
  <si>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</si>
  <si>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</si>
  <si>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</si>
  <si>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</si>
  <si>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</si>
  <si>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</si>
  <si>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</si>
  <si>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</si>
  <si>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</si>
  <si>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</si>
  <si>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</si>
  <si>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</si>
  <si>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</si>
  <si>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</si>
  <si>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</si>
  <si>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</si>
  <si>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</si>
  <si>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</si>
  <si>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</si>
  <si>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</si>
  <si>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</si>
  <si>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</si>
  <si>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</si>
  <si>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</si>
  <si>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</si>
  <si>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</si>
  <si>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</si>
  <si>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</si>
  <si>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</si>
  <si>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</si>
  <si>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</si>
  <si>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</si>
  <si>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</si>
  <si>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</si>
  <si>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</si>
  <si>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</si>
  <si>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</si>
  <si>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</si>
  <si>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</si>
  <si>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</si>
  <si>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</si>
  <si>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</si>
  <si>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</si>
  <si>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</si>
  <si>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</si>
  <si>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</si>
  <si>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</si>
  <si>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</si>
  <si>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</si>
  <si>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</si>
  <si>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</si>
  <si>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</si>
  <si>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</si>
  <si>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</si>
  <si>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</si>
  <si>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</si>
  <si>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</si>
  <si>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</si>
  <si>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</si>
  <si>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</si>
  <si>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</si>
  <si>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</si>
  <si>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</si>
  <si>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</si>
  <si>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</si>
  <si>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</si>
  <si>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</si>
  <si>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</si>
  <si>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</si>
  <si>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</si>
  <si>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</si>
  <si>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</si>
  <si>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</si>
  <si>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</si>
  <si>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</si>
  <si>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</si>
  <si>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</si>
  <si>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</si>
  <si>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</si>
  <si>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</si>
  <si>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</si>
  <si>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</si>
  <si>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</si>
  <si>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</si>
  <si>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</si>
  <si>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</si>
  <si>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</si>
  <si>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</si>
  <si>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</si>
  <si>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</si>
  <si>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</si>
  <si>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</si>
  <si>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</si>
  <si>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</si>
  <si>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</si>
  <si>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</si>
  <si>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</si>
  <si>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</si>
  <si>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</si>
  <si>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</si>
  <si>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</si>
  <si>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</si>
  <si>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</si>
  <si>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</si>
  <si>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</si>
  <si>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</si>
  <si>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</si>
  <si>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</si>
  <si>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</si>
  <si>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</si>
  <si>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</si>
  <si>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</si>
  <si>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</si>
  <si>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</si>
  <si>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</si>
  <si>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</si>
  <si>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</si>
  <si>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</si>
  <si>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</si>
  <si>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</si>
  <si>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</si>
  <si>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</si>
  <si>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</si>
  <si>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</si>
  <si>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</si>
  <si>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</si>
  <si>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</si>
  <si>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</si>
  <si>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</si>
  <si>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</si>
  <si>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</si>
  <si>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</si>
  <si>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</si>
  <si>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</si>
  <si>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</si>
  <si>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</si>
  <si>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</si>
  <si>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Certificate (Baldi/Dieni)</t>
  </si>
  <si>
    <t>Certifcation (Baldi/Dieni)</t>
  </si>
  <si>
    <t>DB/Certification (Baldi/Dieni)</t>
  </si>
  <si>
    <t>DB (Baldi/Dieni)</t>
  </si>
  <si>
    <t>Implementation of II Sprit features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</si>
  <si>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</si>
  <si>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</si>
  <si>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</si>
  <si>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</si>
  <si>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</si>
  <si>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</si>
  <si>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</si>
  <si>
    <t>Database within the docker container</t>
  </si>
  <si>
    <t>2,5</t>
  </si>
  <si>
    <t>Certification service within the docker container</t>
  </si>
  <si>
    <t>2,6</t>
  </si>
  <si>
    <t>Catalano and Di paolo</t>
  </si>
  <si>
    <t>2,7</t>
  </si>
  <si>
    <t>Communication between certification and recognition service</t>
  </si>
  <si>
    <t>2,8</t>
  </si>
  <si>
    <t>First version of central server</t>
  </si>
  <si>
    <t>2,9</t>
  </si>
  <si>
    <t xml:space="preserve"> Local db (sql file + docker)</t>
  </si>
  <si>
    <t>Signup/login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</si>
</sst>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  <font>
      <u/>
      <sz val="10"/>
      <color rgb="FF000000"/>
      <name val="Arial"/>
      <family val="2"/>
    </font>
    <font>
      <u/>
      <sz val="9"/>
      <color rgb="FF000000"/>
      <name val="Arial"/>
      <family val="2"/>
    </font>
    <font>
      <sz val="10"/>
      <color rgb="FF00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</fills>
  <borders count="78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</borders>
  <cellStyleXfs count="1">
    <xf numFmtId="0" fontId="0" fillId="0" borderId="0"/>
  </cellStyleXfs>
  <cellXfs count="20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1" fillId="0" borderId="68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14" fontId="11" fillId="0" borderId="70" xfId="0" applyNumberFormat="1" applyFont="1" applyBorder="1" applyAlignment="1">
      <alignment horizontal="center" vertical="center" wrapText="1"/>
    </xf>
    <xf numFmtId="0" fontId="11" fillId="0" borderId="71" xfId="0" applyFont="1" applyBorder="1" applyAlignment="1">
      <alignment horizontal="left" vertical="center" wrapText="1"/>
    </xf>
    <xf numFmtId="0" fontId="11" fillId="0" borderId="72" xfId="0" applyFont="1" applyBorder="1" applyAlignment="1">
      <alignment horizontal="left" vertical="center" wrapText="1"/>
    </xf>
    <xf numFmtId="14" fontId="11" fillId="0" borderId="73" xfId="0" applyNumberFormat="1" applyFont="1" applyBorder="1" applyAlignment="1">
      <alignment horizontal="center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11" fillId="0" borderId="76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7" xfId="0" applyFont="1" applyFill="1" applyBorder="1" applyAlignment="1">
      <alignment horizontal="center" vertical="center" wrapText="1"/>
    </xf>
    <xf numFmtId="0" fontId="24" fillId="0" borderId="71" xfId="0" applyFont="1" applyBorder="1" applyAlignment="1">
      <alignment horizontal="left" vertical="center" wrapText="1"/>
    </xf>
    <xf numFmtId="0" fontId="24" fillId="0" borderId="76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0" fillId="0" borderId="68" xfId="0" applyBorder="1"/>
    <xf numFmtId="14" fontId="11" fillId="0" borderId="0" xfId="0" applyNumberFormat="1" applyFont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26" fillId="10" borderId="42" xfId="0" applyFont="1" applyFill="1" applyBorder="1"/>
    <xf numFmtId="14" fontId="27" fillId="0" borderId="48" xfId="0" applyNumberFormat="1" applyFont="1" applyBorder="1" applyAlignment="1">
      <alignment horizontal="center" vertical="center"/>
    </xf>
    <xf numFmtId="0" fontId="11" fillId="0" borderId="49" xfId="0" applyFont="1" applyBorder="1" applyAlignment="1">
      <alignment horizontal="left" vertical="center"/>
    </xf>
    <xf numFmtId="14" fontId="11" fillId="0" borderId="50" xfId="0" applyNumberFormat="1" applyFont="1" applyBorder="1" applyAlignment="1">
      <alignment horizontal="center" vertical="center"/>
    </xf>
    <xf numFmtId="0" fontId="26" fillId="10" borderId="50" xfId="0" applyFont="1" applyFill="1" applyBorder="1"/>
    <xf numFmtId="0" fontId="28" fillId="10" borderId="50" xfId="0" applyFont="1" applyFill="1" applyBorder="1"/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6" fillId="0" borderId="24" xfId="0" applyFont="1" applyBorder="1"/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9" fillId="12" borderId="2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20" fillId="10" borderId="64" xfId="0" applyFont="1" applyFill="1" applyBorder="1" applyAlignment="1">
      <alignment horizontal="center" vertical="center"/>
    </xf>
  </cellXfs>
  <cellStyles count="1">
    <cellStyle name="Normale" xfId="0" builtinId="0"/>
  </cellStyles>
  <dxfs count="19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188160"/>
        <c:axId val="147759680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87648"/>
        <c:axId val="147759104"/>
      </c:lineChart>
      <c:catAx>
        <c:axId val="14818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7759104"/>
        <c:crosses val="autoZero"/>
        <c:auto val="1"/>
        <c:lblAlgn val="ctr"/>
        <c:lblOffset val="100"/>
        <c:noMultiLvlLbl val="1"/>
      </c:catAx>
      <c:valAx>
        <c:axId val="14775910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48187648"/>
        <c:crosses val="autoZero"/>
        <c:crossBetween val="between"/>
      </c:valAx>
      <c:catAx>
        <c:axId val="1481881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7759680"/>
        <c:crosses val="autoZero"/>
        <c:auto val="1"/>
        <c:lblAlgn val="ctr"/>
        <c:lblOffset val="100"/>
        <c:noMultiLvlLbl val="1"/>
      </c:catAx>
      <c:valAx>
        <c:axId val="14775968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8188160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'BLANK Gantt Chart &amp; Burndown'!$L$43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'BLANK Gantt Chart &amp; Burndown'!$M$40:$BT$40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Burndown'!$M$43:$BT$43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419712"/>
        <c:axId val="147763136"/>
      </c:barChart>
      <c:lineChart>
        <c:grouping val="standard"/>
        <c:varyColors val="1"/>
        <c:ser>
          <c:idx val="1"/>
          <c:order val="1"/>
          <c:tx>
            <c:strRef>
              <c:f>'BLANK Gantt Chart &amp; Burndown'!$L$41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Burndown'!$M$40:$BT$40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Burndown'!$M$41:$BT$41</c:f>
              <c:numCache>
                <c:formatCode>0</c:formatCode>
                <c:ptCount val="60"/>
                <c:pt idx="0" formatCode="General">
                  <c:v>28</c:v>
                </c:pt>
                <c:pt idx="1">
                  <c:v>27.533333333333335</c:v>
                </c:pt>
                <c:pt idx="2">
                  <c:v>27.06666666666667</c:v>
                </c:pt>
                <c:pt idx="3">
                  <c:v>26.600000000000005</c:v>
                </c:pt>
                <c:pt idx="4">
                  <c:v>26.13333333333334</c:v>
                </c:pt>
                <c:pt idx="5">
                  <c:v>25.666666666666675</c:v>
                </c:pt>
                <c:pt idx="6">
                  <c:v>25.20000000000001</c:v>
                </c:pt>
                <c:pt idx="7">
                  <c:v>24.733333333333345</c:v>
                </c:pt>
                <c:pt idx="8">
                  <c:v>24.26666666666668</c:v>
                </c:pt>
                <c:pt idx="9">
                  <c:v>23.800000000000015</c:v>
                </c:pt>
                <c:pt idx="10">
                  <c:v>23.33333333333335</c:v>
                </c:pt>
                <c:pt idx="11">
                  <c:v>22.866666666666685</c:v>
                </c:pt>
                <c:pt idx="12">
                  <c:v>22.40000000000002</c:v>
                </c:pt>
                <c:pt idx="13">
                  <c:v>21.933333333333355</c:v>
                </c:pt>
                <c:pt idx="14">
                  <c:v>21.46666666666669</c:v>
                </c:pt>
                <c:pt idx="15">
                  <c:v>21.000000000000025</c:v>
                </c:pt>
                <c:pt idx="16">
                  <c:v>20.53333333333336</c:v>
                </c:pt>
                <c:pt idx="17">
                  <c:v>20.066666666666695</c:v>
                </c:pt>
                <c:pt idx="18">
                  <c:v>19.60000000000003</c:v>
                </c:pt>
                <c:pt idx="19">
                  <c:v>19.133333333333365</c:v>
                </c:pt>
                <c:pt idx="20">
                  <c:v>18.6666666666667</c:v>
                </c:pt>
                <c:pt idx="21">
                  <c:v>18.200000000000035</c:v>
                </c:pt>
                <c:pt idx="22">
                  <c:v>17.73333333333337</c:v>
                </c:pt>
                <c:pt idx="23">
                  <c:v>17.266666666666705</c:v>
                </c:pt>
                <c:pt idx="24">
                  <c:v>16.80000000000004</c:v>
                </c:pt>
                <c:pt idx="25">
                  <c:v>16.333333333333375</c:v>
                </c:pt>
                <c:pt idx="26">
                  <c:v>15.866666666666708</c:v>
                </c:pt>
                <c:pt idx="27">
                  <c:v>15.400000000000041</c:v>
                </c:pt>
                <c:pt idx="28">
                  <c:v>14.933333333333374</c:v>
                </c:pt>
                <c:pt idx="29">
                  <c:v>14.466666666666708</c:v>
                </c:pt>
                <c:pt idx="30">
                  <c:v>14.000000000000041</c:v>
                </c:pt>
                <c:pt idx="31">
                  <c:v>13.533333333333374</c:v>
                </c:pt>
                <c:pt idx="32">
                  <c:v>13.066666666666707</c:v>
                </c:pt>
                <c:pt idx="33">
                  <c:v>12.600000000000041</c:v>
                </c:pt>
                <c:pt idx="34">
                  <c:v>12.133333333333374</c:v>
                </c:pt>
                <c:pt idx="35">
                  <c:v>11.666666666666707</c:v>
                </c:pt>
                <c:pt idx="36">
                  <c:v>11.20000000000004</c:v>
                </c:pt>
                <c:pt idx="37">
                  <c:v>10.733333333333373</c:v>
                </c:pt>
                <c:pt idx="38">
                  <c:v>10.266666666666707</c:v>
                </c:pt>
                <c:pt idx="39">
                  <c:v>9.8000000000000398</c:v>
                </c:pt>
                <c:pt idx="40">
                  <c:v>9.333333333333373</c:v>
                </c:pt>
                <c:pt idx="41">
                  <c:v>8.8666666666667062</c:v>
                </c:pt>
                <c:pt idx="42">
                  <c:v>8.4000000000000394</c:v>
                </c:pt>
                <c:pt idx="43">
                  <c:v>7.9333333333333727</c:v>
                </c:pt>
                <c:pt idx="44">
                  <c:v>7.4666666666667059</c:v>
                </c:pt>
                <c:pt idx="45">
                  <c:v>7.0000000000000391</c:v>
                </c:pt>
                <c:pt idx="46">
                  <c:v>6.5333333333333723</c:v>
                </c:pt>
                <c:pt idx="47">
                  <c:v>6.0666666666667055</c:v>
                </c:pt>
                <c:pt idx="48">
                  <c:v>5.6000000000000387</c:v>
                </c:pt>
                <c:pt idx="49">
                  <c:v>5.1333333333333719</c:v>
                </c:pt>
                <c:pt idx="50">
                  <c:v>4.6666666666667052</c:v>
                </c:pt>
                <c:pt idx="51">
                  <c:v>4.2000000000000384</c:v>
                </c:pt>
                <c:pt idx="52">
                  <c:v>3.7333333333333716</c:v>
                </c:pt>
                <c:pt idx="53">
                  <c:v>3.2666666666667048</c:v>
                </c:pt>
                <c:pt idx="54">
                  <c:v>2.800000000000038</c:v>
                </c:pt>
                <c:pt idx="55">
                  <c:v>2.3333333333333712</c:v>
                </c:pt>
                <c:pt idx="56">
                  <c:v>1.8666666666667044</c:v>
                </c:pt>
                <c:pt idx="57">
                  <c:v>1.4000000000000377</c:v>
                </c:pt>
                <c:pt idx="58">
                  <c:v>0.93333333333337098</c:v>
                </c:pt>
                <c:pt idx="59">
                  <c:v>0.46666666666670431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'BLANK Gantt Chart &amp; Burndown'!$L$42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Burndown'!$M$40:$BT$40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Burndown'!$M$42:$BT$42</c:f>
              <c:numCache>
                <c:formatCode>General</c:formatCode>
                <c:ptCount val="60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18688"/>
        <c:axId val="147762560"/>
      </c:lineChart>
      <c:catAx>
        <c:axId val="19441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7762560"/>
        <c:crosses val="autoZero"/>
        <c:auto val="1"/>
        <c:lblAlgn val="ctr"/>
        <c:lblOffset val="100"/>
        <c:noMultiLvlLbl val="1"/>
      </c:catAx>
      <c:valAx>
        <c:axId val="14776256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94418688"/>
        <c:crosses val="autoZero"/>
        <c:crossBetween val="between"/>
      </c:valAx>
      <c:catAx>
        <c:axId val="194419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7763136"/>
        <c:crosses val="autoZero"/>
        <c:auto val="1"/>
        <c:lblAlgn val="ctr"/>
        <c:lblOffset val="100"/>
        <c:noMultiLvlLbl val="1"/>
      </c:catAx>
      <c:valAx>
        <c:axId val="14776313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94419712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44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2" displayName="Tabella2" ref="B2:G42" totalsRowShown="0" headerRowDxfId="18" headerRowBorderDxfId="17" tableBorderDxfId="16">
  <autoFilter ref="B2:G42" xr:uid="{00000000-0009-0000-0100-000002000000}"/>
  <sortState xmlns:xlrd2="http://schemas.microsoft.com/office/spreadsheetml/2017/richdata2" ref="B3:G42">
    <sortCondition ref="B2:B42"/>
  </sortState>
  <tableColumns count="6">
    <tableColumn id="1" xr3:uid="{00000000-0010-0000-0000-000001000000}" name="SPRINT"/>
    <tableColumn id="2" xr3:uid="{00000000-0010-0000-0000-000002000000}" name="TASK TITLE"/>
    <tableColumn id="3" xr3:uid="{00000000-0010-0000-0000-000003000000}" name="TASK DESCRIPTION"/>
    <tableColumn id="4" xr3:uid="{00000000-0010-0000-0000-000004000000}" name="TASK OWNER"/>
    <tableColumn id="5" xr3:uid="{00000000-0010-0000-0000-000005000000}" name="WORK ESTIMATE IN HOURS"/>
    <tableColumn id="6" xr3:uid="{00000000-0010-0000-0000-000006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a1" displayName="Tabella1" ref="B3:G43" totalsRowShown="0" headerRowDxfId="15" headerRowBorderDxfId="14" tableBorderDxfId="13">
  <autoFilter ref="B3:G43" xr:uid="{00000000-0009-0000-0100-000001000000}"/>
  <sortState xmlns:xlrd2="http://schemas.microsoft.com/office/spreadsheetml/2017/richdata2" ref="B4:G43">
    <sortCondition ref="D3:D43"/>
  </sortState>
  <tableColumns count="6">
    <tableColumn id="1" xr3:uid="{00000000-0010-0000-0100-000001000000}" name="TASK TITLE" dataDxfId="12"/>
    <tableColumn id="2" xr3:uid="{00000000-0010-0000-0100-000002000000}" name="TASK DESCRIPTION" dataDxfId="11"/>
    <tableColumn id="6" xr3:uid="{00000000-0010-0000-0100-000006000000}" name="COMPONENT" dataDxfId="10"/>
    <tableColumn id="3" xr3:uid="{00000000-0010-0000-0100-000003000000}" name="PRIORITY" dataDxfId="9"/>
    <tableColumn id="4" xr3:uid="{00000000-0010-0000-0100-000004000000}" name="ADDED BY" dataDxfId="8"/>
    <tableColumn id="5" xr3:uid="{00000000-0010-0000-0100-000005000000}" name="DATED ADDED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topLeftCell="A16" zoomScale="85" zoomScaleNormal="85" workbookViewId="0"/>
  </sheetViews>
  <sheetFormatPr defaultColWidth="13.5" defaultRowHeight="15" customHeight="1" x14ac:dyDescent="0.25"/>
  <cols>
    <col min="1" max="1" width="2.5" customWidth="1"/>
    <col min="2" max="2" width="10.5" customWidth="1"/>
    <col min="3" max="3" width="28.62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25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183" t="str">
        <f>HYPERLINK("https://goo.gl/ejIdKR","https://goo.gl/ejIdKR")</f>
        <v>https://goo.gl/ejIdKR</v>
      </c>
      <c r="BL2" s="184"/>
      <c r="BM2" s="184"/>
      <c r="BN2" s="184"/>
      <c r="BO2" s="184"/>
      <c r="BP2" s="184"/>
      <c r="BQ2" s="184"/>
      <c r="BR2" s="184"/>
      <c r="BS2" s="184"/>
      <c r="BT2" s="184"/>
    </row>
    <row r="3" spans="2:74" ht="36" customHeight="1" x14ac:dyDescent="0.25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185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25">
      <c r="B5" s="6"/>
      <c r="C5" s="6"/>
      <c r="D5" s="6"/>
      <c r="E5" s="6"/>
      <c r="F5" s="6"/>
      <c r="G5" s="6"/>
      <c r="H5" s="6"/>
      <c r="I5" s="6"/>
      <c r="J5" s="7"/>
      <c r="K5" s="186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186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25">
      <c r="B7" s="4"/>
      <c r="C7" s="2"/>
      <c r="D7" s="2"/>
      <c r="E7" s="2"/>
      <c r="F7" s="2"/>
      <c r="G7" s="2"/>
      <c r="H7" s="2"/>
      <c r="I7" s="4"/>
      <c r="J7" s="2"/>
      <c r="K7" s="186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25">
      <c r="B8" s="4"/>
      <c r="C8" s="2"/>
      <c r="D8" s="2"/>
      <c r="E8" s="2"/>
      <c r="F8" s="2"/>
      <c r="G8" s="2"/>
      <c r="H8" s="2"/>
      <c r="I8" s="4"/>
      <c r="J8" s="2"/>
      <c r="K8" s="187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25">
      <c r="B9" s="188" t="s">
        <v>8</v>
      </c>
      <c r="C9" s="190" t="s">
        <v>9</v>
      </c>
      <c r="D9" s="192" t="s">
        <v>10</v>
      </c>
      <c r="E9" s="194" t="s">
        <v>11</v>
      </c>
      <c r="F9" s="195"/>
      <c r="G9" s="196"/>
      <c r="H9" s="197" t="s">
        <v>12</v>
      </c>
      <c r="I9" s="165" t="s">
        <v>13</v>
      </c>
      <c r="J9" s="167" t="s">
        <v>14</v>
      </c>
      <c r="K9" s="169" t="s">
        <v>15</v>
      </c>
      <c r="L9" s="170" t="s">
        <v>16</v>
      </c>
      <c r="M9" s="172" t="s">
        <v>17</v>
      </c>
      <c r="N9" s="173"/>
      <c r="O9" s="173"/>
      <c r="P9" s="173"/>
      <c r="Q9" s="174"/>
      <c r="R9" s="175" t="s">
        <v>18</v>
      </c>
      <c r="S9" s="173"/>
      <c r="T9" s="173"/>
      <c r="U9" s="173"/>
      <c r="V9" s="174"/>
      <c r="W9" s="175" t="s">
        <v>19</v>
      </c>
      <c r="X9" s="173"/>
      <c r="Y9" s="173"/>
      <c r="Z9" s="173"/>
      <c r="AA9" s="176"/>
      <c r="AB9" s="177" t="s">
        <v>20</v>
      </c>
      <c r="AC9" s="173"/>
      <c r="AD9" s="173"/>
      <c r="AE9" s="173"/>
      <c r="AF9" s="174"/>
      <c r="AG9" s="178" t="s">
        <v>21</v>
      </c>
      <c r="AH9" s="173"/>
      <c r="AI9" s="173"/>
      <c r="AJ9" s="173"/>
      <c r="AK9" s="174"/>
      <c r="AL9" s="178" t="s">
        <v>22</v>
      </c>
      <c r="AM9" s="173"/>
      <c r="AN9" s="173"/>
      <c r="AO9" s="173"/>
      <c r="AP9" s="176"/>
      <c r="AQ9" s="179" t="s">
        <v>23</v>
      </c>
      <c r="AR9" s="173"/>
      <c r="AS9" s="173"/>
      <c r="AT9" s="173"/>
      <c r="AU9" s="174"/>
      <c r="AV9" s="180" t="s">
        <v>24</v>
      </c>
      <c r="AW9" s="173"/>
      <c r="AX9" s="173"/>
      <c r="AY9" s="173"/>
      <c r="AZ9" s="174"/>
      <c r="BA9" s="180" t="s">
        <v>25</v>
      </c>
      <c r="BB9" s="173"/>
      <c r="BC9" s="173"/>
      <c r="BD9" s="173"/>
      <c r="BE9" s="176"/>
      <c r="BF9" s="181" t="s">
        <v>26</v>
      </c>
      <c r="BG9" s="173"/>
      <c r="BH9" s="173"/>
      <c r="BI9" s="173"/>
      <c r="BJ9" s="174"/>
      <c r="BK9" s="182" t="s">
        <v>27</v>
      </c>
      <c r="BL9" s="173"/>
      <c r="BM9" s="173"/>
      <c r="BN9" s="173"/>
      <c r="BO9" s="174"/>
      <c r="BP9" s="182" t="s">
        <v>28</v>
      </c>
      <c r="BQ9" s="173"/>
      <c r="BR9" s="173"/>
      <c r="BS9" s="173"/>
      <c r="BT9" s="176"/>
    </row>
    <row r="10" spans="2:74" ht="18" customHeight="1" x14ac:dyDescent="0.25">
      <c r="B10" s="189"/>
      <c r="C10" s="191"/>
      <c r="D10" s="193"/>
      <c r="E10" s="24" t="s">
        <v>29</v>
      </c>
      <c r="F10" s="25" t="s">
        <v>30</v>
      </c>
      <c r="G10" s="26" t="s">
        <v>31</v>
      </c>
      <c r="H10" s="198"/>
      <c r="I10" s="166"/>
      <c r="J10" s="168"/>
      <c r="K10" s="168"/>
      <c r="L10" s="171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25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25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25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25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25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25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25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25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25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25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25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25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25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25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25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25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25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25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25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25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25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25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25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25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25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25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25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25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25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25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25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25"/>
    <row r="43" spans="2:74" ht="223.5" customHeight="1" x14ac:dyDescent="0.25"/>
    <row r="44" spans="2:74" ht="15.75" customHeight="1" x14ac:dyDescent="0.25"/>
    <row r="45" spans="2:74" ht="36" customHeight="1" x14ac:dyDescent="0.25">
      <c r="B45" s="162" t="str">
        <f>HYPERLINK("https://goo.gl/ejIdKR","CLICK HERE TO CREATE GANTT CHART TEMPLATES IN SMARTSHEET")</f>
        <v>CLICK HERE TO CREATE GANTT CHART TEMPLATES IN SMARTSHEET</v>
      </c>
      <c r="C45" s="163"/>
      <c r="D45" s="163"/>
      <c r="E45" s="163"/>
      <c r="F45" s="163"/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  <c r="AL45" s="163"/>
      <c r="AM45" s="163"/>
      <c r="AN45" s="163"/>
      <c r="AO45" s="163"/>
      <c r="AP45" s="163"/>
      <c r="AQ45" s="163"/>
      <c r="AR45" s="163"/>
      <c r="AS45" s="163"/>
      <c r="AT45" s="163"/>
      <c r="AU45" s="163"/>
      <c r="AV45" s="163"/>
      <c r="AW45" s="163"/>
      <c r="AX45" s="163"/>
      <c r="AY45" s="163"/>
      <c r="AZ45" s="163"/>
      <c r="BA45" s="163"/>
      <c r="BB45" s="163"/>
      <c r="BC45" s="163"/>
      <c r="BD45" s="163"/>
      <c r="BE45" s="163"/>
      <c r="BF45" s="163"/>
      <c r="BG45" s="163"/>
      <c r="BH45" s="163"/>
      <c r="BI45" s="163"/>
      <c r="BJ45" s="163"/>
      <c r="BK45" s="163"/>
      <c r="BL45" s="163"/>
      <c r="BM45" s="163"/>
      <c r="BN45" s="163"/>
      <c r="BO45" s="163"/>
      <c r="BP45" s="163"/>
      <c r="BQ45" s="163"/>
      <c r="BR45" s="163"/>
      <c r="BS45" s="163"/>
      <c r="BT45" s="164"/>
    </row>
    <row r="46" spans="2:74" ht="15.75" customHeight="1" x14ac:dyDescent="0.25"/>
    <row r="47" spans="2:74" ht="15.75" customHeight="1" x14ac:dyDescent="0.25"/>
    <row r="48" spans="2:74" ht="15.75" customHeight="1" x14ac:dyDescent="0.25"/>
    <row r="49" spans="3:4" ht="15.75" customHeight="1" x14ac:dyDescent="0.25"/>
    <row r="50" spans="3:4" ht="18.75" customHeight="1" x14ac:dyDescent="0.3">
      <c r="C50" s="108"/>
      <c r="D50" s="108"/>
    </row>
    <row r="51" spans="3:4" ht="15.75" customHeight="1" x14ac:dyDescent="0.25"/>
    <row r="52" spans="3:4" ht="15.75" customHeight="1" x14ac:dyDescent="0.25"/>
    <row r="53" spans="3:4" ht="15.75" customHeight="1" x14ac:dyDescent="0.25"/>
    <row r="54" spans="3:4" ht="15.75" customHeight="1" x14ac:dyDescent="0.25"/>
    <row r="55" spans="3:4" ht="15.75" customHeight="1" x14ac:dyDescent="0.25"/>
    <row r="56" spans="3:4" ht="15.75" customHeight="1" x14ac:dyDescent="0.25"/>
    <row r="57" spans="3:4" ht="15.75" customHeight="1" x14ac:dyDescent="0.25"/>
    <row r="58" spans="3:4" ht="15.75" customHeight="1" x14ac:dyDescent="0.25"/>
    <row r="59" spans="3:4" ht="15.75" customHeight="1" x14ac:dyDescent="0.25"/>
    <row r="60" spans="3:4" ht="15.75" customHeight="1" x14ac:dyDescent="0.25"/>
    <row r="61" spans="3:4" ht="15.75" customHeight="1" x14ac:dyDescent="0.25"/>
    <row r="62" spans="3:4" ht="15.75" customHeight="1" x14ac:dyDescent="0.25"/>
    <row r="63" spans="3:4" ht="15.75" customHeight="1" x14ac:dyDescent="0.25"/>
    <row r="64" spans="3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24">
    <mergeCell ref="BP9:BT9"/>
    <mergeCell ref="BK2:BT2"/>
    <mergeCell ref="K4:K8"/>
    <mergeCell ref="B9:B10"/>
    <mergeCell ref="C9:C10"/>
    <mergeCell ref="D9:D10"/>
    <mergeCell ref="E9:G9"/>
    <mergeCell ref="H9:H10"/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BV1004"/>
  <sheetViews>
    <sheetView showGridLines="0" tabSelected="1" topLeftCell="A11" zoomScale="74" zoomScaleNormal="100" workbookViewId="0">
      <selection activeCell="AN24" sqref="AN24"/>
    </sheetView>
  </sheetViews>
  <sheetFormatPr defaultColWidth="13.5" defaultRowHeight="15" customHeight="1" x14ac:dyDescent="0.25"/>
  <cols>
    <col min="1" max="1" width="2.5" customWidth="1"/>
    <col min="2" max="2" width="10.5" customWidth="1"/>
    <col min="3" max="3" width="36.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2:72" ht="36" customHeight="1" x14ac:dyDescent="0.25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72" ht="36" customHeight="1" thickBot="1" x14ac:dyDescent="0.3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72" ht="18" customHeight="1" x14ac:dyDescent="0.25">
      <c r="B3" s="6"/>
      <c r="C3" s="6"/>
      <c r="D3" s="6"/>
      <c r="E3" s="6"/>
      <c r="F3" s="6"/>
      <c r="G3" s="6"/>
      <c r="H3" s="6"/>
      <c r="I3" s="6"/>
      <c r="J3" s="7"/>
      <c r="K3" s="185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2"/>
    </row>
    <row r="4" spans="2:72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186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</row>
    <row r="5" spans="2:72" ht="18" customHeight="1" x14ac:dyDescent="0.25">
      <c r="B5" s="4"/>
      <c r="C5" s="2"/>
      <c r="D5" s="2"/>
      <c r="E5" s="2"/>
      <c r="F5" s="2"/>
      <c r="G5" s="2"/>
      <c r="H5" s="2"/>
      <c r="I5" s="4"/>
      <c r="J5" s="2"/>
      <c r="K5" s="186"/>
      <c r="L5" s="18" t="s">
        <v>5</v>
      </c>
      <c r="M5" s="14"/>
      <c r="N5" s="14"/>
      <c r="O5" s="19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2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186"/>
      <c r="L6" s="20" t="s">
        <v>6</v>
      </c>
      <c r="M6" s="14"/>
      <c r="N6" s="14"/>
      <c r="O6" s="14"/>
      <c r="P6" s="21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2" ht="18" customHeight="1" x14ac:dyDescent="0.25">
      <c r="B7" s="4"/>
      <c r="C7" s="2"/>
      <c r="D7" s="2"/>
      <c r="E7" s="2"/>
      <c r="F7" s="2"/>
      <c r="G7" s="2"/>
      <c r="H7" s="2"/>
      <c r="I7" s="4"/>
      <c r="J7" s="2"/>
      <c r="K7" s="187"/>
      <c r="L7" s="22" t="s">
        <v>7</v>
      </c>
      <c r="M7" s="14"/>
      <c r="N7" s="14"/>
      <c r="O7" s="14"/>
      <c r="P7" s="15"/>
      <c r="Q7" s="23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2" ht="18" customHeight="1" x14ac:dyDescent="0.25">
      <c r="B8" s="188" t="s">
        <v>8</v>
      </c>
      <c r="C8" s="190" t="s">
        <v>9</v>
      </c>
      <c r="D8" s="192" t="s">
        <v>10</v>
      </c>
      <c r="E8" s="194" t="s">
        <v>11</v>
      </c>
      <c r="F8" s="195"/>
      <c r="G8" s="196"/>
      <c r="H8" s="197" t="s">
        <v>12</v>
      </c>
      <c r="I8" s="165" t="s">
        <v>13</v>
      </c>
      <c r="J8" s="167" t="s">
        <v>14</v>
      </c>
      <c r="K8" s="169" t="s">
        <v>15</v>
      </c>
      <c r="L8" s="170" t="s">
        <v>16</v>
      </c>
      <c r="M8" s="172" t="s">
        <v>17</v>
      </c>
      <c r="N8" s="173"/>
      <c r="O8" s="173"/>
      <c r="P8" s="173"/>
      <c r="Q8" s="174"/>
      <c r="R8" s="175" t="s">
        <v>18</v>
      </c>
      <c r="S8" s="173"/>
      <c r="T8" s="173"/>
      <c r="U8" s="173"/>
      <c r="V8" s="174"/>
      <c r="W8" s="175" t="s">
        <v>19</v>
      </c>
      <c r="X8" s="173"/>
      <c r="Y8" s="173"/>
      <c r="Z8" s="173"/>
      <c r="AA8" s="176"/>
      <c r="AB8" s="177" t="s">
        <v>20</v>
      </c>
      <c r="AC8" s="173"/>
      <c r="AD8" s="173"/>
      <c r="AE8" s="173"/>
      <c r="AF8" s="174"/>
      <c r="AG8" s="178" t="s">
        <v>21</v>
      </c>
      <c r="AH8" s="173"/>
      <c r="AI8" s="173"/>
      <c r="AJ8" s="173"/>
      <c r="AK8" s="174"/>
      <c r="AL8" s="178" t="s">
        <v>22</v>
      </c>
      <c r="AM8" s="173"/>
      <c r="AN8" s="173"/>
      <c r="AO8" s="173"/>
      <c r="AP8" s="176"/>
      <c r="AQ8" s="179" t="s">
        <v>23</v>
      </c>
      <c r="AR8" s="173"/>
      <c r="AS8" s="173"/>
      <c r="AT8" s="173"/>
      <c r="AU8" s="174"/>
      <c r="AV8" s="180" t="s">
        <v>24</v>
      </c>
      <c r="AW8" s="173"/>
      <c r="AX8" s="173"/>
      <c r="AY8" s="173"/>
      <c r="AZ8" s="174"/>
      <c r="BA8" s="180" t="s">
        <v>25</v>
      </c>
      <c r="BB8" s="173"/>
      <c r="BC8" s="173"/>
      <c r="BD8" s="173"/>
      <c r="BE8" s="176"/>
      <c r="BF8" s="181" t="s">
        <v>26</v>
      </c>
      <c r="BG8" s="173"/>
      <c r="BH8" s="173"/>
      <c r="BI8" s="173"/>
      <c r="BJ8" s="174"/>
      <c r="BK8" s="182" t="s">
        <v>27</v>
      </c>
      <c r="BL8" s="173"/>
      <c r="BM8" s="173"/>
      <c r="BN8" s="173"/>
      <c r="BO8" s="174"/>
      <c r="BP8" s="182" t="s">
        <v>28</v>
      </c>
      <c r="BQ8" s="173"/>
      <c r="BR8" s="173"/>
      <c r="BS8" s="173"/>
      <c r="BT8" s="176"/>
    </row>
    <row r="9" spans="2:72" ht="18" customHeight="1" x14ac:dyDescent="0.25">
      <c r="B9" s="189"/>
      <c r="C9" s="191"/>
      <c r="D9" s="193"/>
      <c r="E9" s="24" t="s">
        <v>29</v>
      </c>
      <c r="F9" s="25" t="s">
        <v>30</v>
      </c>
      <c r="G9" s="26" t="s">
        <v>31</v>
      </c>
      <c r="H9" s="198"/>
      <c r="I9" s="166"/>
      <c r="J9" s="168"/>
      <c r="K9" s="168"/>
      <c r="L9" s="171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38" t="s">
        <v>36</v>
      </c>
    </row>
    <row r="10" spans="2:72" ht="18" customHeight="1" x14ac:dyDescent="0.25">
      <c r="B10" s="39">
        <v>1</v>
      </c>
      <c r="C10" s="40" t="s">
        <v>129</v>
      </c>
      <c r="D10" s="41"/>
      <c r="E10" s="42">
        <f>SUM(E11:E16)</f>
        <v>15</v>
      </c>
      <c r="F10" s="43">
        <f>SUM(F11:F16)</f>
        <v>15</v>
      </c>
      <c r="G10" s="44">
        <f>SUM(G11:G16)</f>
        <v>0</v>
      </c>
      <c r="H10" s="45">
        <v>1</v>
      </c>
      <c r="I10" s="46"/>
      <c r="J10" s="47"/>
      <c r="K10" s="48"/>
      <c r="L10" s="49">
        <f t="shared" ref="L10:L38" si="0">F10/E10</f>
        <v>1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</row>
    <row r="11" spans="2:72" ht="18" customHeight="1" x14ac:dyDescent="0.25">
      <c r="B11" s="53">
        <v>1.1000000000000001</v>
      </c>
      <c r="C11" s="54" t="s">
        <v>198</v>
      </c>
      <c r="D11" s="55" t="s">
        <v>208</v>
      </c>
      <c r="E11" s="56">
        <v>4</v>
      </c>
      <c r="F11" s="57">
        <v>4</v>
      </c>
      <c r="G11" s="58">
        <f t="shared" ref="G11:G16" si="1">E11-F11</f>
        <v>0</v>
      </c>
      <c r="H11" s="59">
        <v>1</v>
      </c>
      <c r="I11" s="60">
        <v>45355</v>
      </c>
      <c r="J11" s="61">
        <v>45357</v>
      </c>
      <c r="K11" s="62">
        <f t="shared" ref="K11:K16" si="2">J11-I11+1</f>
        <v>3</v>
      </c>
      <c r="L11" s="63">
        <f t="shared" si="0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</row>
    <row r="12" spans="2:72" ht="18" customHeight="1" x14ac:dyDescent="0.25">
      <c r="B12" s="53" t="s">
        <v>40</v>
      </c>
      <c r="C12" s="54" t="s">
        <v>130</v>
      </c>
      <c r="D12" s="55" t="s">
        <v>208</v>
      </c>
      <c r="E12" s="56">
        <v>3</v>
      </c>
      <c r="F12" s="57">
        <v>3</v>
      </c>
      <c r="G12" s="58">
        <f t="shared" si="1"/>
        <v>0</v>
      </c>
      <c r="H12" s="59">
        <v>1</v>
      </c>
      <c r="I12" s="60">
        <v>45357</v>
      </c>
      <c r="J12" s="61">
        <v>45359</v>
      </c>
      <c r="K12" s="62">
        <f t="shared" si="2"/>
        <v>3</v>
      </c>
      <c r="L12" s="63">
        <f t="shared" si="0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2" ht="18" customHeight="1" x14ac:dyDescent="0.25">
      <c r="B13" s="53">
        <v>1.2</v>
      </c>
      <c r="C13" s="54" t="s">
        <v>131</v>
      </c>
      <c r="D13" s="55" t="s">
        <v>208</v>
      </c>
      <c r="E13" s="56">
        <v>5</v>
      </c>
      <c r="F13" s="57">
        <v>4</v>
      </c>
      <c r="G13" s="58">
        <f t="shared" si="1"/>
        <v>1</v>
      </c>
      <c r="H13" s="59">
        <v>1</v>
      </c>
      <c r="I13" s="60">
        <v>45364</v>
      </c>
      <c r="J13" s="61">
        <v>45365</v>
      </c>
      <c r="K13" s="62">
        <f t="shared" si="2"/>
        <v>2</v>
      </c>
      <c r="L13" s="63">
        <f t="shared" si="0"/>
        <v>0.8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2" ht="18" customHeight="1" x14ac:dyDescent="0.25">
      <c r="B14" s="53">
        <v>1.3</v>
      </c>
      <c r="C14" s="54" t="s">
        <v>132</v>
      </c>
      <c r="D14" s="55" t="s">
        <v>208</v>
      </c>
      <c r="E14" s="56">
        <v>1</v>
      </c>
      <c r="F14" s="57">
        <v>1</v>
      </c>
      <c r="G14" s="58">
        <f t="shared" si="1"/>
        <v>0</v>
      </c>
      <c r="H14" s="59">
        <v>1</v>
      </c>
      <c r="I14" s="60">
        <v>45365</v>
      </c>
      <c r="J14" s="61">
        <v>45365</v>
      </c>
      <c r="K14" s="62">
        <f t="shared" si="2"/>
        <v>1</v>
      </c>
      <c r="L14" s="63">
        <f t="shared" si="0"/>
        <v>1</v>
      </c>
      <c r="M14" s="64"/>
      <c r="N14" s="65"/>
      <c r="O14" s="65"/>
      <c r="P14" s="65"/>
      <c r="Q14" s="65"/>
      <c r="R14" s="67"/>
      <c r="S14" s="67"/>
      <c r="T14" s="67"/>
      <c r="U14" s="135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2" ht="18" customHeight="1" x14ac:dyDescent="0.25">
      <c r="B15" s="53">
        <v>1.4</v>
      </c>
      <c r="C15" s="54" t="s">
        <v>196</v>
      </c>
      <c r="D15" s="55" t="s">
        <v>208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45371</v>
      </c>
      <c r="J15" s="61">
        <v>45373</v>
      </c>
      <c r="K15" s="62">
        <f t="shared" si="2"/>
        <v>3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135"/>
      <c r="Z15" s="65"/>
      <c r="AA15" s="135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2" ht="18" customHeight="1" x14ac:dyDescent="0.25">
      <c r="B16" s="53">
        <v>1.5</v>
      </c>
      <c r="C16" s="54" t="s">
        <v>197</v>
      </c>
      <c r="D16" s="55" t="s">
        <v>208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45373</v>
      </c>
      <c r="J16" s="61">
        <v>45373</v>
      </c>
      <c r="K16" s="62">
        <f t="shared" si="2"/>
        <v>1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135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25">
      <c r="B17" s="53">
        <v>2</v>
      </c>
      <c r="C17" s="73" t="s">
        <v>206</v>
      </c>
      <c r="D17" s="74"/>
      <c r="E17" s="42">
        <f>SUM(E18:E21)</f>
        <v>13</v>
      </c>
      <c r="F17" s="43">
        <f>SUM(F18:F21)</f>
        <v>13</v>
      </c>
      <c r="G17" s="44">
        <f>SUM(G18:G21)</f>
        <v>0</v>
      </c>
      <c r="H17" s="75">
        <v>2</v>
      </c>
      <c r="I17" s="76"/>
      <c r="J17" s="77"/>
      <c r="K17" s="77"/>
      <c r="L17" s="49">
        <f t="shared" si="0"/>
        <v>1</v>
      </c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2"/>
      <c r="AB17" s="50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2"/>
      <c r="AQ17" s="50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2"/>
      <c r="BF17" s="50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2"/>
    </row>
    <row r="18" spans="2:72" ht="18" customHeight="1" x14ac:dyDescent="0.25">
      <c r="B18" s="53">
        <v>2.1</v>
      </c>
      <c r="C18" s="54" t="s">
        <v>207</v>
      </c>
      <c r="D18" s="55" t="s">
        <v>209</v>
      </c>
      <c r="E18" s="56">
        <v>2</v>
      </c>
      <c r="F18" s="57">
        <v>2</v>
      </c>
      <c r="G18" s="58">
        <f t="shared" ref="G18:G24" si="3">E18-F18</f>
        <v>0</v>
      </c>
      <c r="H18" s="59">
        <v>2</v>
      </c>
      <c r="I18" s="60">
        <v>45376</v>
      </c>
      <c r="J18" s="61">
        <v>45376</v>
      </c>
      <c r="K18" s="62">
        <f t="shared" ref="K18:K22" si="4">J18-I18+1</f>
        <v>1</v>
      </c>
      <c r="L18" s="63">
        <f t="shared" si="0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68"/>
      <c r="AB18" s="111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25">
      <c r="B19" s="53">
        <v>2.2000000000000002</v>
      </c>
      <c r="C19" s="54" t="s">
        <v>211</v>
      </c>
      <c r="D19" s="55" t="s">
        <v>210</v>
      </c>
      <c r="E19" s="56">
        <v>3</v>
      </c>
      <c r="F19" s="57">
        <v>3</v>
      </c>
      <c r="G19" s="58">
        <f t="shared" si="3"/>
        <v>0</v>
      </c>
      <c r="H19" s="59">
        <v>2</v>
      </c>
      <c r="I19" s="60">
        <v>45376</v>
      </c>
      <c r="J19" s="61">
        <v>45376</v>
      </c>
      <c r="K19" s="62">
        <f t="shared" si="4"/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</row>
    <row r="20" spans="2:72" ht="18" customHeight="1" x14ac:dyDescent="0.25">
      <c r="B20" s="53">
        <v>2.2999999999999998</v>
      </c>
      <c r="C20" s="54" t="s">
        <v>213</v>
      </c>
      <c r="D20" s="55" t="s">
        <v>212</v>
      </c>
      <c r="E20" s="56">
        <v>5</v>
      </c>
      <c r="F20" s="57">
        <v>5</v>
      </c>
      <c r="G20" s="58">
        <f t="shared" si="3"/>
        <v>0</v>
      </c>
      <c r="H20" s="59">
        <v>2</v>
      </c>
      <c r="I20" s="60">
        <v>45376</v>
      </c>
      <c r="J20" s="61">
        <v>45377</v>
      </c>
      <c r="K20" s="62">
        <f t="shared" si="4"/>
        <v>2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111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25">
      <c r="B21" s="53">
        <v>2.4</v>
      </c>
      <c r="C21" s="54" t="s">
        <v>214</v>
      </c>
      <c r="D21" s="55" t="s">
        <v>209</v>
      </c>
      <c r="E21" s="56">
        <v>3</v>
      </c>
      <c r="F21" s="57">
        <v>3</v>
      </c>
      <c r="G21" s="58">
        <f t="shared" si="3"/>
        <v>0</v>
      </c>
      <c r="H21" s="59">
        <v>2</v>
      </c>
      <c r="I21" s="60">
        <v>45378</v>
      </c>
      <c r="J21" s="61">
        <v>45378</v>
      </c>
      <c r="K21" s="62">
        <f t="shared" si="4"/>
        <v>1</v>
      </c>
      <c r="L21" s="63">
        <f t="shared" si="0"/>
        <v>1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156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25">
      <c r="B22" s="53" t="s">
        <v>215</v>
      </c>
      <c r="C22" s="54" t="s">
        <v>216</v>
      </c>
      <c r="D22" s="158" t="s">
        <v>212</v>
      </c>
      <c r="E22" s="56">
        <v>2</v>
      </c>
      <c r="F22" s="57">
        <v>2</v>
      </c>
      <c r="G22" s="58">
        <f t="shared" si="3"/>
        <v>0</v>
      </c>
      <c r="H22" s="59">
        <v>2</v>
      </c>
      <c r="I22" s="159">
        <v>45380</v>
      </c>
      <c r="J22" s="61">
        <v>45380</v>
      </c>
      <c r="K22" s="62">
        <f t="shared" si="4"/>
        <v>1</v>
      </c>
      <c r="L22" s="63">
        <f t="shared" si="0"/>
        <v>1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160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25">
      <c r="B23" s="53" t="s">
        <v>217</v>
      </c>
      <c r="C23" s="54" t="s">
        <v>225</v>
      </c>
      <c r="D23" s="158" t="s">
        <v>218</v>
      </c>
      <c r="E23" s="56">
        <v>7</v>
      </c>
      <c r="F23" s="57">
        <v>5</v>
      </c>
      <c r="G23" s="58">
        <f t="shared" si="3"/>
        <v>2</v>
      </c>
      <c r="H23" s="59">
        <v>2</v>
      </c>
      <c r="I23" s="159">
        <v>45381</v>
      </c>
      <c r="J23" s="61"/>
      <c r="K23" s="62"/>
      <c r="L23" s="63">
        <f t="shared" si="0"/>
        <v>0.7142857142857143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160"/>
      <c r="AG23" s="69"/>
      <c r="AH23" s="160"/>
      <c r="AI23" s="69"/>
      <c r="AJ23" s="69"/>
      <c r="AK23" s="69"/>
      <c r="AL23" s="65"/>
      <c r="AM23" s="65"/>
      <c r="AN23" s="65"/>
      <c r="AO23" s="160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8" customHeight="1" x14ac:dyDescent="0.25">
      <c r="B24" s="53" t="s">
        <v>219</v>
      </c>
      <c r="C24" s="54" t="s">
        <v>220</v>
      </c>
      <c r="D24" s="158" t="s">
        <v>212</v>
      </c>
      <c r="E24" s="56">
        <v>2</v>
      </c>
      <c r="F24" s="57">
        <v>2</v>
      </c>
      <c r="G24" s="58">
        <f t="shared" si="3"/>
        <v>0</v>
      </c>
      <c r="H24" s="59">
        <v>2</v>
      </c>
      <c r="I24" s="159">
        <v>45384</v>
      </c>
      <c r="J24" s="61">
        <v>45384</v>
      </c>
      <c r="K24" s="62">
        <v>1</v>
      </c>
      <c r="L24" s="63">
        <f t="shared" si="0"/>
        <v>1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160"/>
      <c r="AG24" s="69"/>
      <c r="AH24" s="161"/>
      <c r="AI24" s="69"/>
      <c r="AJ24" s="69"/>
      <c r="AK24" s="69"/>
      <c r="AL24" s="65"/>
      <c r="AM24" s="65"/>
      <c r="AN24" s="65"/>
      <c r="AO24" s="65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</row>
    <row r="25" spans="2:72" ht="18" customHeight="1" x14ac:dyDescent="0.25">
      <c r="B25" s="53" t="s">
        <v>221</v>
      </c>
      <c r="C25" s="54" t="s">
        <v>222</v>
      </c>
      <c r="D25" s="158" t="s">
        <v>212</v>
      </c>
      <c r="E25" s="56">
        <v>8</v>
      </c>
      <c r="F25" s="57">
        <v>10</v>
      </c>
      <c r="G25" s="58">
        <v>-2</v>
      </c>
      <c r="H25" s="59">
        <v>2</v>
      </c>
      <c r="I25" s="159">
        <v>45385</v>
      </c>
      <c r="J25" s="61">
        <v>45387</v>
      </c>
      <c r="K25" s="62">
        <v>3</v>
      </c>
      <c r="L25" s="63">
        <v>1.25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160"/>
      <c r="AG25" s="69"/>
      <c r="AH25" s="161"/>
      <c r="AI25" s="161"/>
      <c r="AJ25" s="161"/>
      <c r="AK25" s="161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8" customHeight="1" x14ac:dyDescent="0.25">
      <c r="B26" s="53" t="s">
        <v>223</v>
      </c>
      <c r="C26" s="54" t="s">
        <v>224</v>
      </c>
      <c r="D26" s="158" t="s">
        <v>209</v>
      </c>
      <c r="E26" s="56">
        <v>2</v>
      </c>
      <c r="F26" s="57">
        <v>2</v>
      </c>
      <c r="G26" s="58"/>
      <c r="H26" s="59">
        <v>2</v>
      </c>
      <c r="I26" s="159">
        <v>45392</v>
      </c>
      <c r="J26" s="61">
        <v>45392</v>
      </c>
      <c r="K26" s="62"/>
      <c r="L26" s="63"/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161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25">
      <c r="B27" s="53">
        <v>3</v>
      </c>
      <c r="C27" s="73"/>
      <c r="D27" s="74"/>
      <c r="E27" s="42">
        <f t="shared" ref="E27:G27" si="5">SUM(E28:E33)</f>
        <v>0</v>
      </c>
      <c r="F27" s="43">
        <f t="shared" si="5"/>
        <v>0</v>
      </c>
      <c r="G27" s="44">
        <f t="shared" si="5"/>
        <v>0</v>
      </c>
      <c r="H27" s="75"/>
      <c r="I27" s="76"/>
      <c r="J27" s="77"/>
      <c r="K27" s="77"/>
      <c r="L27" s="49" t="e">
        <f t="shared" si="0"/>
        <v>#DIV/0!</v>
      </c>
      <c r="M27" s="50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2"/>
      <c r="AB27" s="50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2"/>
      <c r="AQ27" s="50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2"/>
      <c r="BF27" s="50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2"/>
    </row>
    <row r="28" spans="2:72" ht="15.75" customHeight="1" x14ac:dyDescent="0.25">
      <c r="B28" s="53">
        <v>3.1</v>
      </c>
      <c r="C28" s="54"/>
      <c r="D28" s="55"/>
      <c r="E28" s="56"/>
      <c r="F28" s="57"/>
      <c r="G28" s="58">
        <f t="shared" ref="G28:G33" si="6">E28-F28</f>
        <v>0</v>
      </c>
      <c r="H28" s="59"/>
      <c r="I28" s="60"/>
      <c r="J28" s="61"/>
      <c r="K28" s="62">
        <f t="shared" ref="K28:K33" si="7">J28-I28+1</f>
        <v>1</v>
      </c>
      <c r="L28" s="63" t="e">
        <f t="shared" si="0"/>
        <v>#DIV/0!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112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25">
      <c r="B29" s="53">
        <v>3.2</v>
      </c>
      <c r="C29" s="54"/>
      <c r="D29" s="55"/>
      <c r="E29" s="56"/>
      <c r="F29" s="57"/>
      <c r="G29" s="58">
        <f t="shared" si="6"/>
        <v>0</v>
      </c>
      <c r="H29" s="59"/>
      <c r="I29" s="157"/>
      <c r="J29" s="61"/>
      <c r="K29" s="62">
        <f t="shared" si="7"/>
        <v>1</v>
      </c>
      <c r="L29" s="63" t="e">
        <f t="shared" si="0"/>
        <v>#DIV/0!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25">
      <c r="B30" s="53" t="s">
        <v>60</v>
      </c>
      <c r="C30" s="54"/>
      <c r="D30" s="55"/>
      <c r="E30" s="56"/>
      <c r="F30" s="57"/>
      <c r="G30" s="58">
        <f t="shared" si="6"/>
        <v>0</v>
      </c>
      <c r="H30" s="59"/>
      <c r="I30" s="60"/>
      <c r="J30" s="61"/>
      <c r="K30" s="62">
        <f t="shared" si="7"/>
        <v>1</v>
      </c>
      <c r="L30" s="63" t="e">
        <f t="shared" si="0"/>
        <v>#DIV/0!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25">
      <c r="B31" s="53" t="s">
        <v>62</v>
      </c>
      <c r="C31" s="54"/>
      <c r="D31" s="55"/>
      <c r="E31" s="56"/>
      <c r="F31" s="57"/>
      <c r="G31" s="58">
        <f t="shared" si="6"/>
        <v>0</v>
      </c>
      <c r="H31" s="59"/>
      <c r="I31" s="60"/>
      <c r="J31" s="61"/>
      <c r="K31" s="62">
        <f t="shared" si="7"/>
        <v>1</v>
      </c>
      <c r="L31" s="63" t="e">
        <f t="shared" si="0"/>
        <v>#DIV/0!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65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</row>
    <row r="32" spans="2:72" ht="15.75" customHeight="1" x14ac:dyDescent="0.25">
      <c r="B32" s="53">
        <v>3.3</v>
      </c>
      <c r="C32" s="54"/>
      <c r="D32" s="55"/>
      <c r="E32" s="56"/>
      <c r="F32" s="57"/>
      <c r="G32" s="58">
        <f t="shared" si="6"/>
        <v>0</v>
      </c>
      <c r="H32" s="59"/>
      <c r="I32" s="60"/>
      <c r="J32" s="61"/>
      <c r="K32" s="62">
        <f t="shared" si="7"/>
        <v>1</v>
      </c>
      <c r="L32" s="63" t="e">
        <f t="shared" si="0"/>
        <v>#DIV/0!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25">
      <c r="B33" s="53" t="s">
        <v>65</v>
      </c>
      <c r="C33" s="54"/>
      <c r="D33" s="55"/>
      <c r="E33" s="56"/>
      <c r="F33" s="57"/>
      <c r="G33" s="58">
        <f t="shared" si="6"/>
        <v>0</v>
      </c>
      <c r="H33" s="59"/>
      <c r="I33" s="60"/>
      <c r="J33" s="61"/>
      <c r="K33" s="62">
        <f t="shared" si="7"/>
        <v>1</v>
      </c>
      <c r="L33" s="63" t="e">
        <f t="shared" si="0"/>
        <v>#DIV/0!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25">
      <c r="B34" s="53">
        <v>4</v>
      </c>
      <c r="C34" s="73"/>
      <c r="D34" s="74"/>
      <c r="E34" s="42">
        <f t="shared" ref="E34:G34" si="8">SUM(E35:E38)</f>
        <v>0</v>
      </c>
      <c r="F34" s="43">
        <f t="shared" si="8"/>
        <v>0</v>
      </c>
      <c r="G34" s="44">
        <f t="shared" si="8"/>
        <v>0</v>
      </c>
      <c r="H34" s="75"/>
      <c r="I34" s="76"/>
      <c r="J34" s="77"/>
      <c r="K34" s="77"/>
      <c r="L34" s="49" t="e">
        <f t="shared" si="0"/>
        <v>#DIV/0!</v>
      </c>
      <c r="M34" s="50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2"/>
      <c r="AB34" s="50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2"/>
      <c r="AQ34" s="50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2"/>
      <c r="BF34" s="50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2"/>
    </row>
    <row r="35" spans="2:74" ht="15.75" customHeight="1" x14ac:dyDescent="0.25">
      <c r="B35" s="53">
        <v>4.0999999999999996</v>
      </c>
      <c r="C35" s="54"/>
      <c r="D35" s="55"/>
      <c r="E35" s="56"/>
      <c r="F35" s="57"/>
      <c r="G35" s="58">
        <f t="shared" ref="G35:G38" si="9">E35-F35</f>
        <v>0</v>
      </c>
      <c r="H35" s="59"/>
      <c r="I35" s="60"/>
      <c r="J35" s="61"/>
      <c r="K35" s="62">
        <f t="shared" ref="K35:K38" si="10">J35-I35+1</f>
        <v>1</v>
      </c>
      <c r="L35" s="63" t="e">
        <f t="shared" si="0"/>
        <v>#DIV/0!</v>
      </c>
      <c r="M35" s="64"/>
      <c r="N35" s="65"/>
      <c r="O35" s="65"/>
      <c r="P35" s="65"/>
      <c r="Q35" s="65"/>
      <c r="R35" s="67"/>
      <c r="S35" s="67"/>
      <c r="T35" s="67"/>
      <c r="U35" s="67"/>
      <c r="V35" s="67"/>
      <c r="W35" s="65"/>
      <c r="X35" s="65"/>
      <c r="Y35" s="65"/>
      <c r="Z35" s="65"/>
      <c r="AA35" s="68"/>
      <c r="AB35" s="64"/>
      <c r="AC35" s="65"/>
      <c r="AD35" s="65"/>
      <c r="AE35" s="65"/>
      <c r="AF35" s="65"/>
      <c r="AG35" s="69"/>
      <c r="AH35" s="69"/>
      <c r="AI35" s="69"/>
      <c r="AJ35" s="69"/>
      <c r="AK35" s="69"/>
      <c r="AL35" s="65"/>
      <c r="AM35" s="65"/>
      <c r="AN35" s="65"/>
      <c r="AO35" s="65"/>
      <c r="AP35" s="68"/>
      <c r="AQ35" s="64"/>
      <c r="AR35" s="65"/>
      <c r="AS35" s="65"/>
      <c r="AT35" s="65"/>
      <c r="AU35" s="65"/>
      <c r="AV35" s="70"/>
      <c r="AW35" s="70"/>
      <c r="AX35" s="70"/>
      <c r="AY35" s="70"/>
      <c r="AZ35" s="70"/>
      <c r="BA35" s="65"/>
      <c r="BB35" s="65"/>
      <c r="BC35" s="65"/>
      <c r="BD35" s="65"/>
      <c r="BE35" s="68"/>
      <c r="BF35" s="113"/>
      <c r="BG35" s="65"/>
      <c r="BH35" s="65"/>
      <c r="BI35" s="65"/>
      <c r="BJ35" s="65"/>
      <c r="BK35" s="71"/>
      <c r="BL35" s="71"/>
      <c r="BM35" s="71"/>
      <c r="BN35" s="71"/>
      <c r="BO35" s="71"/>
      <c r="BP35" s="65"/>
      <c r="BQ35" s="65"/>
      <c r="BR35" s="65"/>
      <c r="BS35" s="65"/>
      <c r="BT35" s="68"/>
    </row>
    <row r="36" spans="2:74" ht="15.75" customHeight="1" x14ac:dyDescent="0.25">
      <c r="B36" s="53">
        <v>4.2</v>
      </c>
      <c r="C36" s="54"/>
      <c r="D36" s="55"/>
      <c r="E36" s="56"/>
      <c r="F36" s="57"/>
      <c r="G36" s="58">
        <f t="shared" si="9"/>
        <v>0</v>
      </c>
      <c r="H36" s="59"/>
      <c r="I36" s="60"/>
      <c r="J36" s="61"/>
      <c r="K36" s="62">
        <f t="shared" si="10"/>
        <v>1</v>
      </c>
      <c r="L36" s="63" t="e">
        <f t="shared" si="0"/>
        <v>#DIV/0!</v>
      </c>
      <c r="M36" s="64"/>
      <c r="N36" s="65"/>
      <c r="O36" s="65"/>
      <c r="P36" s="65"/>
      <c r="Q36" s="65"/>
      <c r="R36" s="67"/>
      <c r="S36" s="67"/>
      <c r="T36" s="67"/>
      <c r="U36" s="67"/>
      <c r="V36" s="67"/>
      <c r="W36" s="65"/>
      <c r="X36" s="65"/>
      <c r="Y36" s="65"/>
      <c r="Z36" s="65"/>
      <c r="AA36" s="68"/>
      <c r="AB36" s="64"/>
      <c r="AC36" s="65"/>
      <c r="AD36" s="65"/>
      <c r="AE36" s="65"/>
      <c r="AF36" s="65"/>
      <c r="AG36" s="69"/>
      <c r="AH36" s="69"/>
      <c r="AI36" s="69"/>
      <c r="AJ36" s="69"/>
      <c r="AK36" s="69"/>
      <c r="AL36" s="65"/>
      <c r="AM36" s="65"/>
      <c r="AN36" s="65"/>
      <c r="AO36" s="65"/>
      <c r="AP36" s="68"/>
      <c r="AQ36" s="64"/>
      <c r="AR36" s="65"/>
      <c r="AS36" s="65"/>
      <c r="AT36" s="65"/>
      <c r="AU36" s="65"/>
      <c r="AV36" s="70"/>
      <c r="AW36" s="70"/>
      <c r="AX36" s="70"/>
      <c r="AY36" s="70"/>
      <c r="AZ36" s="70"/>
      <c r="BA36" s="65"/>
      <c r="BB36" s="65"/>
      <c r="BC36" s="65"/>
      <c r="BD36" s="65"/>
      <c r="BE36" s="68"/>
      <c r="BF36" s="64"/>
      <c r="BG36" s="65"/>
      <c r="BH36" s="65"/>
      <c r="BI36" s="65"/>
      <c r="BJ36" s="65"/>
      <c r="BK36" s="71"/>
      <c r="BL36" s="71"/>
      <c r="BM36" s="71"/>
      <c r="BN36" s="71"/>
      <c r="BO36" s="71"/>
      <c r="BP36" s="65"/>
      <c r="BQ36" s="65"/>
      <c r="BR36" s="65"/>
      <c r="BS36" s="65"/>
      <c r="BT36" s="68"/>
    </row>
    <row r="37" spans="2:74" ht="15.75" customHeight="1" x14ac:dyDescent="0.25">
      <c r="B37" s="53">
        <v>4.3</v>
      </c>
      <c r="C37" s="54"/>
      <c r="D37" s="80"/>
      <c r="E37" s="56"/>
      <c r="F37" s="57"/>
      <c r="G37" s="58">
        <f t="shared" si="9"/>
        <v>0</v>
      </c>
      <c r="H37" s="59"/>
      <c r="I37" s="60"/>
      <c r="J37" s="61"/>
      <c r="K37" s="62">
        <f t="shared" si="10"/>
        <v>1</v>
      </c>
      <c r="L37" s="63" t="e">
        <f t="shared" si="0"/>
        <v>#DIV/0!</v>
      </c>
      <c r="M37" s="64"/>
      <c r="N37" s="65"/>
      <c r="O37" s="65"/>
      <c r="P37" s="65"/>
      <c r="Q37" s="65"/>
      <c r="R37" s="67"/>
      <c r="S37" s="67"/>
      <c r="T37" s="67"/>
      <c r="U37" s="67"/>
      <c r="V37" s="67"/>
      <c r="W37" s="65"/>
      <c r="X37" s="65"/>
      <c r="Y37" s="65"/>
      <c r="Z37" s="65"/>
      <c r="AA37" s="68"/>
      <c r="AB37" s="64"/>
      <c r="AC37" s="65"/>
      <c r="AD37" s="65"/>
      <c r="AE37" s="65"/>
      <c r="AF37" s="65"/>
      <c r="AG37" s="69"/>
      <c r="AH37" s="69"/>
      <c r="AI37" s="69"/>
      <c r="AJ37" s="69"/>
      <c r="AK37" s="69"/>
      <c r="AL37" s="65"/>
      <c r="AM37" s="65"/>
      <c r="AN37" s="65"/>
      <c r="AO37" s="65"/>
      <c r="AP37" s="68"/>
      <c r="AQ37" s="64"/>
      <c r="AR37" s="65"/>
      <c r="AS37" s="65"/>
      <c r="AT37" s="65"/>
      <c r="AU37" s="65"/>
      <c r="AV37" s="70"/>
      <c r="AW37" s="70"/>
      <c r="AX37" s="70"/>
      <c r="AY37" s="70"/>
      <c r="AZ37" s="70"/>
      <c r="BA37" s="65"/>
      <c r="BB37" s="65"/>
      <c r="BC37" s="65"/>
      <c r="BD37" s="65"/>
      <c r="BE37" s="68"/>
      <c r="BF37" s="64"/>
      <c r="BG37" s="65"/>
      <c r="BH37" s="65"/>
      <c r="BI37" s="65"/>
      <c r="BJ37" s="65"/>
      <c r="BK37" s="71"/>
      <c r="BL37" s="71"/>
      <c r="BM37" s="71"/>
      <c r="BN37" s="71"/>
      <c r="BO37" s="71"/>
      <c r="BP37" s="65"/>
      <c r="BQ37" s="65"/>
      <c r="BR37" s="65"/>
      <c r="BS37" s="65"/>
      <c r="BT37" s="68"/>
    </row>
    <row r="38" spans="2:74" ht="16.5" customHeight="1" x14ac:dyDescent="0.25">
      <c r="B38" s="81" t="s">
        <v>71</v>
      </c>
      <c r="C38" s="82"/>
      <c r="D38" s="83"/>
      <c r="E38" s="84"/>
      <c r="F38" s="85"/>
      <c r="G38" s="86">
        <f t="shared" si="9"/>
        <v>0</v>
      </c>
      <c r="H38" s="87"/>
      <c r="I38" s="88"/>
      <c r="J38" s="89"/>
      <c r="K38" s="90">
        <f t="shared" si="10"/>
        <v>1</v>
      </c>
      <c r="L38" s="91" t="e">
        <f t="shared" si="0"/>
        <v>#DIV/0!</v>
      </c>
      <c r="M38" s="92"/>
      <c r="N38" s="93"/>
      <c r="O38" s="93"/>
      <c r="P38" s="93"/>
      <c r="Q38" s="93"/>
      <c r="R38" s="94"/>
      <c r="S38" s="94"/>
      <c r="T38" s="94"/>
      <c r="U38" s="94"/>
      <c r="V38" s="94"/>
      <c r="W38" s="93"/>
      <c r="X38" s="93"/>
      <c r="Y38" s="93"/>
      <c r="Z38" s="93"/>
      <c r="AA38" s="95"/>
      <c r="AB38" s="92"/>
      <c r="AC38" s="93"/>
      <c r="AD38" s="93"/>
      <c r="AE38" s="93"/>
      <c r="AF38" s="93"/>
      <c r="AG38" s="96"/>
      <c r="AH38" s="96"/>
      <c r="AI38" s="96"/>
      <c r="AJ38" s="96"/>
      <c r="AK38" s="96"/>
      <c r="AL38" s="93"/>
      <c r="AM38" s="93"/>
      <c r="AN38" s="93"/>
      <c r="AO38" s="93"/>
      <c r="AP38" s="95"/>
      <c r="AQ38" s="92"/>
      <c r="AR38" s="93"/>
      <c r="AS38" s="93"/>
      <c r="AT38" s="93"/>
      <c r="AU38" s="93"/>
      <c r="AV38" s="97"/>
      <c r="AW38" s="97"/>
      <c r="AX38" s="97"/>
      <c r="AY38" s="97"/>
      <c r="AZ38" s="97"/>
      <c r="BA38" s="93"/>
      <c r="BB38" s="93"/>
      <c r="BC38" s="93"/>
      <c r="BD38" s="93"/>
      <c r="BE38" s="95"/>
      <c r="BF38" s="92"/>
      <c r="BG38" s="93"/>
      <c r="BH38" s="93"/>
      <c r="BI38" s="93"/>
      <c r="BJ38" s="93"/>
      <c r="BK38" s="98"/>
      <c r="BL38" s="98"/>
      <c r="BM38" s="98"/>
      <c r="BN38" s="98"/>
      <c r="BO38" s="98"/>
      <c r="BP38" s="93"/>
      <c r="BQ38" s="93"/>
      <c r="BR38" s="93"/>
      <c r="BS38" s="93"/>
      <c r="BT38" s="95"/>
    </row>
    <row r="39" spans="2:74" ht="18" customHeight="1" x14ac:dyDescent="0.25">
      <c r="E39" s="99" t="s">
        <v>29</v>
      </c>
      <c r="F39" s="99" t="s">
        <v>30</v>
      </c>
      <c r="G39" s="99" t="s">
        <v>31</v>
      </c>
      <c r="H39" s="99" t="s">
        <v>73</v>
      </c>
      <c r="I39" s="99" t="s">
        <v>74</v>
      </c>
    </row>
    <row r="40" spans="2:74" ht="18" customHeight="1" x14ac:dyDescent="0.25">
      <c r="C40" s="4" t="s">
        <v>75</v>
      </c>
      <c r="D40" s="100" t="s">
        <v>76</v>
      </c>
      <c r="E40" s="101">
        <f>SUM(E11:E16,E18:E21,E28:E33,E35:E38)</f>
        <v>28</v>
      </c>
      <c r="F40" s="101">
        <f>SUM(F11:F16,F18:F21,F28:F33,F35:F38)</f>
        <v>28</v>
      </c>
      <c r="G40" s="101">
        <f>SUM(G11:G16,G18:G21,G28:G33,G35:G38)</f>
        <v>0</v>
      </c>
      <c r="H40" s="101">
        <v>60</v>
      </c>
      <c r="I40" s="101">
        <f>E40/H40</f>
        <v>0.46666666666666667</v>
      </c>
      <c r="L40" s="102" t="s">
        <v>77</v>
      </c>
      <c r="M40" s="103">
        <v>1</v>
      </c>
      <c r="N40" s="103">
        <v>2</v>
      </c>
      <c r="O40" s="103">
        <v>3</v>
      </c>
      <c r="P40" s="103">
        <v>4</v>
      </c>
      <c r="Q40" s="103">
        <v>5</v>
      </c>
      <c r="R40" s="103">
        <v>6</v>
      </c>
      <c r="S40" s="103">
        <v>7</v>
      </c>
      <c r="T40" s="103">
        <v>8</v>
      </c>
      <c r="U40" s="103">
        <v>9</v>
      </c>
      <c r="V40" s="103">
        <v>10</v>
      </c>
      <c r="W40" s="103">
        <v>11</v>
      </c>
      <c r="X40" s="103">
        <v>12</v>
      </c>
      <c r="Y40" s="103">
        <v>13</v>
      </c>
      <c r="Z40" s="103">
        <v>14</v>
      </c>
      <c r="AA40" s="103">
        <v>15</v>
      </c>
      <c r="AB40" s="103">
        <v>16</v>
      </c>
      <c r="AC40" s="103">
        <v>17</v>
      </c>
      <c r="AD40" s="103">
        <v>18</v>
      </c>
      <c r="AE40" s="103">
        <v>19</v>
      </c>
      <c r="AF40" s="103">
        <v>20</v>
      </c>
      <c r="AG40" s="103">
        <v>21</v>
      </c>
      <c r="AH40" s="103">
        <v>22</v>
      </c>
      <c r="AI40" s="103">
        <v>23</v>
      </c>
      <c r="AJ40" s="103">
        <v>24</v>
      </c>
      <c r="AK40" s="103">
        <v>25</v>
      </c>
      <c r="AL40" s="103">
        <v>26</v>
      </c>
      <c r="AM40" s="103">
        <v>27</v>
      </c>
      <c r="AN40" s="103">
        <v>28</v>
      </c>
      <c r="AO40" s="103">
        <v>29</v>
      </c>
      <c r="AP40" s="103">
        <v>30</v>
      </c>
      <c r="AQ40" s="103">
        <v>31</v>
      </c>
      <c r="AR40" s="103">
        <v>32</v>
      </c>
      <c r="AS40" s="103">
        <v>33</v>
      </c>
      <c r="AT40" s="103">
        <v>34</v>
      </c>
      <c r="AU40" s="103">
        <v>35</v>
      </c>
      <c r="AV40" s="103">
        <v>36</v>
      </c>
      <c r="AW40" s="103">
        <v>37</v>
      </c>
      <c r="AX40" s="103">
        <v>38</v>
      </c>
      <c r="AY40" s="103">
        <v>39</v>
      </c>
      <c r="AZ40" s="103">
        <v>40</v>
      </c>
      <c r="BA40" s="103">
        <v>41</v>
      </c>
      <c r="BB40" s="103">
        <v>42</v>
      </c>
      <c r="BC40" s="103">
        <v>43</v>
      </c>
      <c r="BD40" s="103">
        <v>44</v>
      </c>
      <c r="BE40" s="103">
        <v>45</v>
      </c>
      <c r="BF40" s="103">
        <v>46</v>
      </c>
      <c r="BG40" s="103">
        <v>47</v>
      </c>
      <c r="BH40" s="103">
        <v>48</v>
      </c>
      <c r="BI40" s="103">
        <v>49</v>
      </c>
      <c r="BJ40" s="103">
        <v>50</v>
      </c>
      <c r="BK40" s="103">
        <v>51</v>
      </c>
      <c r="BL40" s="103">
        <v>52</v>
      </c>
      <c r="BM40" s="103">
        <v>53</v>
      </c>
      <c r="BN40" s="103">
        <v>54</v>
      </c>
      <c r="BO40" s="103">
        <v>55</v>
      </c>
      <c r="BP40" s="103">
        <v>56</v>
      </c>
      <c r="BQ40" s="103">
        <v>57</v>
      </c>
      <c r="BR40" s="103">
        <v>58</v>
      </c>
      <c r="BS40" s="103">
        <v>59</v>
      </c>
      <c r="BT40" s="103">
        <v>60</v>
      </c>
      <c r="BV40" s="100" t="s">
        <v>76</v>
      </c>
    </row>
    <row r="41" spans="2:74" ht="18" customHeight="1" x14ac:dyDescent="0.25">
      <c r="H41" s="104" t="s">
        <v>78</v>
      </c>
      <c r="L41" s="102" t="s">
        <v>79</v>
      </c>
      <c r="M41" s="105">
        <f>E40</f>
        <v>28</v>
      </c>
      <c r="N41" s="106">
        <f>M41-I40</f>
        <v>27.533333333333335</v>
      </c>
      <c r="O41" s="106">
        <f>N41-I40</f>
        <v>27.06666666666667</v>
      </c>
      <c r="P41" s="106">
        <f>O41-I40</f>
        <v>26.600000000000005</v>
      </c>
      <c r="Q41" s="106">
        <f>P41-I40</f>
        <v>26.13333333333334</v>
      </c>
      <c r="R41" s="106">
        <f>Q41-I40</f>
        <v>25.666666666666675</v>
      </c>
      <c r="S41" s="106">
        <f>R41-I40</f>
        <v>25.20000000000001</v>
      </c>
      <c r="T41" s="106">
        <f>S41-I40</f>
        <v>24.733333333333345</v>
      </c>
      <c r="U41" s="106">
        <f>T41-I40</f>
        <v>24.26666666666668</v>
      </c>
      <c r="V41" s="106">
        <f>U41-I40</f>
        <v>23.800000000000015</v>
      </c>
      <c r="W41" s="106">
        <f>V41-I40</f>
        <v>23.33333333333335</v>
      </c>
      <c r="X41" s="106">
        <f>W41-I40</f>
        <v>22.866666666666685</v>
      </c>
      <c r="Y41" s="106">
        <f>X41-I40</f>
        <v>22.40000000000002</v>
      </c>
      <c r="Z41" s="106">
        <f>Y41-I40</f>
        <v>21.933333333333355</v>
      </c>
      <c r="AA41" s="106">
        <f>Z41-I40</f>
        <v>21.46666666666669</v>
      </c>
      <c r="AB41" s="106">
        <f>AA41-I40</f>
        <v>21.000000000000025</v>
      </c>
      <c r="AC41" s="106">
        <f>AB41-I40</f>
        <v>20.53333333333336</v>
      </c>
      <c r="AD41" s="106">
        <f>AC41-I40</f>
        <v>20.066666666666695</v>
      </c>
      <c r="AE41" s="106">
        <f>AD41-I40</f>
        <v>19.60000000000003</v>
      </c>
      <c r="AF41" s="106">
        <f>AE41-I40</f>
        <v>19.133333333333365</v>
      </c>
      <c r="AG41" s="106">
        <f>AF41-I40</f>
        <v>18.6666666666667</v>
      </c>
      <c r="AH41" s="106">
        <f>AG41-I40</f>
        <v>18.200000000000035</v>
      </c>
      <c r="AI41" s="106">
        <f>AH41-I40</f>
        <v>17.73333333333337</v>
      </c>
      <c r="AJ41" s="106">
        <f>AI41-I40</f>
        <v>17.266666666666705</v>
      </c>
      <c r="AK41" s="106">
        <f>AJ41-I40</f>
        <v>16.80000000000004</v>
      </c>
      <c r="AL41" s="106">
        <f>AK41-I40</f>
        <v>16.333333333333375</v>
      </c>
      <c r="AM41" s="106">
        <f>AL41-I40</f>
        <v>15.866666666666708</v>
      </c>
      <c r="AN41" s="106">
        <f>AM41-I40</f>
        <v>15.400000000000041</v>
      </c>
      <c r="AO41" s="106">
        <f>AN41-I40</f>
        <v>14.933333333333374</v>
      </c>
      <c r="AP41" s="106">
        <f>AO41-I40</f>
        <v>14.466666666666708</v>
      </c>
      <c r="AQ41" s="106">
        <f>AP41-I40</f>
        <v>14.000000000000041</v>
      </c>
      <c r="AR41" s="106">
        <f>AQ41-I40</f>
        <v>13.533333333333374</v>
      </c>
      <c r="AS41" s="106">
        <f>AR41-I40</f>
        <v>13.066666666666707</v>
      </c>
      <c r="AT41" s="106">
        <f>AS41-I40</f>
        <v>12.600000000000041</v>
      </c>
      <c r="AU41" s="106">
        <f>AT41-I40</f>
        <v>12.133333333333374</v>
      </c>
      <c r="AV41" s="106">
        <f>AU41-I40</f>
        <v>11.666666666666707</v>
      </c>
      <c r="AW41" s="106">
        <f>AV41-I40</f>
        <v>11.20000000000004</v>
      </c>
      <c r="AX41" s="106">
        <f>AW41-I40</f>
        <v>10.733333333333373</v>
      </c>
      <c r="AY41" s="106">
        <f>AX41-I40</f>
        <v>10.266666666666707</v>
      </c>
      <c r="AZ41" s="106">
        <f>AY41-I40</f>
        <v>9.8000000000000398</v>
      </c>
      <c r="BA41" s="106">
        <f>AZ41-I40</f>
        <v>9.333333333333373</v>
      </c>
      <c r="BB41" s="106">
        <f>BA41-I40</f>
        <v>8.8666666666667062</v>
      </c>
      <c r="BC41" s="106">
        <f>BB41-I40</f>
        <v>8.4000000000000394</v>
      </c>
      <c r="BD41" s="106">
        <f>BC41-I40</f>
        <v>7.9333333333333727</v>
      </c>
      <c r="BE41" s="106">
        <f>BD41-I40</f>
        <v>7.4666666666667059</v>
      </c>
      <c r="BF41" s="106">
        <f>BE41-I40</f>
        <v>7.0000000000000391</v>
      </c>
      <c r="BG41" s="106">
        <f>BF41-I40</f>
        <v>6.5333333333333723</v>
      </c>
      <c r="BH41" s="106">
        <f>BG41-I40</f>
        <v>6.0666666666667055</v>
      </c>
      <c r="BI41" s="106">
        <f>BH41-I40</f>
        <v>5.6000000000000387</v>
      </c>
      <c r="BJ41" s="106">
        <f>BI41-I40</f>
        <v>5.1333333333333719</v>
      </c>
      <c r="BK41" s="106">
        <f>BJ41-I40</f>
        <v>4.6666666666667052</v>
      </c>
      <c r="BL41" s="106">
        <f>BK41-I40</f>
        <v>4.2000000000000384</v>
      </c>
      <c r="BM41" s="106">
        <f>BL41-I40</f>
        <v>3.7333333333333716</v>
      </c>
      <c r="BN41" s="106">
        <f>BM41-I40</f>
        <v>3.2666666666667048</v>
      </c>
      <c r="BO41" s="106">
        <f>BN41-I40</f>
        <v>2.800000000000038</v>
      </c>
      <c r="BP41" s="106">
        <f>BO41-I40</f>
        <v>2.3333333333333712</v>
      </c>
      <c r="BQ41" s="106">
        <f>BP41-I40</f>
        <v>1.8666666666667044</v>
      </c>
      <c r="BR41" s="106">
        <f>BQ41-I40</f>
        <v>1.4000000000000377</v>
      </c>
      <c r="BS41" s="106">
        <f>BR41-I40</f>
        <v>0.93333333333337098</v>
      </c>
      <c r="BT41" s="106">
        <f>BS41-I40</f>
        <v>0.46666666666670431</v>
      </c>
      <c r="BV41" s="101"/>
    </row>
    <row r="42" spans="2:74" ht="18" customHeight="1" x14ac:dyDescent="0.25">
      <c r="L42" s="102" t="s">
        <v>29</v>
      </c>
      <c r="M42" s="105">
        <f>E40</f>
        <v>28</v>
      </c>
      <c r="N42" s="105">
        <f t="shared" ref="N42:BT42" si="11">M44</f>
        <v>28</v>
      </c>
      <c r="O42" s="105">
        <f t="shared" si="11"/>
        <v>28</v>
      </c>
      <c r="P42" s="105">
        <f t="shared" si="11"/>
        <v>28</v>
      </c>
      <c r="Q42" s="105">
        <f t="shared" si="11"/>
        <v>28</v>
      </c>
      <c r="R42" s="105">
        <f t="shared" si="11"/>
        <v>28</v>
      </c>
      <c r="S42" s="105">
        <f t="shared" si="11"/>
        <v>28</v>
      </c>
      <c r="T42" s="105">
        <f t="shared" si="11"/>
        <v>28</v>
      </c>
      <c r="U42" s="105">
        <f t="shared" si="11"/>
        <v>28</v>
      </c>
      <c r="V42" s="105">
        <f t="shared" si="11"/>
        <v>28</v>
      </c>
      <c r="W42" s="105">
        <f t="shared" si="11"/>
        <v>28</v>
      </c>
      <c r="X42" s="105">
        <f t="shared" si="11"/>
        <v>28</v>
      </c>
      <c r="Y42" s="105">
        <f t="shared" si="11"/>
        <v>28</v>
      </c>
      <c r="Z42" s="105">
        <f t="shared" si="11"/>
        <v>28</v>
      </c>
      <c r="AA42" s="105">
        <f t="shared" si="11"/>
        <v>28</v>
      </c>
      <c r="AB42" s="105">
        <f t="shared" si="11"/>
        <v>28</v>
      </c>
      <c r="AC42" s="105">
        <f t="shared" si="11"/>
        <v>28</v>
      </c>
      <c r="AD42" s="105">
        <f t="shared" si="11"/>
        <v>28</v>
      </c>
      <c r="AE42" s="105">
        <f t="shared" si="11"/>
        <v>28</v>
      </c>
      <c r="AF42" s="105">
        <f t="shared" si="11"/>
        <v>28</v>
      </c>
      <c r="AG42" s="105">
        <f t="shared" si="11"/>
        <v>28</v>
      </c>
      <c r="AH42" s="105">
        <f t="shared" si="11"/>
        <v>28</v>
      </c>
      <c r="AI42" s="105">
        <f t="shared" si="11"/>
        <v>28</v>
      </c>
      <c r="AJ42" s="105">
        <f t="shared" si="11"/>
        <v>28</v>
      </c>
      <c r="AK42" s="105">
        <f t="shared" si="11"/>
        <v>28</v>
      </c>
      <c r="AL42" s="105">
        <f t="shared" si="11"/>
        <v>28</v>
      </c>
      <c r="AM42" s="105">
        <f t="shared" si="11"/>
        <v>28</v>
      </c>
      <c r="AN42" s="105">
        <f t="shared" si="11"/>
        <v>28</v>
      </c>
      <c r="AO42" s="105">
        <f t="shared" si="11"/>
        <v>28</v>
      </c>
      <c r="AP42" s="105">
        <f t="shared" si="11"/>
        <v>28</v>
      </c>
      <c r="AQ42" s="105">
        <f t="shared" si="11"/>
        <v>28</v>
      </c>
      <c r="AR42" s="105">
        <f t="shared" si="11"/>
        <v>28</v>
      </c>
      <c r="AS42" s="105">
        <f t="shared" si="11"/>
        <v>28</v>
      </c>
      <c r="AT42" s="105">
        <f t="shared" si="11"/>
        <v>28</v>
      </c>
      <c r="AU42" s="105">
        <f t="shared" si="11"/>
        <v>28</v>
      </c>
      <c r="AV42" s="105">
        <f t="shared" si="11"/>
        <v>28</v>
      </c>
      <c r="AW42" s="105">
        <f t="shared" si="11"/>
        <v>28</v>
      </c>
      <c r="AX42" s="105">
        <f t="shared" si="11"/>
        <v>28</v>
      </c>
      <c r="AY42" s="105">
        <f t="shared" si="11"/>
        <v>28</v>
      </c>
      <c r="AZ42" s="105">
        <f t="shared" si="11"/>
        <v>28</v>
      </c>
      <c r="BA42" s="105">
        <f t="shared" si="11"/>
        <v>28</v>
      </c>
      <c r="BB42" s="105">
        <f t="shared" si="11"/>
        <v>28</v>
      </c>
      <c r="BC42" s="105">
        <f t="shared" si="11"/>
        <v>28</v>
      </c>
      <c r="BD42" s="105">
        <f t="shared" si="11"/>
        <v>28</v>
      </c>
      <c r="BE42" s="105">
        <f t="shared" si="11"/>
        <v>28</v>
      </c>
      <c r="BF42" s="105">
        <f t="shared" si="11"/>
        <v>28</v>
      </c>
      <c r="BG42" s="105">
        <f t="shared" si="11"/>
        <v>28</v>
      </c>
      <c r="BH42" s="105">
        <f t="shared" si="11"/>
        <v>28</v>
      </c>
      <c r="BI42" s="105">
        <f t="shared" si="11"/>
        <v>28</v>
      </c>
      <c r="BJ42" s="105">
        <f t="shared" si="11"/>
        <v>28</v>
      </c>
      <c r="BK42" s="105">
        <f t="shared" si="11"/>
        <v>28</v>
      </c>
      <c r="BL42" s="105">
        <f t="shared" si="11"/>
        <v>28</v>
      </c>
      <c r="BM42" s="105">
        <f t="shared" si="11"/>
        <v>28</v>
      </c>
      <c r="BN42" s="105">
        <f t="shared" si="11"/>
        <v>28</v>
      </c>
      <c r="BO42" s="105">
        <f t="shared" si="11"/>
        <v>28</v>
      </c>
      <c r="BP42" s="105">
        <f t="shared" si="11"/>
        <v>28</v>
      </c>
      <c r="BQ42" s="105">
        <f t="shared" si="11"/>
        <v>28</v>
      </c>
      <c r="BR42" s="105">
        <f t="shared" si="11"/>
        <v>28</v>
      </c>
      <c r="BS42" s="105">
        <f t="shared" si="11"/>
        <v>28</v>
      </c>
      <c r="BT42" s="105">
        <f t="shared" si="11"/>
        <v>28</v>
      </c>
      <c r="BV42" s="101">
        <f t="shared" ref="BV42:BV44" si="12">SUM(M42:BT42)</f>
        <v>1680</v>
      </c>
    </row>
    <row r="43" spans="2:74" ht="15.75" customHeight="1" x14ac:dyDescent="0.25">
      <c r="K43" s="107" t="s">
        <v>80</v>
      </c>
      <c r="L43" s="102" t="s">
        <v>81</v>
      </c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57"/>
      <c r="BP43" s="57"/>
      <c r="BQ43" s="57"/>
      <c r="BR43" s="57"/>
      <c r="BS43" s="57"/>
      <c r="BT43" s="57"/>
      <c r="BV43" s="101">
        <f t="shared" si="12"/>
        <v>0</v>
      </c>
    </row>
    <row r="44" spans="2:74" ht="15.75" customHeight="1" x14ac:dyDescent="0.25">
      <c r="L44" s="102" t="s">
        <v>82</v>
      </c>
      <c r="M44" s="105">
        <f t="shared" ref="M44:BT44" si="13">M42-M43</f>
        <v>28</v>
      </c>
      <c r="N44" s="105">
        <f t="shared" si="13"/>
        <v>28</v>
      </c>
      <c r="O44" s="105">
        <f t="shared" si="13"/>
        <v>28</v>
      </c>
      <c r="P44" s="105">
        <f t="shared" si="13"/>
        <v>28</v>
      </c>
      <c r="Q44" s="105">
        <f t="shared" si="13"/>
        <v>28</v>
      </c>
      <c r="R44" s="105">
        <f t="shared" si="13"/>
        <v>28</v>
      </c>
      <c r="S44" s="105">
        <f t="shared" si="13"/>
        <v>28</v>
      </c>
      <c r="T44" s="105">
        <f t="shared" si="13"/>
        <v>28</v>
      </c>
      <c r="U44" s="105">
        <f t="shared" si="13"/>
        <v>28</v>
      </c>
      <c r="V44" s="105">
        <f t="shared" si="13"/>
        <v>28</v>
      </c>
      <c r="W44" s="105">
        <f t="shared" si="13"/>
        <v>28</v>
      </c>
      <c r="X44" s="105">
        <f t="shared" si="13"/>
        <v>28</v>
      </c>
      <c r="Y44" s="105">
        <f t="shared" si="13"/>
        <v>28</v>
      </c>
      <c r="Z44" s="105">
        <f t="shared" si="13"/>
        <v>28</v>
      </c>
      <c r="AA44" s="105">
        <f t="shared" si="13"/>
        <v>28</v>
      </c>
      <c r="AB44" s="105">
        <f t="shared" si="13"/>
        <v>28</v>
      </c>
      <c r="AC44" s="105">
        <f t="shared" si="13"/>
        <v>28</v>
      </c>
      <c r="AD44" s="105">
        <f t="shared" si="13"/>
        <v>28</v>
      </c>
      <c r="AE44" s="105">
        <f t="shared" si="13"/>
        <v>28</v>
      </c>
      <c r="AF44" s="105">
        <f t="shared" si="13"/>
        <v>28</v>
      </c>
      <c r="AG44" s="105">
        <f t="shared" si="13"/>
        <v>28</v>
      </c>
      <c r="AH44" s="105">
        <f t="shared" si="13"/>
        <v>28</v>
      </c>
      <c r="AI44" s="105">
        <f t="shared" si="13"/>
        <v>28</v>
      </c>
      <c r="AJ44" s="105">
        <f t="shared" si="13"/>
        <v>28</v>
      </c>
      <c r="AK44" s="105">
        <f t="shared" si="13"/>
        <v>28</v>
      </c>
      <c r="AL44" s="105">
        <f t="shared" si="13"/>
        <v>28</v>
      </c>
      <c r="AM44" s="105">
        <f t="shared" si="13"/>
        <v>28</v>
      </c>
      <c r="AN44" s="105">
        <f t="shared" si="13"/>
        <v>28</v>
      </c>
      <c r="AO44" s="105">
        <f t="shared" si="13"/>
        <v>28</v>
      </c>
      <c r="AP44" s="105">
        <f t="shared" si="13"/>
        <v>28</v>
      </c>
      <c r="AQ44" s="105">
        <f t="shared" si="13"/>
        <v>28</v>
      </c>
      <c r="AR44" s="105">
        <f t="shared" si="13"/>
        <v>28</v>
      </c>
      <c r="AS44" s="105">
        <f t="shared" si="13"/>
        <v>28</v>
      </c>
      <c r="AT44" s="105">
        <f t="shared" si="13"/>
        <v>28</v>
      </c>
      <c r="AU44" s="105">
        <f t="shared" si="13"/>
        <v>28</v>
      </c>
      <c r="AV44" s="105">
        <f t="shared" si="13"/>
        <v>28</v>
      </c>
      <c r="AW44" s="105">
        <f t="shared" si="13"/>
        <v>28</v>
      </c>
      <c r="AX44" s="105">
        <f t="shared" si="13"/>
        <v>28</v>
      </c>
      <c r="AY44" s="105">
        <f t="shared" si="13"/>
        <v>28</v>
      </c>
      <c r="AZ44" s="105">
        <f t="shared" si="13"/>
        <v>28</v>
      </c>
      <c r="BA44" s="105">
        <f t="shared" si="13"/>
        <v>28</v>
      </c>
      <c r="BB44" s="105">
        <f t="shared" si="13"/>
        <v>28</v>
      </c>
      <c r="BC44" s="105">
        <f t="shared" si="13"/>
        <v>28</v>
      </c>
      <c r="BD44" s="105">
        <f t="shared" si="13"/>
        <v>28</v>
      </c>
      <c r="BE44" s="105">
        <f t="shared" si="13"/>
        <v>28</v>
      </c>
      <c r="BF44" s="105">
        <f t="shared" si="13"/>
        <v>28</v>
      </c>
      <c r="BG44" s="105">
        <f t="shared" si="13"/>
        <v>28</v>
      </c>
      <c r="BH44" s="105">
        <f t="shared" si="13"/>
        <v>28</v>
      </c>
      <c r="BI44" s="105">
        <f t="shared" si="13"/>
        <v>28</v>
      </c>
      <c r="BJ44" s="105">
        <f t="shared" si="13"/>
        <v>28</v>
      </c>
      <c r="BK44" s="105">
        <f t="shared" si="13"/>
        <v>28</v>
      </c>
      <c r="BL44" s="105">
        <f t="shared" si="13"/>
        <v>28</v>
      </c>
      <c r="BM44" s="105">
        <f t="shared" si="13"/>
        <v>28</v>
      </c>
      <c r="BN44" s="105">
        <f t="shared" si="13"/>
        <v>28</v>
      </c>
      <c r="BO44" s="105">
        <f t="shared" si="13"/>
        <v>28</v>
      </c>
      <c r="BP44" s="105">
        <f t="shared" si="13"/>
        <v>28</v>
      </c>
      <c r="BQ44" s="105">
        <f t="shared" si="13"/>
        <v>28</v>
      </c>
      <c r="BR44" s="105">
        <f t="shared" si="13"/>
        <v>28</v>
      </c>
      <c r="BS44" s="105">
        <f t="shared" si="13"/>
        <v>28</v>
      </c>
      <c r="BT44" s="105">
        <f t="shared" si="13"/>
        <v>28</v>
      </c>
      <c r="BV44" s="101">
        <f t="shared" si="12"/>
        <v>1680</v>
      </c>
    </row>
    <row r="45" spans="2:74" ht="381.75" customHeight="1" x14ac:dyDescent="0.25"/>
    <row r="46" spans="2:74" ht="223.5" customHeight="1" x14ac:dyDescent="0.25"/>
    <row r="47" spans="2:74" ht="15.75" customHeight="1" x14ac:dyDescent="0.25"/>
    <row r="48" spans="2:74" ht="36" customHeight="1" x14ac:dyDescent="0.25">
      <c r="E48" s="199" t="s">
        <v>83</v>
      </c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  <c r="AO48" s="163"/>
      <c r="AP48" s="163"/>
      <c r="AQ48" s="163"/>
      <c r="AR48" s="163"/>
      <c r="AS48" s="163"/>
      <c r="AT48" s="163"/>
      <c r="AU48" s="163"/>
      <c r="AV48" s="163"/>
      <c r="AW48" s="163"/>
      <c r="AX48" s="163"/>
      <c r="AY48" s="163"/>
      <c r="AZ48" s="163"/>
      <c r="BA48" s="163"/>
      <c r="BB48" s="164"/>
    </row>
    <row r="49" spans="3:4" ht="15.75" customHeight="1" x14ac:dyDescent="0.25"/>
    <row r="50" spans="3:4" ht="15.75" customHeight="1" x14ac:dyDescent="0.25"/>
    <row r="51" spans="3:4" ht="15.75" customHeight="1" x14ac:dyDescent="0.25"/>
    <row r="52" spans="3:4" ht="15.75" customHeight="1" x14ac:dyDescent="0.25"/>
    <row r="53" spans="3:4" ht="18.75" customHeight="1" x14ac:dyDescent="0.3">
      <c r="C53" s="108"/>
      <c r="D53" s="108"/>
    </row>
    <row r="54" spans="3:4" ht="15.75" customHeight="1" x14ac:dyDescent="0.25"/>
    <row r="55" spans="3:4" ht="15.75" customHeight="1" x14ac:dyDescent="0.25"/>
    <row r="56" spans="3:4" ht="15.75" customHeight="1" x14ac:dyDescent="0.25"/>
    <row r="57" spans="3:4" ht="15.75" customHeight="1" x14ac:dyDescent="0.25"/>
    <row r="58" spans="3:4" ht="15.75" customHeight="1" x14ac:dyDescent="0.25"/>
    <row r="59" spans="3:4" ht="15.75" customHeight="1" x14ac:dyDescent="0.25"/>
    <row r="60" spans="3:4" ht="15.75" customHeight="1" x14ac:dyDescent="0.25"/>
    <row r="61" spans="3:4" ht="15.75" customHeight="1" x14ac:dyDescent="0.25"/>
    <row r="62" spans="3:4" ht="15.75" customHeight="1" x14ac:dyDescent="0.25"/>
    <row r="63" spans="3:4" ht="15.75" customHeight="1" x14ac:dyDescent="0.25"/>
    <row r="64" spans="3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</sheetData>
  <mergeCells count="23">
    <mergeCell ref="K3:K7"/>
    <mergeCell ref="B8:B9"/>
    <mergeCell ref="C8:C9"/>
    <mergeCell ref="D8:D9"/>
    <mergeCell ref="E8:G8"/>
    <mergeCell ref="H8:H9"/>
    <mergeCell ref="I8:I9"/>
    <mergeCell ref="E48:BB48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K999"/>
  <sheetViews>
    <sheetView showGridLines="0" workbookViewId="0">
      <selection activeCell="C20" sqref="C20"/>
    </sheetView>
  </sheetViews>
  <sheetFormatPr defaultColWidth="13.5" defaultRowHeight="15" customHeight="1" x14ac:dyDescent="0.25"/>
  <cols>
    <col min="1" max="1" width="2.5" customWidth="1"/>
    <col min="2" max="2" width="9.375" customWidth="1"/>
    <col min="3" max="3" width="24" customWidth="1"/>
    <col min="4" max="4" width="72" customWidth="1"/>
    <col min="5" max="5" width="28.25" customWidth="1"/>
    <col min="6" max="6" width="23.125" customWidth="1"/>
    <col min="7" max="7" width="17.625" customWidth="1"/>
    <col min="8" max="8" width="3" customWidth="1"/>
    <col min="9" max="9" width="15.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">
      <c r="B1" s="2"/>
      <c r="C1" s="4"/>
      <c r="D1" s="2"/>
      <c r="E1" s="2"/>
      <c r="F1" s="2"/>
      <c r="G1" s="2"/>
      <c r="H1" s="2"/>
    </row>
    <row r="2" spans="2:11" ht="36" customHeight="1" x14ac:dyDescent="0.25">
      <c r="B2" s="140" t="s">
        <v>12</v>
      </c>
      <c r="C2" s="140" t="s">
        <v>9</v>
      </c>
      <c r="D2" s="140" t="s">
        <v>85</v>
      </c>
      <c r="E2" s="142" t="s">
        <v>10</v>
      </c>
      <c r="F2" s="142" t="s">
        <v>86</v>
      </c>
      <c r="G2" s="143" t="s">
        <v>87</v>
      </c>
      <c r="I2" s="114" t="s">
        <v>88</v>
      </c>
      <c r="K2" s="114" t="s">
        <v>86</v>
      </c>
    </row>
    <row r="3" spans="2:11" ht="18" customHeight="1" x14ac:dyDescent="0.25">
      <c r="B3" s="115">
        <v>1</v>
      </c>
      <c r="C3" s="115" t="s">
        <v>96</v>
      </c>
      <c r="D3" s="115" t="s">
        <v>97</v>
      </c>
      <c r="E3" s="116" t="s">
        <v>199</v>
      </c>
      <c r="F3" s="117"/>
      <c r="G3" s="118"/>
      <c r="I3" s="119" t="s">
        <v>89</v>
      </c>
      <c r="K3" s="120">
        <v>1</v>
      </c>
    </row>
    <row r="4" spans="2:11" ht="18" customHeight="1" x14ac:dyDescent="0.25">
      <c r="B4" s="115">
        <v>1</v>
      </c>
      <c r="C4" s="115" t="s">
        <v>155</v>
      </c>
      <c r="D4" s="115" t="s">
        <v>157</v>
      </c>
      <c r="E4" s="116" t="s">
        <v>199</v>
      </c>
      <c r="F4" s="117"/>
      <c r="G4" s="118"/>
      <c r="I4" s="121" t="s">
        <v>90</v>
      </c>
      <c r="K4" s="120">
        <v>2</v>
      </c>
    </row>
    <row r="5" spans="2:11" ht="18" customHeight="1" thickBot="1" x14ac:dyDescent="0.3">
      <c r="B5" s="115">
        <v>1</v>
      </c>
      <c r="C5" s="115" t="s">
        <v>106</v>
      </c>
      <c r="D5" s="115" t="s">
        <v>105</v>
      </c>
      <c r="E5" s="116" t="s">
        <v>199</v>
      </c>
      <c r="F5" s="117"/>
      <c r="G5" s="118"/>
      <c r="I5" s="122" t="s">
        <v>91</v>
      </c>
      <c r="K5" s="120">
        <v>4</v>
      </c>
    </row>
    <row r="6" spans="2:11" ht="18" customHeight="1" x14ac:dyDescent="0.25">
      <c r="B6" s="115">
        <v>1</v>
      </c>
      <c r="C6" s="115" t="s">
        <v>154</v>
      </c>
      <c r="D6" s="115" t="s">
        <v>156</v>
      </c>
      <c r="E6" s="116" t="s">
        <v>200</v>
      </c>
      <c r="F6" s="117"/>
      <c r="G6" s="118"/>
      <c r="K6" s="120">
        <v>8</v>
      </c>
    </row>
    <row r="7" spans="2:11" ht="18" customHeight="1" x14ac:dyDescent="0.25">
      <c r="B7" s="115">
        <v>1</v>
      </c>
      <c r="C7" s="115" t="s">
        <v>158</v>
      </c>
      <c r="D7" s="115" t="s">
        <v>159</v>
      </c>
      <c r="E7" s="116" t="s">
        <v>199</v>
      </c>
      <c r="F7" s="117"/>
      <c r="G7" s="118"/>
      <c r="K7" s="120">
        <v>16</v>
      </c>
    </row>
    <row r="8" spans="2:11" ht="18" customHeight="1" x14ac:dyDescent="0.25">
      <c r="B8" s="115">
        <v>1</v>
      </c>
      <c r="C8" s="115" t="s">
        <v>102</v>
      </c>
      <c r="D8" s="115" t="s">
        <v>103</v>
      </c>
      <c r="E8" s="116" t="s">
        <v>199</v>
      </c>
      <c r="F8" s="117"/>
      <c r="G8" s="118"/>
      <c r="K8" s="120">
        <v>24</v>
      </c>
    </row>
    <row r="9" spans="2:11" ht="18" customHeight="1" x14ac:dyDescent="0.25">
      <c r="B9" s="115">
        <v>1</v>
      </c>
      <c r="C9" s="115" t="s">
        <v>147</v>
      </c>
      <c r="D9" s="115" t="s">
        <v>146</v>
      </c>
      <c r="E9" s="116" t="s">
        <v>199</v>
      </c>
      <c r="F9" s="117"/>
      <c r="G9" s="118"/>
      <c r="K9" s="120">
        <v>40</v>
      </c>
    </row>
    <row r="10" spans="2:11" ht="18" customHeight="1" thickBot="1" x14ac:dyDescent="0.3">
      <c r="B10" s="115">
        <v>1</v>
      </c>
      <c r="C10" s="115" t="s">
        <v>99</v>
      </c>
      <c r="D10" s="115" t="s">
        <v>100</v>
      </c>
      <c r="E10" s="116" t="s">
        <v>199</v>
      </c>
      <c r="F10" s="117"/>
      <c r="G10" s="118"/>
      <c r="K10" s="124">
        <v>80</v>
      </c>
    </row>
    <row r="11" spans="2:11" ht="18" customHeight="1" x14ac:dyDescent="0.25">
      <c r="B11" s="134">
        <v>1</v>
      </c>
      <c r="C11" s="134" t="s">
        <v>145</v>
      </c>
      <c r="D11" s="134" t="s">
        <v>144</v>
      </c>
      <c r="E11" s="155" t="s">
        <v>199</v>
      </c>
      <c r="F11" s="150"/>
      <c r="G11" s="153"/>
    </row>
    <row r="12" spans="2:11" ht="18" customHeight="1" x14ac:dyDescent="0.25">
      <c r="B12" s="115">
        <v>1</v>
      </c>
      <c r="C12" s="148" t="s">
        <v>113</v>
      </c>
      <c r="D12" s="115" t="s">
        <v>112</v>
      </c>
      <c r="E12" s="116" t="s">
        <v>201</v>
      </c>
      <c r="F12" s="117"/>
      <c r="G12" s="123"/>
    </row>
    <row r="13" spans="2:11" ht="18" customHeight="1" x14ac:dyDescent="0.25">
      <c r="B13" s="115">
        <v>1</v>
      </c>
      <c r="C13" s="115" t="s">
        <v>160</v>
      </c>
      <c r="D13" s="115" t="s">
        <v>161</v>
      </c>
      <c r="E13" s="116" t="s">
        <v>201</v>
      </c>
      <c r="F13" s="117"/>
      <c r="G13" s="118"/>
    </row>
    <row r="14" spans="2:11" ht="15.75" customHeight="1" x14ac:dyDescent="0.25">
      <c r="B14" s="115">
        <v>1</v>
      </c>
      <c r="C14" s="146" t="s">
        <v>139</v>
      </c>
      <c r="D14" s="146" t="s">
        <v>138</v>
      </c>
      <c r="E14" s="147" t="s">
        <v>202</v>
      </c>
      <c r="F14" s="117"/>
      <c r="G14" s="118"/>
    </row>
    <row r="15" spans="2:11" ht="15.75" customHeight="1" x14ac:dyDescent="0.25">
      <c r="B15" s="115">
        <v>1</v>
      </c>
      <c r="C15" s="115" t="s">
        <v>173</v>
      </c>
      <c r="D15" s="115" t="s">
        <v>174</v>
      </c>
      <c r="E15" s="116" t="s">
        <v>203</v>
      </c>
      <c r="F15" s="117"/>
      <c r="G15" s="118"/>
    </row>
    <row r="16" spans="2:11" ht="15.75" customHeight="1" x14ac:dyDescent="0.25">
      <c r="B16" s="115">
        <v>1</v>
      </c>
      <c r="C16" s="115" t="s">
        <v>176</v>
      </c>
      <c r="D16" s="146" t="s">
        <v>177</v>
      </c>
      <c r="E16" s="147" t="s">
        <v>203</v>
      </c>
      <c r="F16" s="117"/>
      <c r="G16" s="118"/>
    </row>
    <row r="17" spans="2:7" ht="15.75" customHeight="1" x14ac:dyDescent="0.25">
      <c r="B17" s="115">
        <v>1</v>
      </c>
      <c r="C17" s="115" t="s">
        <v>127</v>
      </c>
      <c r="D17" s="115" t="s">
        <v>128</v>
      </c>
      <c r="E17" s="116" t="s">
        <v>204</v>
      </c>
      <c r="F17" s="117"/>
      <c r="G17" s="118"/>
    </row>
    <row r="18" spans="2:7" ht="15.75" customHeight="1" x14ac:dyDescent="0.25">
      <c r="B18" s="115">
        <v>1</v>
      </c>
      <c r="C18" s="115" t="s">
        <v>125</v>
      </c>
      <c r="D18" s="115" t="s">
        <v>126</v>
      </c>
      <c r="E18" s="116" t="s">
        <v>205</v>
      </c>
      <c r="F18" s="117"/>
      <c r="G18" s="118"/>
    </row>
    <row r="19" spans="2:7" ht="15.75" customHeight="1" x14ac:dyDescent="0.25">
      <c r="B19" s="115">
        <v>1</v>
      </c>
      <c r="C19" s="115" t="s">
        <v>135</v>
      </c>
      <c r="D19" s="115" t="s">
        <v>134</v>
      </c>
      <c r="E19" s="116" t="s">
        <v>205</v>
      </c>
      <c r="F19" s="117"/>
      <c r="G19" s="118"/>
    </row>
    <row r="20" spans="2:7" ht="15.75" customHeight="1" x14ac:dyDescent="0.25">
      <c r="B20" s="134"/>
      <c r="C20" s="134" t="s">
        <v>107</v>
      </c>
      <c r="D20" s="134" t="s">
        <v>108</v>
      </c>
      <c r="E20" s="155" t="s">
        <v>190</v>
      </c>
      <c r="F20" s="150"/>
      <c r="G20" s="153"/>
    </row>
    <row r="21" spans="2:7" ht="15.75" customHeight="1" x14ac:dyDescent="0.25">
      <c r="B21" s="115"/>
      <c r="C21" s="115" t="s">
        <v>172</v>
      </c>
      <c r="D21" s="115" t="s">
        <v>175</v>
      </c>
      <c r="E21" s="116" t="s">
        <v>182</v>
      </c>
      <c r="F21" s="117"/>
      <c r="G21" s="118"/>
    </row>
    <row r="22" spans="2:7" ht="18" customHeight="1" x14ac:dyDescent="0.25">
      <c r="B22" s="115"/>
      <c r="C22" s="115" t="s">
        <v>137</v>
      </c>
      <c r="D22" s="115" t="s">
        <v>136</v>
      </c>
      <c r="E22" s="116" t="s">
        <v>182</v>
      </c>
      <c r="F22" s="117"/>
      <c r="G22" s="118"/>
    </row>
    <row r="23" spans="2:7" ht="18" customHeight="1" x14ac:dyDescent="0.25">
      <c r="B23" s="115"/>
      <c r="C23" s="115" t="s">
        <v>170</v>
      </c>
      <c r="D23" s="115" t="s">
        <v>171</v>
      </c>
      <c r="E23" s="116" t="s">
        <v>182</v>
      </c>
      <c r="F23" s="117"/>
      <c r="G23" s="118"/>
    </row>
    <row r="24" spans="2:7" ht="18" customHeight="1" x14ac:dyDescent="0.25">
      <c r="B24" s="115"/>
      <c r="C24" s="115" t="s">
        <v>109</v>
      </c>
      <c r="D24" s="115" t="s">
        <v>180</v>
      </c>
      <c r="E24" s="116" t="s">
        <v>182</v>
      </c>
      <c r="F24" s="116"/>
      <c r="G24" s="118"/>
    </row>
    <row r="25" spans="2:7" ht="18" customHeight="1" x14ac:dyDescent="0.25">
      <c r="B25" s="134"/>
      <c r="C25" s="134" t="s">
        <v>115</v>
      </c>
      <c r="D25" s="134" t="s">
        <v>116</v>
      </c>
      <c r="E25" s="155" t="s">
        <v>182</v>
      </c>
      <c r="F25" s="150"/>
      <c r="G25" s="153"/>
    </row>
    <row r="26" spans="2:7" ht="18" customHeight="1" x14ac:dyDescent="0.25">
      <c r="B26" s="115"/>
      <c r="C26" s="115" t="s">
        <v>121</v>
      </c>
      <c r="D26" s="115" t="s">
        <v>122</v>
      </c>
      <c r="E26" s="116" t="s">
        <v>188</v>
      </c>
      <c r="F26" s="117"/>
      <c r="G26" s="118"/>
    </row>
    <row r="27" spans="2:7" ht="18" customHeight="1" x14ac:dyDescent="0.25">
      <c r="B27" s="115"/>
      <c r="C27" s="115" t="s">
        <v>178</v>
      </c>
      <c r="D27" s="115" t="s">
        <v>179</v>
      </c>
      <c r="E27" s="116" t="s">
        <v>184</v>
      </c>
      <c r="F27" s="117"/>
      <c r="G27" s="118"/>
    </row>
    <row r="28" spans="2:7" ht="18" customHeight="1" x14ac:dyDescent="0.25">
      <c r="B28" s="115"/>
      <c r="C28" s="115" t="s">
        <v>119</v>
      </c>
      <c r="D28" s="115" t="s">
        <v>120</v>
      </c>
      <c r="E28" s="116" t="s">
        <v>183</v>
      </c>
      <c r="F28" s="117"/>
      <c r="G28" s="118"/>
    </row>
    <row r="29" spans="2:7" ht="18" customHeight="1" x14ac:dyDescent="0.25">
      <c r="B29" s="149"/>
      <c r="C29" s="115" t="s">
        <v>110</v>
      </c>
      <c r="D29" s="115" t="s">
        <v>111</v>
      </c>
      <c r="E29" s="116" t="s">
        <v>183</v>
      </c>
      <c r="F29" s="117"/>
      <c r="G29" s="118"/>
    </row>
    <row r="30" spans="2:7" ht="15.75" customHeight="1" x14ac:dyDescent="0.25">
      <c r="B30" s="115"/>
      <c r="C30" s="115" t="s">
        <v>162</v>
      </c>
      <c r="D30" s="115" t="s">
        <v>163</v>
      </c>
      <c r="E30" s="116" t="s">
        <v>183</v>
      </c>
      <c r="F30" s="117"/>
      <c r="G30" s="118"/>
    </row>
    <row r="31" spans="2:7" ht="15.75" customHeight="1" x14ac:dyDescent="0.25">
      <c r="B31" s="115"/>
      <c r="C31" s="115" t="s">
        <v>117</v>
      </c>
      <c r="D31" s="115" t="s">
        <v>118</v>
      </c>
      <c r="E31" s="116" t="s">
        <v>195</v>
      </c>
      <c r="F31" s="117"/>
      <c r="G31" s="118"/>
    </row>
    <row r="32" spans="2:7" ht="15.75" customHeight="1" x14ac:dyDescent="0.25">
      <c r="B32" s="134"/>
      <c r="C32" s="115" t="s">
        <v>151</v>
      </c>
      <c r="D32" s="115" t="s">
        <v>150</v>
      </c>
      <c r="E32" s="116" t="s">
        <v>186</v>
      </c>
      <c r="F32" s="117"/>
      <c r="G32" s="118"/>
    </row>
    <row r="33" spans="2:7" ht="15.75" customHeight="1" x14ac:dyDescent="0.25">
      <c r="B33" s="115"/>
      <c r="C33" s="115" t="s">
        <v>133</v>
      </c>
      <c r="D33" s="115" t="s">
        <v>181</v>
      </c>
      <c r="E33" s="116" t="s">
        <v>186</v>
      </c>
      <c r="F33" s="117"/>
      <c r="G33" s="118"/>
    </row>
    <row r="34" spans="2:7" ht="15.75" customHeight="1" x14ac:dyDescent="0.25">
      <c r="B34" s="115"/>
      <c r="C34" s="115" t="s">
        <v>165</v>
      </c>
      <c r="D34" s="115" t="s">
        <v>167</v>
      </c>
      <c r="E34" s="116" t="s">
        <v>186</v>
      </c>
      <c r="F34" s="117"/>
      <c r="G34" s="118"/>
    </row>
    <row r="35" spans="2:7" ht="15.75" customHeight="1" x14ac:dyDescent="0.25">
      <c r="B35" s="115"/>
      <c r="C35" s="115" t="s">
        <v>152</v>
      </c>
      <c r="D35" s="115" t="s">
        <v>153</v>
      </c>
      <c r="E35" s="116" t="s">
        <v>186</v>
      </c>
      <c r="F35" s="117"/>
      <c r="G35" s="118"/>
    </row>
    <row r="36" spans="2:7" ht="15.75" customHeight="1" x14ac:dyDescent="0.25">
      <c r="B36" s="115"/>
      <c r="C36" s="115" t="s">
        <v>164</v>
      </c>
      <c r="D36" s="115" t="s">
        <v>166</v>
      </c>
      <c r="E36" s="116" t="s">
        <v>186</v>
      </c>
      <c r="F36" s="117"/>
      <c r="G36" s="118"/>
    </row>
    <row r="37" spans="2:7" ht="15.75" customHeight="1" x14ac:dyDescent="0.25">
      <c r="B37" s="115"/>
      <c r="C37" s="115" t="s">
        <v>168</v>
      </c>
      <c r="D37" s="115" t="s">
        <v>169</v>
      </c>
      <c r="E37" s="116" t="s">
        <v>186</v>
      </c>
      <c r="F37" s="117"/>
      <c r="G37" s="118"/>
    </row>
    <row r="38" spans="2:7" ht="15.75" customHeight="1" x14ac:dyDescent="0.25">
      <c r="B38" s="115"/>
      <c r="C38" s="115" t="s">
        <v>149</v>
      </c>
      <c r="D38" s="115" t="s">
        <v>148</v>
      </c>
      <c r="E38" s="116" t="s">
        <v>186</v>
      </c>
      <c r="F38" s="117"/>
      <c r="G38" s="118"/>
    </row>
    <row r="39" spans="2:7" ht="16.5" customHeight="1" thickBot="1" x14ac:dyDescent="0.3">
      <c r="B39" s="125"/>
      <c r="C39" s="125" t="s">
        <v>142</v>
      </c>
      <c r="D39" s="125" t="s">
        <v>141</v>
      </c>
      <c r="E39" s="126" t="s">
        <v>185</v>
      </c>
      <c r="F39" s="152"/>
      <c r="G39" s="127"/>
    </row>
    <row r="40" spans="2:7" ht="15.75" customHeight="1" x14ac:dyDescent="0.25">
      <c r="B40" s="149"/>
      <c r="C40" s="149" t="s">
        <v>143</v>
      </c>
      <c r="D40" s="149" t="s">
        <v>140</v>
      </c>
      <c r="E40" s="149" t="s">
        <v>185</v>
      </c>
      <c r="F40" s="151"/>
      <c r="G40" s="154"/>
    </row>
    <row r="41" spans="2:7" ht="15.75" customHeight="1" x14ac:dyDescent="0.25">
      <c r="B41" s="149"/>
      <c r="C41" s="149" t="s">
        <v>114</v>
      </c>
      <c r="D41" s="149" t="s">
        <v>194</v>
      </c>
      <c r="E41" s="149" t="s">
        <v>185</v>
      </c>
      <c r="F41" s="151"/>
      <c r="G41" s="154"/>
    </row>
    <row r="42" spans="2:7" ht="15.75" customHeight="1" x14ac:dyDescent="0.25">
      <c r="B42" s="149"/>
      <c r="C42" s="149" t="s">
        <v>123</v>
      </c>
      <c r="D42" s="149" t="s">
        <v>124</v>
      </c>
      <c r="E42" s="149" t="s">
        <v>185</v>
      </c>
      <c r="F42" s="151"/>
      <c r="G42" s="154"/>
    </row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conditionalFormatting sqref="F3:F39">
    <cfRule type="colorScale" priority="11">
      <colorScale>
        <cfvo type="min"/>
        <cfvo type="max"/>
        <color rgb="FFFFFFFF"/>
        <color rgb="FFAFCAC4"/>
      </colorScale>
    </cfRule>
  </conditionalFormatting>
  <conditionalFormatting sqref="G3:G39">
    <cfRule type="cellIs" dxfId="6" priority="1" operator="equal">
      <formula>$I$5</formula>
    </cfRule>
    <cfRule type="cellIs" dxfId="5" priority="2" operator="equal">
      <formula>$I$4</formula>
    </cfRule>
    <cfRule type="cellIs" dxfId="4" priority="3" operator="equal">
      <formula>$I$3</formula>
    </cfRule>
    <cfRule type="containsText" dxfId="3" priority="4" operator="containsText" text="Not Started">
      <formula>NOT(ISERROR(SEARCH(("Not Started"),(G3))))</formula>
    </cfRule>
    <cfRule type="colorScale" priority="5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I3">
    <cfRule type="cellIs" dxfId="2" priority="9" operator="equal">
      <formula>$I$3</formula>
    </cfRule>
  </conditionalFormatting>
  <conditionalFormatting sqref="I3:I5">
    <cfRule type="containsText" dxfId="1" priority="6" operator="containsText" text="In Progress">
      <formula>NOT(ISERROR(SEARCH(("In Progress"),(I3))))</formula>
    </cfRule>
    <cfRule type="colorScale" priority="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0" priority="8" operator="equal">
      <formula>$I$5</formula>
    </cfRule>
  </conditionalFormatting>
  <conditionalFormatting sqref="K3:K10">
    <cfRule type="colorScale" priority="10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F3:F39" xr:uid="{00000000-0002-0000-0200-000000000000}">
      <formula1>$K$3:$K$10</formula1>
    </dataValidation>
    <dataValidation type="list" allowBlank="1" showErrorMessage="1" sqref="G3:G39" xr:uid="{00000000-0002-0000-0200-000001000000}">
      <formula1>$I$3:$I$5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3"/>
  <sheetViews>
    <sheetView showGridLines="0" topLeftCell="A18" workbookViewId="0">
      <selection activeCell="H12" sqref="H12"/>
    </sheetView>
  </sheetViews>
  <sheetFormatPr defaultColWidth="13.5" defaultRowHeight="15" customHeight="1" x14ac:dyDescent="0.25"/>
  <cols>
    <col min="1" max="1" width="2.5" customWidth="1"/>
    <col min="2" max="2" width="24" customWidth="1"/>
    <col min="3" max="3" width="72" customWidth="1"/>
    <col min="4" max="4" width="23.75" customWidth="1"/>
    <col min="5" max="5" width="10.75" customWidth="1"/>
    <col min="6" max="6" width="17.625" customWidth="1"/>
    <col min="7" max="7" width="9" customWidth="1"/>
    <col min="8" max="27" width="10.5" customWidth="1"/>
  </cols>
  <sheetData>
    <row r="1" spans="2:7" ht="36" customHeight="1" x14ac:dyDescent="0.25">
      <c r="B1" s="1" t="s">
        <v>0</v>
      </c>
      <c r="C1" s="2"/>
      <c r="D1" s="2"/>
      <c r="E1" s="2"/>
      <c r="F1" s="2"/>
      <c r="G1" s="2"/>
    </row>
    <row r="2" spans="2:7" ht="36" customHeight="1" x14ac:dyDescent="0.25">
      <c r="B2" s="4" t="s">
        <v>92</v>
      </c>
      <c r="C2" s="2"/>
      <c r="D2" s="2"/>
      <c r="E2" s="2"/>
      <c r="F2" s="2"/>
      <c r="G2" s="2"/>
    </row>
    <row r="3" spans="2:7" ht="36" customHeight="1" x14ac:dyDescent="0.25">
      <c r="B3" s="140" t="s">
        <v>9</v>
      </c>
      <c r="C3" s="140" t="s">
        <v>85</v>
      </c>
      <c r="D3" s="141" t="s">
        <v>193</v>
      </c>
      <c r="E3" s="141" t="s">
        <v>84</v>
      </c>
      <c r="F3" s="142" t="s">
        <v>93</v>
      </c>
      <c r="G3" s="143" t="s">
        <v>94</v>
      </c>
    </row>
    <row r="4" spans="2:7" ht="18" customHeight="1" x14ac:dyDescent="0.25">
      <c r="B4" s="115" t="s">
        <v>173</v>
      </c>
      <c r="C4" s="115" t="s">
        <v>174</v>
      </c>
      <c r="D4" s="136" t="s">
        <v>187</v>
      </c>
      <c r="E4" s="136"/>
      <c r="F4" s="116" t="s">
        <v>98</v>
      </c>
      <c r="G4" s="118">
        <v>45357</v>
      </c>
    </row>
    <row r="5" spans="2:7" ht="18" customHeight="1" x14ac:dyDescent="0.25">
      <c r="B5" s="115" t="s">
        <v>176</v>
      </c>
      <c r="C5" s="134" t="s">
        <v>177</v>
      </c>
      <c r="D5" s="137" t="s">
        <v>187</v>
      </c>
      <c r="E5" s="137"/>
      <c r="F5" s="116" t="s">
        <v>95</v>
      </c>
      <c r="G5" s="118">
        <v>45354</v>
      </c>
    </row>
    <row r="6" spans="2:7" ht="18" customHeight="1" x14ac:dyDescent="0.25">
      <c r="B6" s="115" t="s">
        <v>139</v>
      </c>
      <c r="C6" s="115" t="s">
        <v>138</v>
      </c>
      <c r="D6" s="136" t="s">
        <v>191</v>
      </c>
      <c r="E6" s="136"/>
      <c r="F6" s="116" t="s">
        <v>104</v>
      </c>
      <c r="G6" s="118">
        <v>45357</v>
      </c>
    </row>
    <row r="7" spans="2:7" ht="18" customHeight="1" x14ac:dyDescent="0.25">
      <c r="B7" s="115" t="s">
        <v>113</v>
      </c>
      <c r="C7" s="115" t="s">
        <v>112</v>
      </c>
      <c r="D7" s="136" t="s">
        <v>183</v>
      </c>
      <c r="E7" s="136"/>
      <c r="F7" s="116" t="s">
        <v>98</v>
      </c>
      <c r="G7" s="118">
        <v>45354</v>
      </c>
    </row>
    <row r="8" spans="2:7" ht="18" customHeight="1" x14ac:dyDescent="0.25">
      <c r="B8" s="115" t="s">
        <v>119</v>
      </c>
      <c r="C8" s="115" t="s">
        <v>120</v>
      </c>
      <c r="D8" s="136" t="s">
        <v>183</v>
      </c>
      <c r="E8" s="136"/>
      <c r="F8" s="116" t="s">
        <v>104</v>
      </c>
      <c r="G8" s="118">
        <v>45354</v>
      </c>
    </row>
    <row r="9" spans="2:7" ht="18" customHeight="1" x14ac:dyDescent="0.25">
      <c r="B9" s="115" t="s">
        <v>110</v>
      </c>
      <c r="C9" s="115" t="s">
        <v>111</v>
      </c>
      <c r="D9" s="136" t="s">
        <v>183</v>
      </c>
      <c r="E9" s="136"/>
      <c r="F9" s="116" t="s">
        <v>101</v>
      </c>
      <c r="G9" s="118">
        <v>45354</v>
      </c>
    </row>
    <row r="10" spans="2:7" ht="18" customHeight="1" x14ac:dyDescent="0.25">
      <c r="B10" s="115" t="s">
        <v>160</v>
      </c>
      <c r="C10" s="115" t="s">
        <v>161</v>
      </c>
      <c r="D10" s="136" t="s">
        <v>183</v>
      </c>
      <c r="E10" s="136"/>
      <c r="F10" s="116" t="s">
        <v>101</v>
      </c>
      <c r="G10" s="118">
        <v>45357</v>
      </c>
    </row>
    <row r="11" spans="2:7" ht="18" customHeight="1" x14ac:dyDescent="0.25">
      <c r="B11" s="115" t="s">
        <v>162</v>
      </c>
      <c r="C11" s="115" t="s">
        <v>163</v>
      </c>
      <c r="D11" s="136" t="s">
        <v>183</v>
      </c>
      <c r="E11" s="136"/>
      <c r="F11" s="116" t="s">
        <v>101</v>
      </c>
      <c r="G11" s="118">
        <v>45357</v>
      </c>
    </row>
    <row r="12" spans="2:7" ht="18" customHeight="1" x14ac:dyDescent="0.25">
      <c r="B12" s="134" t="s">
        <v>178</v>
      </c>
      <c r="C12" s="134" t="s">
        <v>179</v>
      </c>
      <c r="D12" s="137" t="s">
        <v>184</v>
      </c>
      <c r="E12" s="137"/>
      <c r="F12" s="116" t="s">
        <v>98</v>
      </c>
      <c r="G12" s="118">
        <v>45354</v>
      </c>
    </row>
    <row r="13" spans="2:7" ht="18" customHeight="1" x14ac:dyDescent="0.25">
      <c r="B13" s="115" t="s">
        <v>121</v>
      </c>
      <c r="C13" s="115" t="s">
        <v>122</v>
      </c>
      <c r="D13" s="136" t="s">
        <v>188</v>
      </c>
      <c r="E13" s="136"/>
      <c r="F13" s="116" t="s">
        <v>95</v>
      </c>
      <c r="G13" s="118">
        <v>45354</v>
      </c>
    </row>
    <row r="14" spans="2:7" ht="18" customHeight="1" x14ac:dyDescent="0.25">
      <c r="B14" s="115" t="s">
        <v>125</v>
      </c>
      <c r="C14" s="115" t="s">
        <v>126</v>
      </c>
      <c r="D14" s="136" t="s">
        <v>189</v>
      </c>
      <c r="E14" s="136"/>
      <c r="F14" s="116" t="s">
        <v>95</v>
      </c>
      <c r="G14" s="118">
        <v>45354</v>
      </c>
    </row>
    <row r="15" spans="2:7" ht="15.75" customHeight="1" x14ac:dyDescent="0.25">
      <c r="B15" s="115" t="s">
        <v>135</v>
      </c>
      <c r="C15" s="115" t="s">
        <v>134</v>
      </c>
      <c r="D15" s="136" t="s">
        <v>189</v>
      </c>
      <c r="E15" s="136"/>
      <c r="F15" s="116" t="s">
        <v>101</v>
      </c>
      <c r="G15" s="118">
        <v>45357</v>
      </c>
    </row>
    <row r="16" spans="2:7" ht="15.75" customHeight="1" x14ac:dyDescent="0.25">
      <c r="B16" s="115" t="s">
        <v>127</v>
      </c>
      <c r="C16" s="115" t="s">
        <v>128</v>
      </c>
      <c r="D16" s="136" t="s">
        <v>192</v>
      </c>
      <c r="E16" s="136"/>
      <c r="F16" s="116" t="s">
        <v>104</v>
      </c>
      <c r="G16" s="118">
        <v>45354</v>
      </c>
    </row>
    <row r="17" spans="2:7" ht="15.75" customHeight="1" x14ac:dyDescent="0.25">
      <c r="B17" s="115" t="s">
        <v>142</v>
      </c>
      <c r="C17" s="115" t="s">
        <v>141</v>
      </c>
      <c r="D17" s="136" t="s">
        <v>185</v>
      </c>
      <c r="E17" s="136"/>
      <c r="F17" s="116" t="s">
        <v>98</v>
      </c>
      <c r="G17" s="118">
        <v>45357</v>
      </c>
    </row>
    <row r="18" spans="2:7" ht="15.75" customHeight="1" x14ac:dyDescent="0.25">
      <c r="B18" s="115" t="s">
        <v>143</v>
      </c>
      <c r="C18" s="115" t="s">
        <v>140</v>
      </c>
      <c r="D18" s="136" t="s">
        <v>185</v>
      </c>
      <c r="E18" s="136"/>
      <c r="F18" s="116" t="s">
        <v>95</v>
      </c>
      <c r="G18" s="118">
        <v>45357</v>
      </c>
    </row>
    <row r="19" spans="2:7" ht="15.75" customHeight="1" x14ac:dyDescent="0.25">
      <c r="B19" s="115" t="s">
        <v>114</v>
      </c>
      <c r="C19" s="115" t="s">
        <v>194</v>
      </c>
      <c r="D19" s="136" t="s">
        <v>185</v>
      </c>
      <c r="E19" s="136"/>
      <c r="F19" s="116" t="s">
        <v>104</v>
      </c>
      <c r="G19" s="118">
        <v>45354</v>
      </c>
    </row>
    <row r="20" spans="2:7" ht="15.75" customHeight="1" x14ac:dyDescent="0.25">
      <c r="B20" s="115" t="s">
        <v>123</v>
      </c>
      <c r="C20" s="115" t="s">
        <v>124</v>
      </c>
      <c r="D20" s="136" t="s">
        <v>185</v>
      </c>
      <c r="E20" s="136"/>
      <c r="F20" s="116" t="s">
        <v>101</v>
      </c>
      <c r="G20" s="118">
        <v>45354</v>
      </c>
    </row>
    <row r="21" spans="2:7" ht="15.75" customHeight="1" x14ac:dyDescent="0.25">
      <c r="B21" s="115" t="s">
        <v>151</v>
      </c>
      <c r="C21" s="115" t="s">
        <v>150</v>
      </c>
      <c r="D21" s="136" t="s">
        <v>186</v>
      </c>
      <c r="E21" s="136"/>
      <c r="F21" s="116" t="s">
        <v>98</v>
      </c>
      <c r="G21" s="118">
        <v>45357</v>
      </c>
    </row>
    <row r="22" spans="2:7" ht="15.75" customHeight="1" x14ac:dyDescent="0.25">
      <c r="B22" s="115" t="s">
        <v>133</v>
      </c>
      <c r="C22" s="115" t="s">
        <v>181</v>
      </c>
      <c r="D22" s="136" t="s">
        <v>186</v>
      </c>
      <c r="E22" s="136"/>
      <c r="F22" s="116" t="s">
        <v>95</v>
      </c>
      <c r="G22" s="118">
        <v>45357</v>
      </c>
    </row>
    <row r="23" spans="2:7" ht="18" customHeight="1" x14ac:dyDescent="0.25">
      <c r="B23" s="115" t="s">
        <v>165</v>
      </c>
      <c r="C23" s="115" t="s">
        <v>167</v>
      </c>
      <c r="D23" s="136" t="s">
        <v>186</v>
      </c>
      <c r="E23" s="136"/>
      <c r="F23" s="116" t="s">
        <v>95</v>
      </c>
      <c r="G23" s="118">
        <v>45357</v>
      </c>
    </row>
    <row r="24" spans="2:7" ht="18" customHeight="1" x14ac:dyDescent="0.25">
      <c r="B24" s="115" t="s">
        <v>152</v>
      </c>
      <c r="C24" s="115" t="s">
        <v>153</v>
      </c>
      <c r="D24" s="136" t="s">
        <v>186</v>
      </c>
      <c r="E24" s="136"/>
      <c r="F24" s="116" t="s">
        <v>104</v>
      </c>
      <c r="G24" s="118">
        <v>45357</v>
      </c>
    </row>
    <row r="25" spans="2:7" ht="18" customHeight="1" x14ac:dyDescent="0.25">
      <c r="B25" s="115" t="s">
        <v>164</v>
      </c>
      <c r="C25" s="115" t="s">
        <v>166</v>
      </c>
      <c r="D25" s="136" t="s">
        <v>186</v>
      </c>
      <c r="E25" s="136"/>
      <c r="F25" s="116" t="s">
        <v>104</v>
      </c>
      <c r="G25" s="118">
        <v>45357</v>
      </c>
    </row>
    <row r="26" spans="2:7" ht="18" customHeight="1" x14ac:dyDescent="0.25">
      <c r="B26" s="115" t="s">
        <v>168</v>
      </c>
      <c r="C26" s="115" t="s">
        <v>169</v>
      </c>
      <c r="D26" s="136" t="s">
        <v>186</v>
      </c>
      <c r="E26" s="136"/>
      <c r="F26" s="116" t="s">
        <v>104</v>
      </c>
      <c r="G26" s="118">
        <v>45357</v>
      </c>
    </row>
    <row r="27" spans="2:7" ht="18" customHeight="1" x14ac:dyDescent="0.25">
      <c r="B27" s="115" t="s">
        <v>149</v>
      </c>
      <c r="C27" s="115" t="s">
        <v>148</v>
      </c>
      <c r="D27" s="136" t="s">
        <v>186</v>
      </c>
      <c r="E27" s="136"/>
      <c r="F27" s="116" t="s">
        <v>101</v>
      </c>
      <c r="G27" s="118">
        <v>45357</v>
      </c>
    </row>
    <row r="28" spans="2:7" ht="22.9" customHeight="1" x14ac:dyDescent="0.25">
      <c r="B28" s="115" t="s">
        <v>117</v>
      </c>
      <c r="C28" s="115" t="s">
        <v>118</v>
      </c>
      <c r="D28" s="136" t="s">
        <v>195</v>
      </c>
      <c r="E28" s="136"/>
      <c r="F28" s="116" t="s">
        <v>98</v>
      </c>
      <c r="G28" s="118">
        <v>45354</v>
      </c>
    </row>
    <row r="29" spans="2:7" ht="18" customHeight="1" x14ac:dyDescent="0.25">
      <c r="B29" s="115" t="s">
        <v>96</v>
      </c>
      <c r="C29" s="115" t="s">
        <v>97</v>
      </c>
      <c r="D29" s="136" t="s">
        <v>182</v>
      </c>
      <c r="E29" s="136"/>
      <c r="F29" s="116" t="s">
        <v>98</v>
      </c>
      <c r="G29" s="118">
        <v>45354</v>
      </c>
    </row>
    <row r="30" spans="2:7" ht="18" customHeight="1" x14ac:dyDescent="0.25">
      <c r="B30" s="115" t="s">
        <v>172</v>
      </c>
      <c r="C30" s="115" t="s">
        <v>175</v>
      </c>
      <c r="D30" s="136" t="s">
        <v>182</v>
      </c>
      <c r="E30" s="136"/>
      <c r="F30" s="116" t="s">
        <v>98</v>
      </c>
      <c r="G30" s="118">
        <v>45354</v>
      </c>
    </row>
    <row r="31" spans="2:7" ht="25.5" customHeight="1" x14ac:dyDescent="0.25">
      <c r="B31" s="115" t="s">
        <v>137</v>
      </c>
      <c r="C31" s="115" t="s">
        <v>136</v>
      </c>
      <c r="D31" s="136" t="s">
        <v>182</v>
      </c>
      <c r="E31" s="136"/>
      <c r="F31" s="116" t="s">
        <v>98</v>
      </c>
      <c r="G31" s="118">
        <v>45357</v>
      </c>
    </row>
    <row r="32" spans="2:7" ht="15.75" customHeight="1" x14ac:dyDescent="0.25">
      <c r="B32" s="115" t="s">
        <v>155</v>
      </c>
      <c r="C32" s="131" t="s">
        <v>157</v>
      </c>
      <c r="D32" s="138" t="s">
        <v>182</v>
      </c>
      <c r="E32" s="138"/>
      <c r="F32" s="116" t="s">
        <v>98</v>
      </c>
      <c r="G32" s="118">
        <v>45357</v>
      </c>
    </row>
    <row r="33" spans="2:7" ht="15.75" customHeight="1" x14ac:dyDescent="0.25">
      <c r="B33" s="115" t="s">
        <v>170</v>
      </c>
      <c r="C33" s="115" t="s">
        <v>171</v>
      </c>
      <c r="D33" s="136" t="s">
        <v>182</v>
      </c>
      <c r="E33" s="136"/>
      <c r="F33" s="116" t="s">
        <v>98</v>
      </c>
      <c r="G33" s="118">
        <v>45357</v>
      </c>
    </row>
    <row r="34" spans="2:7" ht="15.75" customHeight="1" x14ac:dyDescent="0.25">
      <c r="B34" s="115" t="s">
        <v>106</v>
      </c>
      <c r="C34" s="115" t="s">
        <v>105</v>
      </c>
      <c r="D34" s="136" t="s">
        <v>182</v>
      </c>
      <c r="E34" s="136"/>
      <c r="F34" s="116" t="s">
        <v>95</v>
      </c>
      <c r="G34" s="118">
        <v>45354</v>
      </c>
    </row>
    <row r="35" spans="2:7" ht="15.75" customHeight="1" x14ac:dyDescent="0.25">
      <c r="B35" s="115" t="s">
        <v>154</v>
      </c>
      <c r="C35" s="115" t="s">
        <v>156</v>
      </c>
      <c r="D35" s="136" t="s">
        <v>182</v>
      </c>
      <c r="E35" s="136"/>
      <c r="F35" s="116" t="s">
        <v>95</v>
      </c>
      <c r="G35" s="118">
        <v>45357</v>
      </c>
    </row>
    <row r="36" spans="2:7" ht="15.75" customHeight="1" x14ac:dyDescent="0.25">
      <c r="B36" s="115" t="s">
        <v>158</v>
      </c>
      <c r="C36" s="115" t="s">
        <v>159</v>
      </c>
      <c r="D36" s="136" t="s">
        <v>182</v>
      </c>
      <c r="E36" s="136"/>
      <c r="F36" s="116" t="s">
        <v>95</v>
      </c>
      <c r="G36" s="118">
        <v>45357</v>
      </c>
    </row>
    <row r="37" spans="2:7" ht="15.75" customHeight="1" x14ac:dyDescent="0.25">
      <c r="B37" s="115" t="s">
        <v>102</v>
      </c>
      <c r="C37" s="115" t="s">
        <v>103</v>
      </c>
      <c r="D37" s="136" t="s">
        <v>182</v>
      </c>
      <c r="E37" s="136"/>
      <c r="F37" s="116" t="s">
        <v>104</v>
      </c>
      <c r="G37" s="118">
        <v>45354</v>
      </c>
    </row>
    <row r="38" spans="2:7" ht="15.75" customHeight="1" x14ac:dyDescent="0.25">
      <c r="B38" s="115" t="s">
        <v>147</v>
      </c>
      <c r="C38" s="115" t="s">
        <v>146</v>
      </c>
      <c r="D38" s="136" t="s">
        <v>182</v>
      </c>
      <c r="E38" s="136"/>
      <c r="F38" s="116" t="s">
        <v>104</v>
      </c>
      <c r="G38" s="118">
        <v>45357</v>
      </c>
    </row>
    <row r="39" spans="2:7" ht="15.75" customHeight="1" x14ac:dyDescent="0.25">
      <c r="B39" s="115" t="s">
        <v>99</v>
      </c>
      <c r="C39" s="115" t="s">
        <v>100</v>
      </c>
      <c r="D39" s="136" t="s">
        <v>182</v>
      </c>
      <c r="E39" s="136"/>
      <c r="F39" s="116" t="s">
        <v>101</v>
      </c>
      <c r="G39" s="118">
        <v>45354</v>
      </c>
    </row>
    <row r="40" spans="2:7" ht="15.75" customHeight="1" x14ac:dyDescent="0.25">
      <c r="B40" s="128" t="s">
        <v>109</v>
      </c>
      <c r="C40" s="144" t="s">
        <v>180</v>
      </c>
      <c r="D40" s="145" t="s">
        <v>182</v>
      </c>
      <c r="E40" s="145"/>
      <c r="F40" s="129" t="s">
        <v>101</v>
      </c>
      <c r="G40" s="130">
        <v>45354</v>
      </c>
    </row>
    <row r="41" spans="2:7" ht="15.75" customHeight="1" x14ac:dyDescent="0.25">
      <c r="B41" s="128" t="s">
        <v>115</v>
      </c>
      <c r="C41" s="128" t="s">
        <v>116</v>
      </c>
      <c r="D41" s="139" t="s">
        <v>182</v>
      </c>
      <c r="E41" s="139"/>
      <c r="F41" s="129" t="s">
        <v>101</v>
      </c>
      <c r="G41" s="130">
        <v>45354</v>
      </c>
    </row>
    <row r="42" spans="2:7" ht="15.75" customHeight="1" x14ac:dyDescent="0.25">
      <c r="B42" s="128" t="s">
        <v>145</v>
      </c>
      <c r="C42" s="128" t="s">
        <v>144</v>
      </c>
      <c r="D42" s="139" t="s">
        <v>182</v>
      </c>
      <c r="E42" s="139"/>
      <c r="F42" s="129" t="s">
        <v>101</v>
      </c>
      <c r="G42" s="130">
        <v>45357</v>
      </c>
    </row>
    <row r="43" spans="2:7" ht="15.75" customHeight="1" x14ac:dyDescent="0.25">
      <c r="B43" s="132" t="s">
        <v>107</v>
      </c>
      <c r="C43" s="132" t="s">
        <v>108</v>
      </c>
      <c r="D43" s="132" t="s">
        <v>190</v>
      </c>
      <c r="E43" s="132"/>
      <c r="F43" s="132" t="s">
        <v>104</v>
      </c>
      <c r="G43" s="133">
        <v>45354</v>
      </c>
    </row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BLANK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Alessandro Catalano</cp:lastModifiedBy>
  <dcterms:created xsi:type="dcterms:W3CDTF">2024-03-13T18:44:55Z</dcterms:created>
  <dcterms:modified xsi:type="dcterms:W3CDTF">2024-04-11T16:36:35Z</dcterms:modified>
</cp:coreProperties>
</file>