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29333913-CE4D-4DFD-B229-865EEAAC8F9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2" l="1"/>
  <c r="F18" i="2"/>
  <c r="F70" i="2"/>
  <c r="E70" i="2"/>
  <c r="E50" i="2"/>
  <c r="F50" i="2"/>
  <c r="L69" i="2"/>
  <c r="K69" i="2"/>
  <c r="G69" i="2"/>
  <c r="L68" i="2"/>
  <c r="K68" i="2"/>
  <c r="G68" i="2"/>
  <c r="L67" i="2"/>
  <c r="K67" i="2"/>
  <c r="G67" i="2"/>
  <c r="K66" i="2"/>
  <c r="G66" i="2"/>
  <c r="L66" i="2"/>
  <c r="G65" i="2"/>
  <c r="L65" i="2"/>
  <c r="K65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I70" i="2"/>
  <c r="L53" i="2"/>
  <c r="K53" i="2"/>
  <c r="G53" i="2"/>
  <c r="L52" i="2"/>
  <c r="K52" i="2"/>
  <c r="G52" i="2"/>
  <c r="L51" i="2"/>
  <c r="K51" i="2"/>
  <c r="G51" i="2"/>
  <c r="K49" i="2"/>
  <c r="G49" i="2"/>
  <c r="L49" i="2"/>
  <c r="L47" i="2"/>
  <c r="K47" i="2"/>
  <c r="G47" i="2"/>
  <c r="G48" i="2"/>
  <c r="K48" i="2"/>
  <c r="L48" i="2"/>
  <c r="K42" i="2"/>
  <c r="G42" i="2"/>
  <c r="L42" i="2"/>
  <c r="G50" i="2" l="1"/>
  <c r="L50" i="2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O73" i="2"/>
  <c r="M72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4" i="2"/>
  <c r="M7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1" i="2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V41" i="1"/>
  <c r="BV39" i="1"/>
  <c r="N72" i="2"/>
  <c r="N74" i="2" l="1"/>
  <c r="O72" i="2" l="1"/>
  <c r="O74" i="2" l="1"/>
  <c r="P72" i="2" l="1"/>
  <c r="P74" i="2" l="1"/>
  <c r="Q72" i="2" l="1"/>
  <c r="Q74" i="2" l="1"/>
  <c r="R72" i="2" l="1"/>
  <c r="R74" i="2" s="1"/>
  <c r="S72" i="2" s="1"/>
  <c r="S74" i="2" s="1"/>
  <c r="T72" i="2" s="1"/>
  <c r="T74" i="2" s="1"/>
  <c r="U72" i="2" s="1"/>
  <c r="U74" i="2" s="1"/>
  <c r="V72" i="2" s="1"/>
  <c r="V74" i="2" s="1"/>
  <c r="W72" i="2" s="1"/>
  <c r="W74" i="2" s="1"/>
  <c r="X72" i="2" s="1"/>
  <c r="X74" i="2" s="1"/>
  <c r="Y72" i="2" s="1"/>
  <c r="Y74" i="2" s="1"/>
  <c r="Z72" i="2" s="1"/>
  <c r="Z74" i="2" s="1"/>
  <c r="AA72" i="2" s="1"/>
  <c r="AA74" i="2" s="1"/>
  <c r="AB72" i="2" s="1"/>
  <c r="AB74" i="2" s="1"/>
  <c r="AC72" i="2" s="1"/>
  <c r="AC74" i="2" s="1"/>
  <c r="AD72" i="2" s="1"/>
  <c r="AD74" i="2" s="1"/>
  <c r="AE72" i="2" s="1"/>
  <c r="AE74" i="2" s="1"/>
  <c r="AF72" i="2" s="1"/>
  <c r="AF74" i="2" s="1"/>
  <c r="AG72" i="2" s="1"/>
  <c r="AG74" i="2" s="1"/>
  <c r="AH72" i="2" s="1"/>
  <c r="AH74" i="2" s="1"/>
  <c r="AI72" i="2" s="1"/>
  <c r="AI74" i="2" s="1"/>
  <c r="AJ72" i="2" s="1"/>
  <c r="AJ74" i="2" s="1"/>
  <c r="AK72" i="2" s="1"/>
  <c r="AK74" i="2" s="1"/>
  <c r="AL72" i="2" s="1"/>
  <c r="AL74" i="2" s="1"/>
  <c r="AM72" i="2" s="1"/>
  <c r="AM74" i="2" s="1"/>
  <c r="AN72" i="2" s="1"/>
  <c r="AN74" i="2" s="1"/>
  <c r="AO72" i="2" s="1"/>
  <c r="AO74" i="2" s="1"/>
  <c r="AP72" i="2" s="1"/>
  <c r="AP74" i="2" s="1"/>
  <c r="AQ72" i="2" s="1"/>
  <c r="AQ74" i="2" s="1"/>
  <c r="AR72" i="2" s="1"/>
  <c r="AR74" i="2" s="1"/>
  <c r="AS72" i="2" s="1"/>
  <c r="AS74" i="2" s="1"/>
  <c r="AT72" i="2" s="1"/>
  <c r="AT74" i="2" s="1"/>
  <c r="AU72" i="2" s="1"/>
  <c r="AU74" i="2" s="1"/>
  <c r="AV72" i="2" s="1"/>
  <c r="AV74" i="2" s="1"/>
  <c r="AW72" i="2" s="1"/>
  <c r="AW74" i="2" s="1"/>
  <c r="AX72" i="2" s="1"/>
  <c r="AX74" i="2" s="1"/>
  <c r="AY72" i="2" s="1"/>
  <c r="AY74" i="2" s="1"/>
  <c r="AZ72" i="2" s="1"/>
  <c r="AZ74" i="2" s="1"/>
  <c r="BA72" i="2" s="1"/>
  <c r="BA74" i="2" s="1"/>
  <c r="BB72" i="2" s="1"/>
  <c r="BB74" i="2" s="1"/>
  <c r="BC72" i="2" s="1"/>
  <c r="BC74" i="2" s="1"/>
  <c r="BD72" i="2" s="1"/>
  <c r="BD74" i="2" s="1"/>
  <c r="BE72" i="2" s="1"/>
  <c r="BE74" i="2" s="1"/>
  <c r="BF72" i="2" s="1"/>
  <c r="BF74" i="2" s="1"/>
  <c r="BG72" i="2" s="1"/>
  <c r="BG74" i="2" s="1"/>
  <c r="BH72" i="2" s="1"/>
  <c r="BH74" i="2" s="1"/>
  <c r="BI72" i="2" s="1"/>
  <c r="BI74" i="2" s="1"/>
  <c r="BJ72" i="2" s="1"/>
  <c r="BJ74" i="2" s="1"/>
  <c r="BK72" i="2" s="1"/>
  <c r="BK74" i="2" s="1"/>
  <c r="BL72" i="2" s="1"/>
  <c r="BL74" i="2" s="1"/>
  <c r="BM72" i="2" s="1"/>
  <c r="BM74" i="2" s="1"/>
  <c r="BO74" i="2" l="1"/>
  <c r="BO72" i="2"/>
</calcChain>
</file>

<file path=xl/sharedStrings.xml><?xml version="1.0" encoding="utf-8"?>
<sst xmlns="http://schemas.openxmlformats.org/spreadsheetml/2006/main" count="806" uniqueCount="342">
  <si>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</si>
  <si>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</si>
  <si>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</si>
  <si>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</si>
  <si>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</si>
  <si>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</si>
  <si>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</si>
  <si>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</si>
  <si>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</si>
  <si>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</si>
  <si>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</si>
  <si>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</si>
  <si>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</si>
  <si>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</si>
  <si>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</si>
  <si>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</si>
  <si>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</si>
  <si>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</si>
  <si>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</si>
  <si>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</si>
  <si>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</si>
  <si>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</si>
  <si>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</si>
  <si>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</si>
  <si>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</si>
  <si>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</si>
  <si>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</si>
  <si>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</si>
  <si>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</si>
  <si>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</si>
  <si>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</si>
  <si>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</si>
  <si>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</si>
  <si>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</si>
  <si>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</si>
  <si>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</si>
  <si>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</si>
  <si>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</si>
  <si>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</si>
  <si>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</si>
  <si>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</si>
  <si>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</si>
  <si>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</si>
  <si>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</si>
  <si>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</si>
  <si>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</si>
  <si>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</si>
  <si>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</si>
  <si>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</si>
  <si>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</si>
  <si>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</si>
  <si>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</si>
  <si>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</si>
  <si>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</si>
  <si>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</si>
  <si>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</si>
  <si>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</si>
  <si>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</si>
  <si>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</si>
  <si>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</si>
  <si>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</si>
  <si>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</si>
  <si>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</si>
  <si>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</si>
  <si>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</si>
  <si>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</si>
  <si>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</si>
  <si>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</si>
  <si>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</si>
  <si>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</si>
  <si>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</si>
  <si>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</si>
  <si>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</si>
  <si>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</si>
  <si>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</si>
  <si>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</si>
  <si>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</si>
  <si>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</si>
  <si>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</si>
  <si>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</si>
  <si>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</si>
  <si>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</si>
  <si>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</si>
  <si>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</si>
  <si>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</si>
  <si>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</si>
  <si>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</si>
  <si>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</si>
  <si>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</si>
  <si>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</si>
  <si>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</si>
  <si>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</si>
  <si>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</si>
  <si>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</si>
  <si>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</si>
  <si>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</si>
  <si>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</si>
  <si>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</si>
  <si>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</si>
  <si>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</si>
  <si>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</si>
  <si>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</si>
  <si>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</si>
  <si>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</si>
  <si>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</si>
  <si>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</si>
  <si>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</si>
  <si>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</si>
  <si>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</si>
  <si>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</si>
  <si>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</si>
  <si>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</si>
  <si>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</si>
  <si>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</si>
  <si>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</si>
  <si>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</si>
  <si>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</si>
  <si>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</si>
  <si>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</si>
  <si>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</si>
  <si>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</si>
  <si>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</si>
  <si>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</si>
  <si>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</si>
  <si>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</si>
  <si>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</si>
  <si>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</si>
  <si>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</si>
  <si>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</si>
  <si>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</si>
  <si>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</si>
  <si>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</si>
  <si>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</si>
  <si>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</si>
  <si>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</si>
  <si>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</si>
  <si>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</si>
  <si>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</si>
  <si>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</si>
  <si>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</si>
  <si>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</si>
  <si>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</si>
  <si>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</si>
  <si>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</si>
  <si>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</si>
  <si>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</si>
  <si>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</si>
  <si>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</si>
  <si>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</si>
  <si>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</si>
  <si>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</si>
  <si>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</si>
  <si>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</si>
  <si>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</si>
  <si>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</si>
  <si>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</si>
  <si>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</si>
  <si>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</si>
  <si>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</si>
  <si>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</si>
  <si>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</si>
  <si>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</si>
  <si>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</si>
  <si>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</si>
  <si>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</si>
  <si>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</si>
  <si>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</si>
  <si>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</si>
  <si>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</si>
  <si>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</si>
  <si>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</si>
  <si>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</si>
  <si>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</si>
  <si>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</si>
  <si>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</si>
  <si>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</si>
  <si>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</si>
  <si>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</si>
  <si>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</si>
  <si>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</si>
  <si>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</si>
  <si>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</si>
  <si>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</si>
  <si>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</si>
  <si>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</si>
  <si>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</si>
  <si>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</si>
  <si>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</si>
  <si>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</si>
  <si>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</si>
  <si>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</si>
  <si>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</si>
  <si>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</si>
  <si>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</si>
  <si>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</si>
  <si>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</si>
  <si>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</si>
  <si>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</si>
  <si>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</si>
  <si>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</si>
  <si>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</si>
  <si>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</si>
  <si>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</si>
  <si>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</si>
  <si>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</si>
  <si>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</si>
  <si>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</si>
  <si>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</si>
  <si>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</si>
  <si>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</si>
  <si>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</si>
  <si>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</si>
  <si>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</si>
  <si>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</si>
  <si>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</si>
  <si>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</si>
  <si>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</si>
  <si>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</si>
  <si>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</si>
  <si>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</si>
  <si>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</si>
  <si>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</si>
  <si>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</si>
  <si>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</si>
  <si>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</si>
  <si>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</si>
  <si>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</si>
  <si>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</si>
  <si>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</si>
  <si>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</si>
  <si>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</si>
  <si>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</si>
  <si>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</si>
  <si>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</si>
  <si>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</si>
  <si>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</si>
  <si>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</si>
  <si>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</si>
  <si>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</si>
  <si>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</si>
  <si>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</si>
  <si>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</si>
  <si>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</si>
  <si>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</si>
  <si>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</si>
  <si>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</si>
  <si>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</si>
  <si>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</si>
  <si>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</si>
  <si>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</si>
  <si>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</si>
  <si>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</si>
  <si>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</si>
  <si>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</si>
  <si>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</si>
  <si>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</si>
  <si>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</si>
  <si>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</si>
  <si>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</si>
  <si>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</si>
  <si>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</si>
  <si>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</si>
  <si>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</si>
  <si>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</si>
  <si>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</si>
  <si>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</si>
  <si>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</si>
  <si>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</si>
  <si>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</si>
  <si>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</si>
  <si>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</si>
  <si>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</si>
  <si>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</si>
  <si>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</si>
  <si>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</si>
  <si>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</si>
  <si>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</si>
  <si>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</si>
  <si>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</si>
  <si>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</si>
  <si>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</si>
  <si>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</si>
  <si>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</si>
  <si>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</si>
  <si>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</si>
  <si>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</si>
  <si>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</si>
  <si>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</si>
  <si>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</si>
  <si>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</si>
  <si>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</si>
  <si>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</si>
  <si>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</si>
  <si>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</si>
  <si>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</si>
  <si>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</si>
  <si>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</si>
  <si>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</si>
  <si>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</si>
  <si>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</si>
  <si>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</si>
  <si>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forum add comments and replies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</si>
  <si>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</si>
  <si>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</si>
  <si>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</si>
  <si>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</si>
  <si>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</si>
  <si>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</si>
  <si>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</si>
  <si>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</si>
  <si>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</si>
  <si>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</si>
  <si>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</si>
  <si>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</si>
  <si>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</si>
  <si>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</si>
  <si>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</si>
  <si>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</si>
  <si>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</si>
  <si>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</si>
  <si>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</si>
  <si>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</si>
  <si>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</si>
  <si>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</si>
  <si>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</si>
  <si>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</si>
  <si>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</si>
  <si>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</si>
  <si>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</si>
  <si>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</si>
  <si>
    <t>6.2</t>
  </si>
  <si>
    <t>User evaluation</t>
  </si>
  <si>
    <t>6.3</t>
  </si>
  <si>
    <t xml:space="preserve">update on changing favourite animal and displaying it </t>
  </si>
  <si>
    <t>6.4</t>
  </si>
  <si>
    <t>rest mapping the report and chat microservice</t>
  </si>
  <si>
    <t>6.5</t>
  </si>
  <si>
    <t>split change password form change credentials</t>
  </si>
  <si>
    <t>Catalano</t>
  </si>
  <si>
    <t>User profile image pt1</t>
  </si>
  <si>
    <t>Profile image pt2  and centralDB restructuring</t>
  </si>
  <si>
    <t>Notification (Dieni/Baldi)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</si>
</sst>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</fills>
  <borders count="8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4" xfId="0" applyFont="1" applyFill="1" applyBorder="1" applyAlignment="1">
      <alignment horizontal="right"/>
    </xf>
    <xf numFmtId="0" fontId="9" fillId="8" borderId="84" xfId="0" applyFont="1" applyFill="1" applyBorder="1" applyAlignment="1">
      <alignment horizontal="center" vertical="center"/>
    </xf>
    <xf numFmtId="0" fontId="24" fillId="0" borderId="70" xfId="0" applyFont="1" applyBorder="1" applyAlignment="1">
      <alignment horizontal="left" vertical="center"/>
    </xf>
    <xf numFmtId="0" fontId="24" fillId="0" borderId="78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17" borderId="81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4" fontId="11" fillId="0" borderId="75" xfId="0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" fontId="11" fillId="17" borderId="71" xfId="0" applyNumberFormat="1" applyFont="1" applyFill="1" applyBorder="1" applyAlignment="1">
      <alignment horizontal="center" vertical="center"/>
    </xf>
    <xf numFmtId="9" fontId="7" fillId="2" borderId="78" xfId="0" applyNumberFormat="1" applyFont="1" applyFill="1" applyBorder="1" applyAlignment="1">
      <alignment horizontal="center" vertical="center"/>
    </xf>
    <xf numFmtId="0" fontId="12" fillId="0" borderId="70" xfId="0" applyFont="1" applyBorder="1"/>
    <xf numFmtId="0" fontId="12" fillId="0" borderId="71" xfId="0" applyFont="1" applyBorder="1"/>
    <xf numFmtId="0" fontId="12" fillId="19" borderId="71" xfId="0" applyFont="1" applyFill="1" applyBorder="1"/>
    <xf numFmtId="0" fontId="12" fillId="0" borderId="83" xfId="0" applyFont="1" applyBorder="1"/>
    <xf numFmtId="0" fontId="12" fillId="20" borderId="71" xfId="0" applyFont="1" applyFill="1" applyBorder="1"/>
    <xf numFmtId="0" fontId="12" fillId="21" borderId="71" xfId="0" applyFont="1" applyFill="1" applyBorder="1"/>
    <xf numFmtId="0" fontId="12" fillId="28" borderId="50" xfId="0" applyFont="1" applyFill="1" applyBorder="1"/>
    <xf numFmtId="0" fontId="12" fillId="32" borderId="50" xfId="0" applyFont="1" applyFill="1" applyBorder="1"/>
    <xf numFmtId="0" fontId="12" fillId="0" borderId="49" xfId="0" applyFont="1" applyBorder="1"/>
    <xf numFmtId="0" fontId="12" fillId="0" borderId="50" xfId="0" applyFont="1" applyBorder="1"/>
    <xf numFmtId="0" fontId="12" fillId="0" borderId="75" xfId="0" applyFont="1" applyBorder="1"/>
    <xf numFmtId="0" fontId="12" fillId="33" borderId="71" xfId="0" applyFont="1" applyFill="1" applyBorder="1"/>
    <xf numFmtId="0" fontId="33" fillId="31" borderId="66" xfId="0" applyFont="1" applyFill="1" applyBorder="1"/>
    <xf numFmtId="49" fontId="11" fillId="3" borderId="43" xfId="0" applyNumberFormat="1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Burndown'!$M$73:$BM$73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Burndown'!$M$71:$BM$71</c:f>
              <c:numCache>
                <c:formatCode>0</c:formatCode>
                <c:ptCount val="53"/>
                <c:pt idx="0" formatCode="General">
                  <c:v>125</c:v>
                </c:pt>
                <c:pt idx="1">
                  <c:v>122.64150943396227</c:v>
                </c:pt>
                <c:pt idx="2">
                  <c:v>120.28301886792454</c:v>
                </c:pt>
                <c:pt idx="3">
                  <c:v>117.92452830188681</c:v>
                </c:pt>
                <c:pt idx="4">
                  <c:v>115.56603773584908</c:v>
                </c:pt>
                <c:pt idx="5">
                  <c:v>113.20754716981135</c:v>
                </c:pt>
                <c:pt idx="6">
                  <c:v>110.84905660377362</c:v>
                </c:pt>
                <c:pt idx="7">
                  <c:v>108.49056603773589</c:v>
                </c:pt>
                <c:pt idx="8">
                  <c:v>106.13207547169816</c:v>
                </c:pt>
                <c:pt idx="9">
                  <c:v>103.77358490566043</c:v>
                </c:pt>
                <c:pt idx="10">
                  <c:v>101.4150943396227</c:v>
                </c:pt>
                <c:pt idx="11">
                  <c:v>99.056603773584968</c:v>
                </c:pt>
                <c:pt idx="12">
                  <c:v>96.698113207547237</c:v>
                </c:pt>
                <c:pt idx="13">
                  <c:v>94.339622641509507</c:v>
                </c:pt>
                <c:pt idx="14">
                  <c:v>91.981132075471777</c:v>
                </c:pt>
                <c:pt idx="15">
                  <c:v>89.622641509434047</c:v>
                </c:pt>
                <c:pt idx="16">
                  <c:v>87.264150943396317</c:v>
                </c:pt>
                <c:pt idx="17">
                  <c:v>84.905660377358586</c:v>
                </c:pt>
                <c:pt idx="18">
                  <c:v>82.547169811320856</c:v>
                </c:pt>
                <c:pt idx="19">
                  <c:v>80.188679245283126</c:v>
                </c:pt>
                <c:pt idx="20">
                  <c:v>77.830188679245396</c:v>
                </c:pt>
                <c:pt idx="21">
                  <c:v>75.471698113207665</c:v>
                </c:pt>
                <c:pt idx="22">
                  <c:v>73.113207547169935</c:v>
                </c:pt>
                <c:pt idx="23">
                  <c:v>70.754716981132205</c:v>
                </c:pt>
                <c:pt idx="24">
                  <c:v>68.396226415094475</c:v>
                </c:pt>
                <c:pt idx="25">
                  <c:v>66.037735849056745</c:v>
                </c:pt>
                <c:pt idx="26">
                  <c:v>63.679245283019007</c:v>
                </c:pt>
                <c:pt idx="27">
                  <c:v>61.32075471698127</c:v>
                </c:pt>
                <c:pt idx="28">
                  <c:v>58.962264150943533</c:v>
                </c:pt>
                <c:pt idx="29">
                  <c:v>56.603773584905795</c:v>
                </c:pt>
                <c:pt idx="30">
                  <c:v>54.245283018868058</c:v>
                </c:pt>
                <c:pt idx="31">
                  <c:v>51.886792452830321</c:v>
                </c:pt>
                <c:pt idx="32">
                  <c:v>49.528301886792583</c:v>
                </c:pt>
                <c:pt idx="33">
                  <c:v>47.169811320754846</c:v>
                </c:pt>
                <c:pt idx="34">
                  <c:v>44.811320754717109</c:v>
                </c:pt>
                <c:pt idx="35">
                  <c:v>42.452830188679371</c:v>
                </c:pt>
                <c:pt idx="36">
                  <c:v>40.094339622641634</c:v>
                </c:pt>
                <c:pt idx="37">
                  <c:v>37.735849056603897</c:v>
                </c:pt>
                <c:pt idx="38">
                  <c:v>35.377358490566159</c:v>
                </c:pt>
                <c:pt idx="39">
                  <c:v>33.018867924528422</c:v>
                </c:pt>
                <c:pt idx="40">
                  <c:v>30.660377358490685</c:v>
                </c:pt>
                <c:pt idx="41">
                  <c:v>28.301886792452947</c:v>
                </c:pt>
                <c:pt idx="42">
                  <c:v>25.94339622641521</c:v>
                </c:pt>
                <c:pt idx="43">
                  <c:v>23.584905660377473</c:v>
                </c:pt>
                <c:pt idx="44">
                  <c:v>21.226415094339735</c:v>
                </c:pt>
                <c:pt idx="45">
                  <c:v>18.867924528301998</c:v>
                </c:pt>
                <c:pt idx="46">
                  <c:v>16.509433962264261</c:v>
                </c:pt>
                <c:pt idx="47">
                  <c:v>14.150943396226525</c:v>
                </c:pt>
                <c:pt idx="48">
                  <c:v>11.79245283018879</c:v>
                </c:pt>
                <c:pt idx="49">
                  <c:v>9.4339622641510541</c:v>
                </c:pt>
                <c:pt idx="50">
                  <c:v>7.0754716981133186</c:v>
                </c:pt>
                <c:pt idx="51">
                  <c:v>4.716981132075583</c:v>
                </c:pt>
                <c:pt idx="52">
                  <c:v>2.358490566037847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Burndown'!$M$72:$BM$72</c:f>
              <c:numCache>
                <c:formatCode>General</c:formatCode>
                <c:ptCount val="53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120</c:v>
                </c:pt>
                <c:pt idx="4">
                  <c:v>119</c:v>
                </c:pt>
                <c:pt idx="5">
                  <c:v>118</c:v>
                </c:pt>
                <c:pt idx="6">
                  <c:v>116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108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86</c:v>
                </c:pt>
                <c:pt idx="15">
                  <c:v>80</c:v>
                </c:pt>
                <c:pt idx="16">
                  <c:v>75</c:v>
                </c:pt>
                <c:pt idx="17">
                  <c:v>73</c:v>
                </c:pt>
                <c:pt idx="18">
                  <c:v>69</c:v>
                </c:pt>
                <c:pt idx="19">
                  <c:v>65</c:v>
                </c:pt>
                <c:pt idx="20">
                  <c:v>63</c:v>
                </c:pt>
                <c:pt idx="21">
                  <c:v>61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54</c:v>
                </c:pt>
                <c:pt idx="26">
                  <c:v>51</c:v>
                </c:pt>
                <c:pt idx="27">
                  <c:v>46</c:v>
                </c:pt>
                <c:pt idx="28">
                  <c:v>41</c:v>
                </c:pt>
                <c:pt idx="29">
                  <c:v>37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-3</c:v>
                </c:pt>
                <c:pt idx="43">
                  <c:v>-5</c:v>
                </c:pt>
                <c:pt idx="44">
                  <c:v>-12</c:v>
                </c:pt>
                <c:pt idx="45">
                  <c:v>-18</c:v>
                </c:pt>
                <c:pt idx="46">
                  <c:v>-23</c:v>
                </c:pt>
                <c:pt idx="47">
                  <c:v>-27</c:v>
                </c:pt>
                <c:pt idx="48">
                  <c:v>-28</c:v>
                </c:pt>
                <c:pt idx="49">
                  <c:v>-32</c:v>
                </c:pt>
                <c:pt idx="50">
                  <c:v>-35</c:v>
                </c:pt>
                <c:pt idx="51">
                  <c:v>-40</c:v>
                </c:pt>
                <c:pt idx="52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6" headerRowBorderDxfId="35" tableBorderDxfId="34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33" headerRowBorderDxfId="32" tableBorderDxfId="31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30"/>
    <tableColumn id="2" xr3:uid="{00000000-0010-0000-0100-000002000000}" name="TASK DESCRIPTION" dataDxfId="29"/>
    <tableColumn id="6" xr3:uid="{00000000-0010-0000-0100-000006000000}" name="COMPONENT" dataDxfId="28"/>
    <tableColumn id="3" xr3:uid="{00000000-0010-0000-0100-000003000000}" name="PRIORITY" dataDxfId="27"/>
    <tableColumn id="4" xr3:uid="{00000000-0010-0000-0100-000004000000}" name="ADDED BY" dataDxfId="26"/>
    <tableColumn id="5" xr3:uid="{00000000-0010-0000-0100-000005000000}" name="DATED ADDED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1" zoomScale="85" zoomScaleNormal="85" workbookViewId="0">
      <selection activeCell="I37" sqref="I3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27" t="str">
        <f>HYPERLINK("https://goo.gl/ejIdKR","https://goo.gl/ejIdKR")</f>
        <v>https://goo.gl/ejIdKR</v>
      </c>
      <c r="BL2" s="228"/>
      <c r="BM2" s="228"/>
      <c r="BN2" s="228"/>
      <c r="BO2" s="228"/>
      <c r="BP2" s="228"/>
      <c r="BQ2" s="228"/>
      <c r="BR2" s="228"/>
      <c r="BS2" s="228"/>
      <c r="BT2" s="228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2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3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3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3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3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32" t="s">
        <v>8</v>
      </c>
      <c r="C9" s="234" t="s">
        <v>9</v>
      </c>
      <c r="D9" s="236" t="s">
        <v>10</v>
      </c>
      <c r="E9" s="238" t="s">
        <v>11</v>
      </c>
      <c r="F9" s="239"/>
      <c r="G9" s="240"/>
      <c r="H9" s="241" t="s">
        <v>12</v>
      </c>
      <c r="I9" s="246" t="s">
        <v>13</v>
      </c>
      <c r="J9" s="248" t="s">
        <v>14</v>
      </c>
      <c r="K9" s="250" t="s">
        <v>15</v>
      </c>
      <c r="L9" s="251" t="s">
        <v>16</v>
      </c>
      <c r="M9" s="253" t="s">
        <v>17</v>
      </c>
      <c r="N9" s="225"/>
      <c r="O9" s="225"/>
      <c r="P9" s="225"/>
      <c r="Q9" s="254"/>
      <c r="R9" s="255" t="s">
        <v>18</v>
      </c>
      <c r="S9" s="225"/>
      <c r="T9" s="225"/>
      <c r="U9" s="225"/>
      <c r="V9" s="254"/>
      <c r="W9" s="255" t="s">
        <v>19</v>
      </c>
      <c r="X9" s="225"/>
      <c r="Y9" s="225"/>
      <c r="Z9" s="225"/>
      <c r="AA9" s="226"/>
      <c r="AB9" s="256" t="s">
        <v>20</v>
      </c>
      <c r="AC9" s="225"/>
      <c r="AD9" s="225"/>
      <c r="AE9" s="225"/>
      <c r="AF9" s="254"/>
      <c r="AG9" s="257" t="s">
        <v>21</v>
      </c>
      <c r="AH9" s="225"/>
      <c r="AI9" s="225"/>
      <c r="AJ9" s="225"/>
      <c r="AK9" s="254"/>
      <c r="AL9" s="257" t="s">
        <v>22</v>
      </c>
      <c r="AM9" s="225"/>
      <c r="AN9" s="225"/>
      <c r="AO9" s="225"/>
      <c r="AP9" s="226"/>
      <c r="AQ9" s="258" t="s">
        <v>23</v>
      </c>
      <c r="AR9" s="225"/>
      <c r="AS9" s="225"/>
      <c r="AT9" s="225"/>
      <c r="AU9" s="254"/>
      <c r="AV9" s="259" t="s">
        <v>24</v>
      </c>
      <c r="AW9" s="225"/>
      <c r="AX9" s="225"/>
      <c r="AY9" s="225"/>
      <c r="AZ9" s="254"/>
      <c r="BA9" s="259" t="s">
        <v>25</v>
      </c>
      <c r="BB9" s="225"/>
      <c r="BC9" s="225"/>
      <c r="BD9" s="225"/>
      <c r="BE9" s="226"/>
      <c r="BF9" s="260" t="s">
        <v>26</v>
      </c>
      <c r="BG9" s="225"/>
      <c r="BH9" s="225"/>
      <c r="BI9" s="225"/>
      <c r="BJ9" s="254"/>
      <c r="BK9" s="224" t="s">
        <v>27</v>
      </c>
      <c r="BL9" s="225"/>
      <c r="BM9" s="225"/>
      <c r="BN9" s="225"/>
      <c r="BO9" s="254"/>
      <c r="BP9" s="224" t="s">
        <v>28</v>
      </c>
      <c r="BQ9" s="225"/>
      <c r="BR9" s="225"/>
      <c r="BS9" s="225"/>
      <c r="BT9" s="226"/>
    </row>
    <row r="10" spans="2:74" ht="18" customHeight="1" x14ac:dyDescent="0.25">
      <c r="B10" s="233"/>
      <c r="C10" s="235"/>
      <c r="D10" s="237"/>
      <c r="E10" s="24" t="s">
        <v>29</v>
      </c>
      <c r="F10" s="25" t="s">
        <v>30</v>
      </c>
      <c r="G10" s="26" t="s">
        <v>31</v>
      </c>
      <c r="H10" s="242"/>
      <c r="I10" s="247"/>
      <c r="J10" s="249"/>
      <c r="K10" s="249"/>
      <c r="L10" s="25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43" t="str">
        <f>HYPERLINK("https://goo.gl/ejIdKR","CLICK HERE TO CREATE GANTT CHART TEMPLATES IN SMARTSHEET")</f>
        <v>CLICK HERE TO CREATE GANTT CHART TEMPLATES IN SMARTSHEET</v>
      </c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244"/>
      <c r="BP45" s="244"/>
      <c r="BQ45" s="244"/>
      <c r="BR45" s="244"/>
      <c r="BS45" s="244"/>
      <c r="BT45" s="245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X1034"/>
  <sheetViews>
    <sheetView showGridLines="0" zoomScale="85" zoomScaleNormal="85" workbookViewId="0">
      <selection activeCell="I7" sqref="I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  <col min="93" max="93" width="3.25" customWidth="1"/>
    <col min="94" max="94" width="2.75" customWidth="1"/>
    <col min="95" max="95" width="3" customWidth="1"/>
    <col min="96" max="96" width="3.5" customWidth="1"/>
    <col min="97" max="97" width="3" customWidth="1"/>
    <col min="98" max="98" width="3.375" customWidth="1"/>
    <col min="99" max="99" width="2.75" customWidth="1"/>
    <col min="100" max="101" width="3.125" customWidth="1"/>
    <col min="102" max="102" width="3.375" customWidth="1"/>
  </cols>
  <sheetData>
    <row r="1" spans="2:10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2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3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3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30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31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92"/>
      <c r="CP8" s="192"/>
      <c r="CQ8" s="192"/>
      <c r="CR8" s="192"/>
      <c r="CS8" s="192"/>
      <c r="CT8" s="192"/>
      <c r="CU8" s="192"/>
      <c r="CV8" s="192"/>
      <c r="CW8" s="192"/>
      <c r="CX8" s="192"/>
    </row>
    <row r="9" spans="2:102" ht="18" customHeight="1" x14ac:dyDescent="0.25">
      <c r="B9" s="232" t="s">
        <v>8</v>
      </c>
      <c r="C9" s="234" t="s">
        <v>9</v>
      </c>
      <c r="D9" s="236" t="s">
        <v>10</v>
      </c>
      <c r="E9" s="238" t="s">
        <v>11</v>
      </c>
      <c r="F9" s="239"/>
      <c r="G9" s="240"/>
      <c r="H9" s="241" t="s">
        <v>12</v>
      </c>
      <c r="I9" s="246" t="s">
        <v>13</v>
      </c>
      <c r="J9" s="248" t="s">
        <v>14</v>
      </c>
      <c r="K9" s="250" t="s">
        <v>15</v>
      </c>
      <c r="L9" s="251" t="s">
        <v>16</v>
      </c>
      <c r="M9" s="253" t="s">
        <v>17</v>
      </c>
      <c r="N9" s="225"/>
      <c r="O9" s="225"/>
      <c r="P9" s="225"/>
      <c r="Q9" s="254"/>
      <c r="R9" s="255" t="s">
        <v>18</v>
      </c>
      <c r="S9" s="225"/>
      <c r="T9" s="225"/>
      <c r="U9" s="225"/>
      <c r="V9" s="254"/>
      <c r="W9" s="255" t="s">
        <v>19</v>
      </c>
      <c r="X9" s="225"/>
      <c r="Y9" s="225"/>
      <c r="Z9" s="225"/>
      <c r="AA9" s="226"/>
      <c r="AB9" s="256" t="s">
        <v>20</v>
      </c>
      <c r="AC9" s="225"/>
      <c r="AD9" s="225"/>
      <c r="AE9" s="225"/>
      <c r="AF9" s="254"/>
      <c r="AG9" s="257" t="s">
        <v>21</v>
      </c>
      <c r="AH9" s="225"/>
      <c r="AI9" s="225"/>
      <c r="AJ9" s="225"/>
      <c r="AK9" s="254"/>
      <c r="AL9" s="257" t="s">
        <v>22</v>
      </c>
      <c r="AM9" s="225"/>
      <c r="AN9" s="225"/>
      <c r="AO9" s="225"/>
      <c r="AP9" s="226"/>
      <c r="AQ9" s="258" t="s">
        <v>23</v>
      </c>
      <c r="AR9" s="225"/>
      <c r="AS9" s="225"/>
      <c r="AT9" s="225"/>
      <c r="AU9" s="254"/>
      <c r="AV9" s="259" t="s">
        <v>24</v>
      </c>
      <c r="AW9" s="225"/>
      <c r="AX9" s="225"/>
      <c r="AY9" s="225"/>
      <c r="AZ9" s="254"/>
      <c r="BA9" s="259" t="s">
        <v>25</v>
      </c>
      <c r="BB9" s="225"/>
      <c r="BC9" s="225"/>
      <c r="BD9" s="225"/>
      <c r="BE9" s="226"/>
      <c r="BF9" s="268" t="s">
        <v>26</v>
      </c>
      <c r="BG9" s="225"/>
      <c r="BH9" s="225"/>
      <c r="BI9" s="225"/>
      <c r="BJ9" s="254"/>
      <c r="BK9" s="224" t="s">
        <v>27</v>
      </c>
      <c r="BL9" s="225"/>
      <c r="BM9" s="225"/>
      <c r="BN9" s="225"/>
      <c r="BO9" s="254"/>
      <c r="BP9" s="224" t="s">
        <v>28</v>
      </c>
      <c r="BQ9" s="225"/>
      <c r="BR9" s="225"/>
      <c r="BS9" s="225"/>
      <c r="BT9" s="226"/>
      <c r="BU9" s="264" t="s">
        <v>274</v>
      </c>
      <c r="BV9" s="265"/>
      <c r="BW9" s="265"/>
      <c r="BX9" s="265"/>
      <c r="BY9" s="266"/>
      <c r="BZ9" s="264" t="s">
        <v>275</v>
      </c>
      <c r="CA9" s="265"/>
      <c r="CB9" s="265"/>
      <c r="CC9" s="265"/>
      <c r="CD9" s="266"/>
      <c r="CE9" s="264" t="s">
        <v>276</v>
      </c>
      <c r="CF9" s="265"/>
      <c r="CG9" s="265"/>
      <c r="CH9" s="265"/>
      <c r="CI9" s="266"/>
      <c r="CJ9" s="264" t="s">
        <v>277</v>
      </c>
      <c r="CK9" s="265"/>
      <c r="CL9" s="265"/>
      <c r="CM9" s="265"/>
      <c r="CN9" s="266"/>
      <c r="CO9" s="261" t="s">
        <v>322</v>
      </c>
      <c r="CP9" s="262"/>
      <c r="CQ9" s="262"/>
      <c r="CR9" s="262"/>
      <c r="CS9" s="263"/>
      <c r="CT9" s="261" t="s">
        <v>323</v>
      </c>
      <c r="CU9" s="262"/>
      <c r="CV9" s="262"/>
      <c r="CW9" s="262"/>
      <c r="CX9" s="263"/>
    </row>
    <row r="10" spans="2:102" ht="18" customHeight="1" thickBot="1" x14ac:dyDescent="0.3">
      <c r="B10" s="233"/>
      <c r="C10" s="235"/>
      <c r="D10" s="237"/>
      <c r="E10" s="24" t="s">
        <v>29</v>
      </c>
      <c r="F10" s="25" t="s">
        <v>30</v>
      </c>
      <c r="G10" s="26" t="s">
        <v>31</v>
      </c>
      <c r="H10" s="242"/>
      <c r="I10" s="247"/>
      <c r="J10" s="249"/>
      <c r="K10" s="249"/>
      <c r="L10" s="25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25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16</v>
      </c>
      <c r="G11" s="44">
        <f>SUM(G12:G17)</f>
        <v>-1</v>
      </c>
      <c r="H11" s="45">
        <v>1</v>
      </c>
      <c r="I11" s="46"/>
      <c r="J11" s="47"/>
      <c r="K11" s="48"/>
      <c r="L11" s="49">
        <f t="shared" ref="L11:L49" si="0">F11/E11</f>
        <v>1.0666666666666667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6.5" customHeight="1" x14ac:dyDescent="0.25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25">
      <c r="B13" s="185" t="s">
        <v>288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M13" s="64"/>
      <c r="N13" s="65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25">
      <c r="B14" s="185" t="s">
        <v>289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25">
      <c r="B15" s="185" t="s">
        <v>290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25">
      <c r="B16" s="185" t="s">
        <v>291</v>
      </c>
      <c r="C16" s="54" t="s">
        <v>196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2" ht="18" customHeight="1" x14ac:dyDescent="0.25">
      <c r="B17" s="185" t="s">
        <v>292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2" ht="18" customHeight="1" x14ac:dyDescent="0.25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223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2" ht="18" customHeight="1" x14ac:dyDescent="0.25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</row>
    <row r="20" spans="2:102" ht="18" customHeight="1" x14ac:dyDescent="0.25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</row>
    <row r="21" spans="2:102" ht="18" customHeight="1" x14ac:dyDescent="0.25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</row>
    <row r="22" spans="2:102" ht="18" customHeight="1" x14ac:dyDescent="0.25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</row>
    <row r="23" spans="2:102" ht="18" customHeight="1" x14ac:dyDescent="0.25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</row>
    <row r="24" spans="2:102" ht="18" customHeight="1" x14ac:dyDescent="0.25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</row>
    <row r="25" spans="2:102" ht="18" customHeight="1" x14ac:dyDescent="0.25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</row>
    <row r="26" spans="2:102" ht="18" customHeight="1" x14ac:dyDescent="0.25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</row>
    <row r="27" spans="2:102" ht="18" customHeight="1" x14ac:dyDescent="0.25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</row>
    <row r="28" spans="2:102" ht="18" customHeight="1" x14ac:dyDescent="0.25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</row>
    <row r="29" spans="2:102" ht="15.75" customHeight="1" x14ac:dyDescent="0.25">
      <c r="B29" s="53">
        <v>3</v>
      </c>
      <c r="C29" s="73" t="s">
        <v>228</v>
      </c>
      <c r="D29" s="74"/>
      <c r="E29" s="42">
        <f>SUM(E30:E38)</f>
        <v>23</v>
      </c>
      <c r="F29" s="43">
        <f>SUM(F30:F38)</f>
        <v>25</v>
      </c>
      <c r="G29" s="44">
        <f>SUM(G30:G38)</f>
        <v>-2</v>
      </c>
      <c r="H29" s="75">
        <v>3</v>
      </c>
      <c r="I29" s="76"/>
      <c r="J29" s="77"/>
      <c r="K29" s="223"/>
      <c r="L29" s="49">
        <f t="shared" si="0"/>
        <v>1.0869565217391304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2:102" ht="16.5" customHeight="1" x14ac:dyDescent="0.25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</row>
    <row r="31" spans="2:102" ht="15.75" customHeight="1" x14ac:dyDescent="0.25">
      <c r="B31" s="53">
        <v>3.2</v>
      </c>
      <c r="C31" s="54" t="s">
        <v>233</v>
      </c>
      <c r="D31" s="55" t="s">
        <v>230</v>
      </c>
      <c r="E31" s="56">
        <v>5</v>
      </c>
      <c r="F31" s="57">
        <v>5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</row>
    <row r="32" spans="2:102" ht="15.75" customHeight="1" x14ac:dyDescent="0.25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</row>
    <row r="33" spans="2:102" ht="15.75" customHeight="1" x14ac:dyDescent="0.25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</row>
    <row r="34" spans="2:102" ht="15.75" customHeight="1" x14ac:dyDescent="0.25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</row>
    <row r="35" spans="2:102" ht="15.75" customHeight="1" x14ac:dyDescent="0.25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</row>
    <row r="36" spans="2:102" ht="15.75" customHeight="1" x14ac:dyDescent="0.25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</row>
    <row r="37" spans="2:102" ht="15.75" customHeight="1" x14ac:dyDescent="0.25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</row>
    <row r="38" spans="2:102" ht="15.75" customHeight="1" x14ac:dyDescent="0.25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</row>
    <row r="39" spans="2:102" ht="15.75" customHeight="1" x14ac:dyDescent="0.25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</row>
    <row r="40" spans="2:102" ht="15.75" customHeight="1" x14ac:dyDescent="0.25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</row>
    <row r="41" spans="2:102" ht="15.75" customHeight="1" x14ac:dyDescent="0.25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</row>
    <row r="42" spans="2:102" ht="15.75" customHeight="1" x14ac:dyDescent="0.25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</row>
    <row r="43" spans="2:102" ht="15.75" customHeight="1" x14ac:dyDescent="0.25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>
        <v>4</v>
      </c>
      <c r="I43" s="76"/>
      <c r="J43" s="77"/>
      <c r="K43" s="223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2:102" ht="15.75" customHeight="1" x14ac:dyDescent="0.25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</row>
    <row r="45" spans="2:102" ht="15.75" customHeight="1" x14ac:dyDescent="0.25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</row>
    <row r="46" spans="2:102" ht="15.75" customHeight="1" x14ac:dyDescent="0.25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</row>
    <row r="47" spans="2:102" ht="15.75" customHeight="1" thickBot="1" x14ac:dyDescent="0.3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</row>
    <row r="48" spans="2:102" ht="16.5" customHeight="1" thickBot="1" x14ac:dyDescent="0.3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</row>
    <row r="49" spans="2:102" ht="16.5" customHeight="1" thickBot="1" x14ac:dyDescent="0.3">
      <c r="B49" s="177" t="s">
        <v>272</v>
      </c>
      <c r="C49" s="170" t="s">
        <v>339</v>
      </c>
      <c r="D49" s="170" t="s">
        <v>282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45425</v>
      </c>
      <c r="K49" s="167">
        <f t="shared" si="9"/>
        <v>1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3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3"/>
      <c r="CX49" s="189"/>
    </row>
    <row r="50" spans="2:102" ht="16.5" customHeight="1" x14ac:dyDescent="0.25">
      <c r="B50" s="169" t="s">
        <v>278</v>
      </c>
      <c r="C50" s="73" t="s">
        <v>273</v>
      </c>
      <c r="D50" s="74"/>
      <c r="E50" s="42">
        <f>SUM(E51:E63)</f>
        <v>46</v>
      </c>
      <c r="F50" s="43">
        <f>SUM(F51:F63)</f>
        <v>40</v>
      </c>
      <c r="G50" s="44">
        <f>SUM(G51:G63)</f>
        <v>6</v>
      </c>
      <c r="H50" s="75">
        <v>5</v>
      </c>
      <c r="I50" s="76"/>
      <c r="J50" s="77"/>
      <c r="K50" s="223"/>
      <c r="L50" s="49">
        <f t="shared" ref="L50:L51" si="13">F50/E50</f>
        <v>0.86956521739130432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2:102" ht="16.5" customHeight="1" thickBot="1" x14ac:dyDescent="0.3">
      <c r="B51" s="177" t="s">
        <v>279</v>
      </c>
      <c r="C51" s="178" t="s">
        <v>293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</row>
    <row r="52" spans="2:102" ht="16.5" customHeight="1" thickBot="1" x14ac:dyDescent="0.3">
      <c r="B52" s="177" t="s">
        <v>280</v>
      </c>
      <c r="C52" s="178" t="s">
        <v>281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</row>
    <row r="53" spans="2:102" ht="16.5" customHeight="1" thickBot="1" x14ac:dyDescent="0.3">
      <c r="B53" s="177" t="s">
        <v>286</v>
      </c>
      <c r="C53" s="178" t="s">
        <v>287</v>
      </c>
      <c r="D53" s="184" t="s">
        <v>303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</row>
    <row r="54" spans="2:102" ht="16.5" customHeight="1" thickBot="1" x14ac:dyDescent="0.3">
      <c r="B54" s="177" t="s">
        <v>294</v>
      </c>
      <c r="C54" s="178" t="s">
        <v>295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</row>
    <row r="55" spans="2:102" ht="22.5" customHeight="1" thickBot="1" x14ac:dyDescent="0.3">
      <c r="B55" s="177" t="s">
        <v>299</v>
      </c>
      <c r="C55" s="178" t="s">
        <v>340</v>
      </c>
      <c r="D55" s="184" t="s">
        <v>303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</row>
    <row r="56" spans="2:102" ht="16.5" customHeight="1" thickBot="1" x14ac:dyDescent="0.3">
      <c r="B56" s="177" t="s">
        <v>300</v>
      </c>
      <c r="C56" s="178" t="s">
        <v>301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</row>
    <row r="57" spans="2:102" ht="16.5" customHeight="1" thickBot="1" x14ac:dyDescent="0.3">
      <c r="B57" s="177" t="s">
        <v>304</v>
      </c>
      <c r="C57" s="178" t="s">
        <v>302</v>
      </c>
      <c r="D57" s="184" t="s">
        <v>303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</row>
    <row r="58" spans="2:102" ht="16.5" customHeight="1" thickBot="1" x14ac:dyDescent="0.3">
      <c r="B58" s="177" t="s">
        <v>305</v>
      </c>
      <c r="C58" s="178" t="s">
        <v>306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</row>
    <row r="59" spans="2:102" ht="16.5" customHeight="1" thickBot="1" x14ac:dyDescent="0.3">
      <c r="B59" s="177" t="s">
        <v>307</v>
      </c>
      <c r="C59" s="178" t="s">
        <v>308</v>
      </c>
      <c r="D59" s="184" t="s">
        <v>303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</row>
    <row r="60" spans="2:102" ht="16.5" customHeight="1" thickBot="1" x14ac:dyDescent="0.3">
      <c r="B60" s="177" t="s">
        <v>309</v>
      </c>
      <c r="C60" s="178" t="s">
        <v>311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</row>
    <row r="61" spans="2:102" ht="16.5" customHeight="1" thickBot="1" x14ac:dyDescent="0.3">
      <c r="B61" s="177" t="s">
        <v>310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3"/>
      <c r="CX61" s="189"/>
    </row>
    <row r="62" spans="2:102" ht="16.5" customHeight="1" thickBot="1" x14ac:dyDescent="0.3">
      <c r="B62" s="177" t="s">
        <v>312</v>
      </c>
      <c r="C62" s="178" t="s">
        <v>313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3"/>
      <c r="CX62" s="189"/>
    </row>
    <row r="63" spans="2:102" ht="16.5" customHeight="1" thickBot="1" x14ac:dyDescent="0.3">
      <c r="B63" s="177" t="s">
        <v>326</v>
      </c>
      <c r="C63" s="178" t="s">
        <v>314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7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3"/>
      <c r="CX63" s="189"/>
    </row>
    <row r="64" spans="2:102" ht="16.5" customHeight="1" x14ac:dyDescent="0.25">
      <c r="B64" s="169" t="s">
        <v>324</v>
      </c>
      <c r="C64" s="194" t="s">
        <v>325</v>
      </c>
      <c r="D64" s="74"/>
      <c r="E64" s="42">
        <v>9</v>
      </c>
      <c r="F64" s="43">
        <v>9</v>
      </c>
      <c r="G64" s="44">
        <v>0</v>
      </c>
      <c r="H64" s="75">
        <v>6</v>
      </c>
      <c r="I64" s="76"/>
      <c r="J64" s="77"/>
      <c r="K64" s="223"/>
      <c r="L64" s="49">
        <f t="shared" si="45"/>
        <v>1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2:102" ht="16.5" customHeight="1" thickBot="1" x14ac:dyDescent="0.3">
      <c r="B65" s="177" t="s">
        <v>327</v>
      </c>
      <c r="C65" s="178" t="s">
        <v>328</v>
      </c>
      <c r="D65" s="184" t="s">
        <v>329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:K67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218"/>
      <c r="CL65" s="172"/>
      <c r="CM65" s="65"/>
      <c r="CN65" s="65"/>
      <c r="CO65" s="93"/>
      <c r="CP65" s="192"/>
      <c r="CQ65" s="93"/>
      <c r="CR65" s="93"/>
      <c r="CS65" s="93"/>
      <c r="CT65" s="172"/>
      <c r="CU65" s="176"/>
      <c r="CV65" s="176"/>
      <c r="CW65" s="193"/>
      <c r="CX65" s="189"/>
    </row>
    <row r="66" spans="2:102" ht="16.5" customHeight="1" x14ac:dyDescent="0.25">
      <c r="B66" s="169" t="s">
        <v>330</v>
      </c>
      <c r="C66" s="200" t="s">
        <v>331</v>
      </c>
      <c r="D66" s="201" t="s">
        <v>329</v>
      </c>
      <c r="E66" s="202">
        <v>1</v>
      </c>
      <c r="F66" s="203">
        <v>1</v>
      </c>
      <c r="G66" s="204">
        <f>E66-F66</f>
        <v>0</v>
      </c>
      <c r="H66" s="205">
        <v>6</v>
      </c>
      <c r="I66" s="206">
        <v>45532</v>
      </c>
      <c r="J66" s="207">
        <v>45532</v>
      </c>
      <c r="K66" s="208">
        <f t="shared" si="46"/>
        <v>1</v>
      </c>
      <c r="L66" s="209">
        <f t="shared" si="45"/>
        <v>1</v>
      </c>
      <c r="M66" s="210"/>
      <c r="N66" s="211"/>
      <c r="O66" s="211"/>
      <c r="P66" s="211"/>
      <c r="Q66" s="211"/>
      <c r="R66" s="212"/>
      <c r="S66" s="212"/>
      <c r="T66" s="212"/>
      <c r="U66" s="212"/>
      <c r="V66" s="212"/>
      <c r="W66" s="211"/>
      <c r="X66" s="211"/>
      <c r="Y66" s="211"/>
      <c r="Z66" s="211"/>
      <c r="AA66" s="213"/>
      <c r="AB66" s="210"/>
      <c r="AC66" s="211"/>
      <c r="AD66" s="211"/>
      <c r="AE66" s="211"/>
      <c r="AF66" s="211"/>
      <c r="AG66" s="214"/>
      <c r="AH66" s="214"/>
      <c r="AI66" s="214"/>
      <c r="AJ66" s="214"/>
      <c r="AK66" s="214"/>
      <c r="AL66" s="211"/>
      <c r="AM66" s="211"/>
      <c r="AN66" s="211"/>
      <c r="AO66" s="211"/>
      <c r="AP66" s="213"/>
      <c r="AQ66" s="210"/>
      <c r="AR66" s="211"/>
      <c r="AS66" s="211"/>
      <c r="AT66" s="211"/>
      <c r="AU66" s="211"/>
      <c r="AV66" s="215"/>
      <c r="AW66" s="215"/>
      <c r="AX66" s="215"/>
      <c r="AY66" s="215"/>
      <c r="AZ66" s="215"/>
      <c r="BA66" s="211"/>
      <c r="BB66" s="211"/>
      <c r="BC66" s="211"/>
      <c r="BD66" s="211"/>
      <c r="BE66" s="213"/>
      <c r="BF66" s="210"/>
      <c r="BG66" s="211"/>
      <c r="BH66" s="211"/>
      <c r="BI66" s="211"/>
      <c r="BJ66" s="211"/>
      <c r="BK66" s="180"/>
      <c r="BL66" s="181"/>
      <c r="BM66" s="216"/>
      <c r="BN66" s="181"/>
      <c r="BO66" s="181"/>
      <c r="BP66" s="65"/>
      <c r="BQ66" s="65"/>
      <c r="BR66" s="217"/>
      <c r="BS66" s="65"/>
      <c r="BT66" s="218"/>
      <c r="BU66" s="219"/>
      <c r="BV66" s="65"/>
      <c r="BW66" s="217"/>
      <c r="BX66" s="65"/>
      <c r="BY66" s="65"/>
      <c r="BZ66" s="65"/>
      <c r="CA66" s="217"/>
      <c r="CB66" s="217"/>
      <c r="CC66" s="65"/>
      <c r="CD66" s="65"/>
      <c r="CE66" s="65"/>
      <c r="CF66" s="65"/>
      <c r="CG66" s="65"/>
      <c r="CH66" s="65"/>
      <c r="CI66" s="218"/>
      <c r="CJ66" s="189"/>
      <c r="CK66" s="218"/>
      <c r="CL66" s="217"/>
      <c r="CM66" s="65"/>
      <c r="CN66" s="65"/>
      <c r="CO66" s="220"/>
      <c r="CP66" s="218"/>
      <c r="CQ66" s="192"/>
      <c r="CR66" s="211"/>
      <c r="CS66" s="211"/>
      <c r="CT66" s="217"/>
      <c r="CU66" s="221"/>
      <c r="CV66" s="221"/>
      <c r="CW66" s="222"/>
      <c r="CX66" s="191"/>
    </row>
    <row r="67" spans="2:102" ht="16.5" customHeight="1" thickBot="1" x14ac:dyDescent="0.3">
      <c r="B67" s="177" t="s">
        <v>332</v>
      </c>
      <c r="C67" s="178" t="s">
        <v>333</v>
      </c>
      <c r="D67" s="184" t="s">
        <v>207</v>
      </c>
      <c r="E67" s="84">
        <v>2</v>
      </c>
      <c r="F67" s="85">
        <v>2</v>
      </c>
      <c r="G67" s="86">
        <f t="shared" ref="G67" si="47">E67-F67</f>
        <v>0</v>
      </c>
      <c r="H67" s="87">
        <v>6</v>
      </c>
      <c r="I67" s="88">
        <v>45532</v>
      </c>
      <c r="J67" s="89">
        <v>45532</v>
      </c>
      <c r="K67" s="90">
        <f t="shared" si="46"/>
        <v>1</v>
      </c>
      <c r="L67" s="91">
        <f t="shared" si="45"/>
        <v>1</v>
      </c>
      <c r="M67" s="92"/>
      <c r="N67" s="93"/>
      <c r="O67" s="93"/>
      <c r="P67" s="93"/>
      <c r="Q67" s="93"/>
      <c r="R67" s="94"/>
      <c r="S67" s="94"/>
      <c r="T67" s="94"/>
      <c r="U67" s="94"/>
      <c r="V67" s="94"/>
      <c r="W67" s="93"/>
      <c r="X67" s="93"/>
      <c r="Y67" s="93"/>
      <c r="Z67" s="93"/>
      <c r="AA67" s="95"/>
      <c r="AB67" s="92"/>
      <c r="AC67" s="93"/>
      <c r="AD67" s="93"/>
      <c r="AE67" s="93"/>
      <c r="AF67" s="93"/>
      <c r="AG67" s="96"/>
      <c r="AH67" s="96"/>
      <c r="AI67" s="96"/>
      <c r="AJ67" s="96"/>
      <c r="AK67" s="96"/>
      <c r="AL67" s="93"/>
      <c r="AM67" s="93"/>
      <c r="AN67" s="93"/>
      <c r="AO67" s="93"/>
      <c r="AP67" s="95"/>
      <c r="AQ67" s="92"/>
      <c r="AR67" s="93"/>
      <c r="AS67" s="93"/>
      <c r="AT67" s="93"/>
      <c r="AU67" s="93"/>
      <c r="AV67" s="97"/>
      <c r="AW67" s="97"/>
      <c r="AX67" s="97"/>
      <c r="AY67" s="97"/>
      <c r="AZ67" s="97"/>
      <c r="BA67" s="93"/>
      <c r="BB67" s="93"/>
      <c r="BC67" s="93"/>
      <c r="BD67" s="93"/>
      <c r="BE67" s="95"/>
      <c r="BF67" s="92"/>
      <c r="BG67" s="93"/>
      <c r="BH67" s="93"/>
      <c r="BI67" s="93"/>
      <c r="BJ67" s="93"/>
      <c r="BK67" s="180"/>
      <c r="BL67" s="181"/>
      <c r="BM67" s="182"/>
      <c r="BN67" s="181"/>
      <c r="BO67" s="181"/>
      <c r="BP67" s="65"/>
      <c r="BQ67" s="65"/>
      <c r="BR67" s="172"/>
      <c r="BS67" s="65"/>
      <c r="BT67" s="65"/>
      <c r="BU67" s="65"/>
      <c r="BV67" s="65"/>
      <c r="BW67" s="172"/>
      <c r="BX67" s="65"/>
      <c r="BY67" s="65"/>
      <c r="BZ67" s="65"/>
      <c r="CA67" s="172"/>
      <c r="CB67" s="172"/>
      <c r="CC67" s="65"/>
      <c r="CD67" s="65"/>
      <c r="CE67" s="65"/>
      <c r="CF67" s="65"/>
      <c r="CG67" s="65"/>
      <c r="CH67" s="65"/>
      <c r="CI67" s="65"/>
      <c r="CJ67" s="189"/>
      <c r="CK67" s="65"/>
      <c r="CL67" s="172"/>
      <c r="CM67" s="65"/>
      <c r="CN67" s="65"/>
      <c r="CO67" s="93"/>
      <c r="CP67" s="93"/>
      <c r="CQ67" s="192"/>
      <c r="CR67" s="93"/>
      <c r="CS67" s="93"/>
      <c r="CT67" s="172"/>
      <c r="CU67" s="176"/>
      <c r="CV67" s="176"/>
      <c r="CW67" s="193"/>
      <c r="CX67" s="189"/>
    </row>
    <row r="68" spans="2:102" ht="16.5" customHeight="1" thickBot="1" x14ac:dyDescent="0.3">
      <c r="B68" s="177" t="s">
        <v>334</v>
      </c>
      <c r="C68" s="178" t="s">
        <v>335</v>
      </c>
      <c r="D68" s="184" t="s">
        <v>303</v>
      </c>
      <c r="E68" s="84">
        <v>2</v>
      </c>
      <c r="F68" s="85">
        <v>2</v>
      </c>
      <c r="G68" s="86">
        <f t="shared" ref="G68" si="48">E68-F68</f>
        <v>0</v>
      </c>
      <c r="H68" s="87">
        <v>6</v>
      </c>
      <c r="I68" s="88">
        <v>45532</v>
      </c>
      <c r="J68" s="89">
        <v>45532</v>
      </c>
      <c r="K68" s="90">
        <f t="shared" ref="K68" si="49">J68-I68+1</f>
        <v>1</v>
      </c>
      <c r="L68" s="91">
        <f t="shared" ref="L68" si="50">F68/E68</f>
        <v>1</v>
      </c>
      <c r="M68" s="92"/>
      <c r="N68" s="93"/>
      <c r="O68" s="93"/>
      <c r="P68" s="93"/>
      <c r="Q68" s="93"/>
      <c r="R68" s="94"/>
      <c r="S68" s="94"/>
      <c r="T68" s="94"/>
      <c r="U68" s="94"/>
      <c r="V68" s="94"/>
      <c r="W68" s="93"/>
      <c r="X68" s="93"/>
      <c r="Y68" s="93"/>
      <c r="Z68" s="93"/>
      <c r="AA68" s="95"/>
      <c r="AB68" s="92"/>
      <c r="AC68" s="93"/>
      <c r="AD68" s="93"/>
      <c r="AE68" s="93"/>
      <c r="AF68" s="93"/>
      <c r="AG68" s="96"/>
      <c r="AH68" s="96"/>
      <c r="AI68" s="96"/>
      <c r="AJ68" s="96"/>
      <c r="AK68" s="96"/>
      <c r="AL68" s="93"/>
      <c r="AM68" s="93"/>
      <c r="AN68" s="93"/>
      <c r="AO68" s="93"/>
      <c r="AP68" s="95"/>
      <c r="AQ68" s="92"/>
      <c r="AR68" s="93"/>
      <c r="AS68" s="93"/>
      <c r="AT68" s="93"/>
      <c r="AU68" s="93"/>
      <c r="AV68" s="97"/>
      <c r="AW68" s="97"/>
      <c r="AX68" s="97"/>
      <c r="AY68" s="97"/>
      <c r="AZ68" s="97"/>
      <c r="BA68" s="93"/>
      <c r="BB68" s="93"/>
      <c r="BC68" s="93"/>
      <c r="BD68" s="93"/>
      <c r="BE68" s="95"/>
      <c r="BF68" s="92"/>
      <c r="BG68" s="93"/>
      <c r="BH68" s="93"/>
      <c r="BI68" s="93"/>
      <c r="BJ68" s="93"/>
      <c r="BK68" s="180"/>
      <c r="BL68" s="181"/>
      <c r="BM68" s="182"/>
      <c r="BN68" s="181"/>
      <c r="BO68" s="181"/>
      <c r="BP68" s="65"/>
      <c r="BQ68" s="65"/>
      <c r="BR68" s="172"/>
      <c r="BS68" s="65"/>
      <c r="BT68" s="65"/>
      <c r="BU68" s="65"/>
      <c r="BV68" s="65"/>
      <c r="BW68" s="172"/>
      <c r="BX68" s="65"/>
      <c r="BY68" s="65"/>
      <c r="BZ68" s="65"/>
      <c r="CA68" s="172"/>
      <c r="CB68" s="172"/>
      <c r="CC68" s="65"/>
      <c r="CD68" s="65"/>
      <c r="CE68" s="65"/>
      <c r="CF68" s="65"/>
      <c r="CG68" s="65"/>
      <c r="CH68" s="65"/>
      <c r="CI68" s="65"/>
      <c r="CJ68" s="189"/>
      <c r="CK68" s="65"/>
      <c r="CL68" s="172"/>
      <c r="CM68" s="65"/>
      <c r="CN68" s="65"/>
      <c r="CO68" s="93"/>
      <c r="CP68" s="93"/>
      <c r="CQ68" s="192"/>
      <c r="CR68" s="93"/>
      <c r="CS68" s="93"/>
      <c r="CT68" s="172"/>
      <c r="CU68" s="176"/>
      <c r="CV68" s="176"/>
      <c r="CW68" s="193"/>
      <c r="CX68" s="189"/>
    </row>
    <row r="69" spans="2:102" ht="16.5" customHeight="1" thickBot="1" x14ac:dyDescent="0.3">
      <c r="B69" s="177" t="s">
        <v>336</v>
      </c>
      <c r="C69" s="178" t="s">
        <v>337</v>
      </c>
      <c r="D69" s="184" t="s">
        <v>338</v>
      </c>
      <c r="E69" s="84">
        <v>1</v>
      </c>
      <c r="F69" s="85">
        <v>1</v>
      </c>
      <c r="G69" s="86">
        <f t="shared" ref="G69" si="51">E69-F69</f>
        <v>0</v>
      </c>
      <c r="H69" s="87">
        <v>6</v>
      </c>
      <c r="I69" s="88">
        <v>45532</v>
      </c>
      <c r="J69" s="89">
        <v>45532</v>
      </c>
      <c r="K69" s="90">
        <f t="shared" ref="K69" si="52">J69-I69+1</f>
        <v>1</v>
      </c>
      <c r="L69" s="91">
        <f t="shared" ref="L69" si="53">F69/E69</f>
        <v>1</v>
      </c>
      <c r="M69" s="92"/>
      <c r="N69" s="93"/>
      <c r="O69" s="93"/>
      <c r="P69" s="93"/>
      <c r="Q69" s="93"/>
      <c r="R69" s="94"/>
      <c r="S69" s="94"/>
      <c r="T69" s="94"/>
      <c r="U69" s="94"/>
      <c r="V69" s="94"/>
      <c r="W69" s="93"/>
      <c r="X69" s="93"/>
      <c r="Y69" s="93"/>
      <c r="Z69" s="93"/>
      <c r="AA69" s="95"/>
      <c r="AB69" s="92"/>
      <c r="AC69" s="93"/>
      <c r="AD69" s="93"/>
      <c r="AE69" s="93"/>
      <c r="AF69" s="93"/>
      <c r="AG69" s="96"/>
      <c r="AH69" s="96"/>
      <c r="AI69" s="96"/>
      <c r="AJ69" s="96"/>
      <c r="AK69" s="96"/>
      <c r="AL69" s="93"/>
      <c r="AM69" s="93"/>
      <c r="AN69" s="93"/>
      <c r="AO69" s="93"/>
      <c r="AP69" s="95"/>
      <c r="AQ69" s="92"/>
      <c r="AR69" s="93"/>
      <c r="AS69" s="93"/>
      <c r="AT69" s="93"/>
      <c r="AU69" s="93"/>
      <c r="AV69" s="97"/>
      <c r="AW69" s="97"/>
      <c r="AX69" s="97"/>
      <c r="AY69" s="97"/>
      <c r="AZ69" s="97"/>
      <c r="BA69" s="93"/>
      <c r="BB69" s="93"/>
      <c r="BC69" s="93"/>
      <c r="BD69" s="93"/>
      <c r="BE69" s="95"/>
      <c r="BF69" s="92"/>
      <c r="BG69" s="93"/>
      <c r="BH69" s="93"/>
      <c r="BI69" s="93"/>
      <c r="BJ69" s="93"/>
      <c r="BK69" s="180"/>
      <c r="BL69" s="181"/>
      <c r="BM69" s="182"/>
      <c r="BN69" s="181"/>
      <c r="BO69" s="181"/>
      <c r="BP69" s="65"/>
      <c r="BQ69" s="65"/>
      <c r="BR69" s="172"/>
      <c r="BS69" s="65"/>
      <c r="BT69" s="65"/>
      <c r="BU69" s="65"/>
      <c r="BV69" s="65"/>
      <c r="BW69" s="172"/>
      <c r="BX69" s="65"/>
      <c r="BY69" s="65"/>
      <c r="BZ69" s="65"/>
      <c r="CA69" s="172"/>
      <c r="CB69" s="172"/>
      <c r="CC69" s="65"/>
      <c r="CD69" s="65"/>
      <c r="CE69" s="65"/>
      <c r="CF69" s="65"/>
      <c r="CG69" s="65"/>
      <c r="CH69" s="65"/>
      <c r="CI69" s="65"/>
      <c r="CJ69" s="189"/>
      <c r="CK69" s="65"/>
      <c r="CL69" s="172"/>
      <c r="CM69" s="65"/>
      <c r="CN69" s="65"/>
      <c r="CO69" s="93"/>
      <c r="CP69" s="93"/>
      <c r="CQ69" s="192"/>
      <c r="CR69" s="93"/>
      <c r="CS69" s="93"/>
      <c r="CT69" s="172"/>
      <c r="CU69" s="176"/>
      <c r="CV69" s="176"/>
      <c r="CW69" s="193"/>
      <c r="CX69" s="189"/>
    </row>
    <row r="70" spans="2:102" ht="18" customHeight="1" x14ac:dyDescent="0.25">
      <c r="B70" s="190"/>
      <c r="C70" s="195" t="s">
        <v>75</v>
      </c>
      <c r="D70" s="196" t="s">
        <v>76</v>
      </c>
      <c r="E70" s="197">
        <f>SUM(E12:E17,E19:E22,E30:E38,E44:E48,E51:E63,E65:E69)</f>
        <v>125</v>
      </c>
      <c r="F70" s="197">
        <f>SUM(F12:F17,F19:F22,F30:F38,F44:F48,F51:F63,F65:F69)</f>
        <v>120</v>
      </c>
      <c r="G70" s="197">
        <f>SUM(G12:G17,G19:G22,G30:G38,G44:G48,G51:G63,G65:G69)</f>
        <v>5</v>
      </c>
      <c r="H70" s="197">
        <v>53</v>
      </c>
      <c r="I70" s="197">
        <f>E70/H70</f>
        <v>2.358490566037736</v>
      </c>
      <c r="J70" s="190"/>
      <c r="K70" s="190"/>
      <c r="L70" s="198" t="s">
        <v>77</v>
      </c>
      <c r="M70" s="199">
        <v>1</v>
      </c>
      <c r="N70" s="199">
        <v>2</v>
      </c>
      <c r="O70" s="199">
        <v>3</v>
      </c>
      <c r="P70" s="199">
        <v>4</v>
      </c>
      <c r="Q70" s="199">
        <v>5</v>
      </c>
      <c r="R70" s="199">
        <v>6</v>
      </c>
      <c r="S70" s="199">
        <v>7</v>
      </c>
      <c r="T70" s="199">
        <v>8</v>
      </c>
      <c r="U70" s="199">
        <v>9</v>
      </c>
      <c r="V70" s="199">
        <v>10</v>
      </c>
      <c r="W70" s="199">
        <v>11</v>
      </c>
      <c r="X70" s="199">
        <v>12</v>
      </c>
      <c r="Y70" s="199">
        <v>13</v>
      </c>
      <c r="Z70" s="199">
        <v>14</v>
      </c>
      <c r="AA70" s="199">
        <v>15</v>
      </c>
      <c r="AB70" s="199">
        <v>16</v>
      </c>
      <c r="AC70" s="199">
        <v>17</v>
      </c>
      <c r="AD70" s="199">
        <v>18</v>
      </c>
      <c r="AE70" s="199">
        <v>19</v>
      </c>
      <c r="AF70" s="199">
        <v>20</v>
      </c>
      <c r="AG70" s="199">
        <v>21</v>
      </c>
      <c r="AH70" s="199">
        <v>22</v>
      </c>
      <c r="AI70" s="199">
        <v>23</v>
      </c>
      <c r="AJ70" s="199">
        <v>24</v>
      </c>
      <c r="AK70" s="199">
        <v>25</v>
      </c>
      <c r="AL70" s="199">
        <v>26</v>
      </c>
      <c r="AM70" s="199">
        <v>27</v>
      </c>
      <c r="AN70" s="199">
        <v>28</v>
      </c>
      <c r="AO70" s="199">
        <v>29</v>
      </c>
      <c r="AP70" s="199">
        <v>30</v>
      </c>
      <c r="AQ70" s="199">
        <v>31</v>
      </c>
      <c r="AR70" s="199">
        <v>32</v>
      </c>
      <c r="AS70" s="199">
        <v>33</v>
      </c>
      <c r="AT70" s="199">
        <v>34</v>
      </c>
      <c r="AU70" s="199">
        <v>35</v>
      </c>
      <c r="AV70" s="199">
        <v>36</v>
      </c>
      <c r="AW70" s="199">
        <v>37</v>
      </c>
      <c r="AX70" s="199">
        <v>38</v>
      </c>
      <c r="AY70" s="199">
        <v>39</v>
      </c>
      <c r="AZ70" s="199">
        <v>40</v>
      </c>
      <c r="BA70" s="199">
        <v>41</v>
      </c>
      <c r="BB70" s="199">
        <v>42</v>
      </c>
      <c r="BC70" s="199">
        <v>43</v>
      </c>
      <c r="BD70" s="199">
        <v>44</v>
      </c>
      <c r="BE70" s="199">
        <v>45</v>
      </c>
      <c r="BF70" s="199">
        <v>46</v>
      </c>
      <c r="BG70" s="199">
        <v>47</v>
      </c>
      <c r="BH70" s="199">
        <v>48</v>
      </c>
      <c r="BI70" s="199">
        <v>49</v>
      </c>
      <c r="BJ70" s="199">
        <v>50</v>
      </c>
      <c r="BK70" s="199">
        <v>51</v>
      </c>
      <c r="BL70" s="199">
        <v>52</v>
      </c>
      <c r="BM70" s="199">
        <v>53</v>
      </c>
      <c r="BN70" s="190"/>
      <c r="BO70" s="196" t="s">
        <v>76</v>
      </c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89"/>
      <c r="CK70" s="190"/>
      <c r="CL70" s="190"/>
      <c r="CM70" s="190"/>
      <c r="CN70" s="190"/>
      <c r="CO70" s="190"/>
      <c r="CP70" s="190"/>
      <c r="CQ70" s="190"/>
    </row>
    <row r="71" spans="2:102" ht="18" customHeight="1" x14ac:dyDescent="0.25">
      <c r="H71" s="104" t="s">
        <v>78</v>
      </c>
      <c r="L71" s="102" t="s">
        <v>79</v>
      </c>
      <c r="M71" s="105">
        <f>E70</f>
        <v>125</v>
      </c>
      <c r="N71" s="106">
        <f>M71-I70</f>
        <v>122.64150943396227</v>
      </c>
      <c r="O71" s="106">
        <f>N71-I70</f>
        <v>120.28301886792454</v>
      </c>
      <c r="P71" s="106">
        <f>O71-I70</f>
        <v>117.92452830188681</v>
      </c>
      <c r="Q71" s="106">
        <f>P71-I70</f>
        <v>115.56603773584908</v>
      </c>
      <c r="R71" s="106">
        <f>Q71-I70</f>
        <v>113.20754716981135</v>
      </c>
      <c r="S71" s="106">
        <f>R71-I70</f>
        <v>110.84905660377362</v>
      </c>
      <c r="T71" s="106">
        <f>S71-I70</f>
        <v>108.49056603773589</v>
      </c>
      <c r="U71" s="106">
        <f>T71-I70</f>
        <v>106.13207547169816</v>
      </c>
      <c r="V71" s="106">
        <f>U71-I70</f>
        <v>103.77358490566043</v>
      </c>
      <c r="W71" s="106">
        <f>V71-I70</f>
        <v>101.4150943396227</v>
      </c>
      <c r="X71" s="106">
        <f>W71-I70</f>
        <v>99.056603773584968</v>
      </c>
      <c r="Y71" s="106">
        <f>X71-I70</f>
        <v>96.698113207547237</v>
      </c>
      <c r="Z71" s="106">
        <f>Y71-I70</f>
        <v>94.339622641509507</v>
      </c>
      <c r="AA71" s="106">
        <f>Z71-I70</f>
        <v>91.981132075471777</v>
      </c>
      <c r="AB71" s="106">
        <f>AA71-I70</f>
        <v>89.622641509434047</v>
      </c>
      <c r="AC71" s="106">
        <f>AB71-I70</f>
        <v>87.264150943396317</v>
      </c>
      <c r="AD71" s="106">
        <f>AC71-I70</f>
        <v>84.905660377358586</v>
      </c>
      <c r="AE71" s="106">
        <f>AD71-I70</f>
        <v>82.547169811320856</v>
      </c>
      <c r="AF71" s="106">
        <f>AE71-I70</f>
        <v>80.188679245283126</v>
      </c>
      <c r="AG71" s="106">
        <f>AF71-I70</f>
        <v>77.830188679245396</v>
      </c>
      <c r="AH71" s="106">
        <f>AG71-I70</f>
        <v>75.471698113207665</v>
      </c>
      <c r="AI71" s="106">
        <f>AH71-I70</f>
        <v>73.113207547169935</v>
      </c>
      <c r="AJ71" s="106">
        <f>AI71-I70</f>
        <v>70.754716981132205</v>
      </c>
      <c r="AK71" s="106">
        <f>AJ71-I70</f>
        <v>68.396226415094475</v>
      </c>
      <c r="AL71" s="106">
        <f>AK71-I70</f>
        <v>66.037735849056745</v>
      </c>
      <c r="AM71" s="106">
        <f>AL71-I70</f>
        <v>63.679245283019007</v>
      </c>
      <c r="AN71" s="106">
        <f>AM71-I70</f>
        <v>61.32075471698127</v>
      </c>
      <c r="AO71" s="106">
        <f>AN71-I70</f>
        <v>58.962264150943533</v>
      </c>
      <c r="AP71" s="106">
        <f>AO71-I70</f>
        <v>56.603773584905795</v>
      </c>
      <c r="AQ71" s="106">
        <f>AP71-I70</f>
        <v>54.245283018868058</v>
      </c>
      <c r="AR71" s="106">
        <f>AQ71-I70</f>
        <v>51.886792452830321</v>
      </c>
      <c r="AS71" s="106">
        <f>AR71-I70</f>
        <v>49.528301886792583</v>
      </c>
      <c r="AT71" s="106">
        <f>AS71-I70</f>
        <v>47.169811320754846</v>
      </c>
      <c r="AU71" s="106">
        <f>AT71-I70</f>
        <v>44.811320754717109</v>
      </c>
      <c r="AV71" s="106">
        <f>AU71-I70</f>
        <v>42.452830188679371</v>
      </c>
      <c r="AW71" s="106">
        <f>AV71-I70</f>
        <v>40.094339622641634</v>
      </c>
      <c r="AX71" s="106">
        <f>AW71-I70</f>
        <v>37.735849056603897</v>
      </c>
      <c r="AY71" s="106">
        <f>AX71-I70</f>
        <v>35.377358490566159</v>
      </c>
      <c r="AZ71" s="106">
        <f>AY71-I70</f>
        <v>33.018867924528422</v>
      </c>
      <c r="BA71" s="106">
        <f>AZ71-I70</f>
        <v>30.660377358490685</v>
      </c>
      <c r="BB71" s="106">
        <f>BA71-I70</f>
        <v>28.301886792452947</v>
      </c>
      <c r="BC71" s="106">
        <f>BB71-I70</f>
        <v>25.94339622641521</v>
      </c>
      <c r="BD71" s="106">
        <f>BC71-I70</f>
        <v>23.584905660377473</v>
      </c>
      <c r="BE71" s="106">
        <f>BD71-I70</f>
        <v>21.226415094339735</v>
      </c>
      <c r="BF71" s="106">
        <f>BE71-I70</f>
        <v>18.867924528301998</v>
      </c>
      <c r="BG71" s="106">
        <f>BF71-I70</f>
        <v>16.509433962264261</v>
      </c>
      <c r="BH71" s="106">
        <f>BG71-I70</f>
        <v>14.150943396226525</v>
      </c>
      <c r="BI71" s="106">
        <f>BH71-I70</f>
        <v>11.79245283018879</v>
      </c>
      <c r="BJ71" s="106">
        <f>BI71-I70</f>
        <v>9.4339622641510541</v>
      </c>
      <c r="BK71" s="106">
        <f>BJ71-I70</f>
        <v>7.0754716981133186</v>
      </c>
      <c r="BL71" s="106">
        <f>BK71-I70</f>
        <v>4.716981132075583</v>
      </c>
      <c r="BM71" s="106">
        <f>BL71-I70</f>
        <v>2.358490566037847</v>
      </c>
      <c r="BO71" s="101"/>
    </row>
    <row r="72" spans="2:102" ht="18" customHeight="1" x14ac:dyDescent="0.25">
      <c r="L72" s="102" t="s">
        <v>29</v>
      </c>
      <c r="M72" s="105">
        <f>E70</f>
        <v>125</v>
      </c>
      <c r="N72" s="105">
        <f t="shared" ref="N72:BM72" si="54">M74</f>
        <v>124</v>
      </c>
      <c r="O72" s="105">
        <f t="shared" si="54"/>
        <v>123</v>
      </c>
      <c r="P72" s="105">
        <f t="shared" si="54"/>
        <v>120</v>
      </c>
      <c r="Q72" s="105">
        <f t="shared" si="54"/>
        <v>119</v>
      </c>
      <c r="R72" s="105">
        <f t="shared" si="54"/>
        <v>118</v>
      </c>
      <c r="S72" s="105">
        <f t="shared" si="54"/>
        <v>116</v>
      </c>
      <c r="T72" s="105">
        <f t="shared" si="54"/>
        <v>113</v>
      </c>
      <c r="U72" s="105">
        <f t="shared" si="54"/>
        <v>112</v>
      </c>
      <c r="V72" s="105">
        <f t="shared" si="54"/>
        <v>111</v>
      </c>
      <c r="W72" s="105">
        <f t="shared" si="54"/>
        <v>108</v>
      </c>
      <c r="X72" s="105">
        <f t="shared" si="54"/>
        <v>101</v>
      </c>
      <c r="Y72" s="105">
        <f t="shared" si="54"/>
        <v>98</v>
      </c>
      <c r="Z72" s="105">
        <f t="shared" si="54"/>
        <v>95</v>
      </c>
      <c r="AA72" s="105">
        <f t="shared" si="54"/>
        <v>86</v>
      </c>
      <c r="AB72" s="105">
        <f t="shared" si="54"/>
        <v>80</v>
      </c>
      <c r="AC72" s="105">
        <f t="shared" si="54"/>
        <v>75</v>
      </c>
      <c r="AD72" s="105">
        <f t="shared" si="54"/>
        <v>73</v>
      </c>
      <c r="AE72" s="105">
        <f t="shared" si="54"/>
        <v>69</v>
      </c>
      <c r="AF72" s="105">
        <f t="shared" si="54"/>
        <v>65</v>
      </c>
      <c r="AG72" s="105">
        <f t="shared" si="54"/>
        <v>63</v>
      </c>
      <c r="AH72" s="105">
        <f t="shared" si="54"/>
        <v>61</v>
      </c>
      <c r="AI72" s="105">
        <f t="shared" si="54"/>
        <v>59</v>
      </c>
      <c r="AJ72" s="105">
        <f t="shared" si="54"/>
        <v>58</v>
      </c>
      <c r="AK72" s="105">
        <f t="shared" si="54"/>
        <v>57</v>
      </c>
      <c r="AL72" s="105">
        <f t="shared" si="54"/>
        <v>54</v>
      </c>
      <c r="AM72" s="105">
        <f t="shared" si="54"/>
        <v>51</v>
      </c>
      <c r="AN72" s="105">
        <f t="shared" si="54"/>
        <v>46</v>
      </c>
      <c r="AO72" s="105">
        <f t="shared" si="54"/>
        <v>41</v>
      </c>
      <c r="AP72" s="105">
        <f t="shared" si="54"/>
        <v>37</v>
      </c>
      <c r="AQ72" s="105">
        <f t="shared" si="54"/>
        <v>33</v>
      </c>
      <c r="AR72" s="105">
        <f t="shared" si="54"/>
        <v>31</v>
      </c>
      <c r="AS72" s="105">
        <f t="shared" si="54"/>
        <v>29</v>
      </c>
      <c r="AT72" s="105">
        <f t="shared" si="54"/>
        <v>23</v>
      </c>
      <c r="AU72" s="105">
        <f t="shared" si="54"/>
        <v>22</v>
      </c>
      <c r="AV72" s="105">
        <f t="shared" si="54"/>
        <v>20</v>
      </c>
      <c r="AW72" s="105">
        <f t="shared" si="54"/>
        <v>8</v>
      </c>
      <c r="AX72" s="105">
        <f t="shared" si="54"/>
        <v>6</v>
      </c>
      <c r="AY72" s="105">
        <f t="shared" si="54"/>
        <v>4</v>
      </c>
      <c r="AZ72" s="105">
        <f t="shared" si="54"/>
        <v>3</v>
      </c>
      <c r="BA72" s="105">
        <f t="shared" si="54"/>
        <v>1</v>
      </c>
      <c r="BB72" s="105">
        <f t="shared" si="54"/>
        <v>0</v>
      </c>
      <c r="BC72" s="105">
        <f t="shared" si="54"/>
        <v>-3</v>
      </c>
      <c r="BD72" s="105">
        <f t="shared" si="54"/>
        <v>-5</v>
      </c>
      <c r="BE72" s="105">
        <f t="shared" si="54"/>
        <v>-12</v>
      </c>
      <c r="BF72" s="105">
        <f t="shared" si="54"/>
        <v>-18</v>
      </c>
      <c r="BG72" s="105">
        <f t="shared" si="54"/>
        <v>-23</v>
      </c>
      <c r="BH72" s="105">
        <f t="shared" si="54"/>
        <v>-27</v>
      </c>
      <c r="BI72" s="105">
        <f t="shared" si="54"/>
        <v>-28</v>
      </c>
      <c r="BJ72" s="105">
        <f t="shared" si="54"/>
        <v>-32</v>
      </c>
      <c r="BK72" s="105">
        <f t="shared" si="54"/>
        <v>-35</v>
      </c>
      <c r="BL72" s="105">
        <f t="shared" si="54"/>
        <v>-40</v>
      </c>
      <c r="BM72" s="105">
        <f t="shared" si="54"/>
        <v>-43</v>
      </c>
      <c r="BO72" s="101">
        <f>SUM(M72:BM72)</f>
        <v>2472</v>
      </c>
    </row>
    <row r="73" spans="2:102" ht="15.75" customHeight="1" x14ac:dyDescent="0.25">
      <c r="K73" s="107" t="s">
        <v>80</v>
      </c>
      <c r="L73" s="102" t="s">
        <v>81</v>
      </c>
      <c r="M73" s="57">
        <v>1</v>
      </c>
      <c r="N73" s="57">
        <v>1</v>
      </c>
      <c r="O73" s="57">
        <v>3</v>
      </c>
      <c r="P73" s="57">
        <v>1</v>
      </c>
      <c r="Q73" s="57">
        <v>1</v>
      </c>
      <c r="R73" s="57">
        <v>2</v>
      </c>
      <c r="S73" s="57">
        <v>3</v>
      </c>
      <c r="T73" s="57">
        <v>1</v>
      </c>
      <c r="U73" s="57">
        <v>1</v>
      </c>
      <c r="V73" s="57">
        <v>3</v>
      </c>
      <c r="W73" s="57">
        <v>7</v>
      </c>
      <c r="X73" s="57">
        <v>3</v>
      </c>
      <c r="Y73" s="57">
        <v>3</v>
      </c>
      <c r="Z73" s="57">
        <v>9</v>
      </c>
      <c r="AA73" s="57">
        <v>6</v>
      </c>
      <c r="AB73" s="57">
        <v>5</v>
      </c>
      <c r="AC73" s="57">
        <v>2</v>
      </c>
      <c r="AD73" s="57">
        <v>4</v>
      </c>
      <c r="AE73" s="57">
        <v>4</v>
      </c>
      <c r="AF73" s="57">
        <v>2</v>
      </c>
      <c r="AG73" s="57">
        <v>2</v>
      </c>
      <c r="AH73" s="57">
        <v>2</v>
      </c>
      <c r="AI73" s="57">
        <v>1</v>
      </c>
      <c r="AJ73" s="57">
        <v>1</v>
      </c>
      <c r="AK73" s="57">
        <v>3</v>
      </c>
      <c r="AL73" s="57">
        <v>3</v>
      </c>
      <c r="AM73" s="57">
        <v>5</v>
      </c>
      <c r="AN73" s="57">
        <v>5</v>
      </c>
      <c r="AO73" s="57">
        <v>4</v>
      </c>
      <c r="AP73" s="57">
        <v>4</v>
      </c>
      <c r="AQ73" s="57">
        <v>2</v>
      </c>
      <c r="AR73" s="57">
        <v>2</v>
      </c>
      <c r="AS73" s="57">
        <v>6</v>
      </c>
      <c r="AT73" s="57">
        <v>1</v>
      </c>
      <c r="AU73" s="57">
        <v>2</v>
      </c>
      <c r="AV73" s="57">
        <v>12</v>
      </c>
      <c r="AW73" s="57">
        <v>2</v>
      </c>
      <c r="AX73" s="57">
        <v>2</v>
      </c>
      <c r="AY73" s="57">
        <v>1</v>
      </c>
      <c r="AZ73" s="57">
        <v>2</v>
      </c>
      <c r="BA73" s="57">
        <v>1</v>
      </c>
      <c r="BB73" s="57">
        <v>3</v>
      </c>
      <c r="BC73" s="57">
        <v>2</v>
      </c>
      <c r="BD73" s="57">
        <v>7</v>
      </c>
      <c r="BE73" s="57">
        <v>6</v>
      </c>
      <c r="BF73" s="57">
        <v>5</v>
      </c>
      <c r="BG73" s="57">
        <v>4</v>
      </c>
      <c r="BH73" s="57">
        <v>1</v>
      </c>
      <c r="BI73" s="57">
        <v>4</v>
      </c>
      <c r="BJ73" s="57">
        <v>3</v>
      </c>
      <c r="BK73" s="57">
        <v>5</v>
      </c>
      <c r="BL73" s="57">
        <v>3</v>
      </c>
      <c r="BM73" s="57">
        <v>6</v>
      </c>
      <c r="BO73" s="101">
        <f>SUM(M73:BM73)</f>
        <v>174</v>
      </c>
    </row>
    <row r="74" spans="2:102" ht="15.75" customHeight="1" x14ac:dyDescent="0.25">
      <c r="L74" s="102" t="s">
        <v>82</v>
      </c>
      <c r="M74" s="105">
        <f t="shared" ref="M74:BM74" si="55">M72-M73</f>
        <v>124</v>
      </c>
      <c r="N74" s="105">
        <f t="shared" si="55"/>
        <v>123</v>
      </c>
      <c r="O74" s="105">
        <f t="shared" si="55"/>
        <v>120</v>
      </c>
      <c r="P74" s="105">
        <f t="shared" si="55"/>
        <v>119</v>
      </c>
      <c r="Q74" s="105">
        <f t="shared" si="55"/>
        <v>118</v>
      </c>
      <c r="R74" s="105">
        <f t="shared" si="55"/>
        <v>116</v>
      </c>
      <c r="S74" s="105">
        <f t="shared" si="55"/>
        <v>113</v>
      </c>
      <c r="T74" s="105">
        <f t="shared" si="55"/>
        <v>112</v>
      </c>
      <c r="U74" s="105">
        <f t="shared" si="55"/>
        <v>111</v>
      </c>
      <c r="V74" s="105">
        <f t="shared" si="55"/>
        <v>108</v>
      </c>
      <c r="W74" s="105">
        <f t="shared" si="55"/>
        <v>101</v>
      </c>
      <c r="X74" s="105">
        <f t="shared" si="55"/>
        <v>98</v>
      </c>
      <c r="Y74" s="105">
        <f t="shared" si="55"/>
        <v>95</v>
      </c>
      <c r="Z74" s="105">
        <f t="shared" si="55"/>
        <v>86</v>
      </c>
      <c r="AA74" s="105">
        <f t="shared" si="55"/>
        <v>80</v>
      </c>
      <c r="AB74" s="105">
        <f t="shared" si="55"/>
        <v>75</v>
      </c>
      <c r="AC74" s="105">
        <f t="shared" si="55"/>
        <v>73</v>
      </c>
      <c r="AD74" s="105">
        <f t="shared" si="55"/>
        <v>69</v>
      </c>
      <c r="AE74" s="105">
        <f t="shared" si="55"/>
        <v>65</v>
      </c>
      <c r="AF74" s="105">
        <f t="shared" si="55"/>
        <v>63</v>
      </c>
      <c r="AG74" s="105">
        <f t="shared" si="55"/>
        <v>61</v>
      </c>
      <c r="AH74" s="105">
        <f t="shared" si="55"/>
        <v>59</v>
      </c>
      <c r="AI74" s="105">
        <f t="shared" si="55"/>
        <v>58</v>
      </c>
      <c r="AJ74" s="105">
        <f t="shared" si="55"/>
        <v>57</v>
      </c>
      <c r="AK74" s="105">
        <f t="shared" si="55"/>
        <v>54</v>
      </c>
      <c r="AL74" s="105">
        <f t="shared" si="55"/>
        <v>51</v>
      </c>
      <c r="AM74" s="105">
        <f t="shared" si="55"/>
        <v>46</v>
      </c>
      <c r="AN74" s="105">
        <f t="shared" si="55"/>
        <v>41</v>
      </c>
      <c r="AO74" s="105">
        <f t="shared" si="55"/>
        <v>37</v>
      </c>
      <c r="AP74" s="105">
        <f t="shared" si="55"/>
        <v>33</v>
      </c>
      <c r="AQ74" s="105">
        <f t="shared" si="55"/>
        <v>31</v>
      </c>
      <c r="AR74" s="105">
        <f t="shared" si="55"/>
        <v>29</v>
      </c>
      <c r="AS74" s="105">
        <f t="shared" si="55"/>
        <v>23</v>
      </c>
      <c r="AT74" s="105">
        <f t="shared" si="55"/>
        <v>22</v>
      </c>
      <c r="AU74" s="105">
        <f t="shared" si="55"/>
        <v>20</v>
      </c>
      <c r="AV74" s="105">
        <f t="shared" si="55"/>
        <v>8</v>
      </c>
      <c r="AW74" s="105">
        <f t="shared" si="55"/>
        <v>6</v>
      </c>
      <c r="AX74" s="105">
        <f t="shared" si="55"/>
        <v>4</v>
      </c>
      <c r="AY74" s="105">
        <f t="shared" si="55"/>
        <v>3</v>
      </c>
      <c r="AZ74" s="105">
        <f t="shared" si="55"/>
        <v>1</v>
      </c>
      <c r="BA74" s="105">
        <f t="shared" si="55"/>
        <v>0</v>
      </c>
      <c r="BB74" s="105">
        <f t="shared" si="55"/>
        <v>-3</v>
      </c>
      <c r="BC74" s="105">
        <f t="shared" si="55"/>
        <v>-5</v>
      </c>
      <c r="BD74" s="105">
        <f t="shared" si="55"/>
        <v>-12</v>
      </c>
      <c r="BE74" s="105">
        <f t="shared" si="55"/>
        <v>-18</v>
      </c>
      <c r="BF74" s="105">
        <f t="shared" si="55"/>
        <v>-23</v>
      </c>
      <c r="BG74" s="105">
        <f t="shared" si="55"/>
        <v>-27</v>
      </c>
      <c r="BH74" s="105">
        <f t="shared" si="55"/>
        <v>-28</v>
      </c>
      <c r="BI74" s="105">
        <f t="shared" si="55"/>
        <v>-32</v>
      </c>
      <c r="BJ74" s="105">
        <f t="shared" si="55"/>
        <v>-35</v>
      </c>
      <c r="BK74" s="105">
        <f t="shared" si="55"/>
        <v>-40</v>
      </c>
      <c r="BL74" s="105">
        <f t="shared" si="55"/>
        <v>-43</v>
      </c>
      <c r="BM74" s="105">
        <f t="shared" si="55"/>
        <v>-49</v>
      </c>
      <c r="BO74" s="101">
        <f>SUM(M74:BM74)</f>
        <v>2298</v>
      </c>
    </row>
    <row r="75" spans="2:102" ht="381.75" customHeight="1" x14ac:dyDescent="0.25"/>
    <row r="76" spans="2:102" ht="223.5" customHeight="1" x14ac:dyDescent="0.25"/>
    <row r="77" spans="2:102" ht="15.75" customHeight="1" x14ac:dyDescent="0.25"/>
    <row r="78" spans="2:102" ht="36" customHeight="1" x14ac:dyDescent="0.25">
      <c r="E78" s="267" t="s">
        <v>83</v>
      </c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5"/>
    </row>
    <row r="79" spans="2:102" ht="15.75" customHeight="1" x14ac:dyDescent="0.25"/>
    <row r="80" spans="2:102" ht="15.75" customHeight="1" x14ac:dyDescent="0.25"/>
    <row r="81" spans="3:4" ht="15.75" customHeight="1" x14ac:dyDescent="0.25"/>
    <row r="82" spans="3:4" ht="15.75" customHeight="1" x14ac:dyDescent="0.25"/>
    <row r="83" spans="3:4" ht="18.75" customHeight="1" x14ac:dyDescent="0.3">
      <c r="C83" s="108"/>
      <c r="D83" s="108"/>
    </row>
    <row r="84" spans="3:4" ht="15.75" customHeight="1" x14ac:dyDescent="0.25"/>
    <row r="85" spans="3:4" ht="15.75" customHeight="1" x14ac:dyDescent="0.25"/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</sheetData>
  <mergeCells count="29">
    <mergeCell ref="E78:BB78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K3:K7"/>
    <mergeCell ref="BU9:BY9"/>
    <mergeCell ref="BZ9:CD9"/>
    <mergeCell ref="CE9:CI9"/>
    <mergeCell ref="CJ9:CN9"/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abSelected="1" zoomScaleNormal="100" workbookViewId="0">
      <selection activeCell="E31" sqref="E31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285</v>
      </c>
      <c r="E21" s="116" t="s">
        <v>199</v>
      </c>
      <c r="F21" s="117"/>
      <c r="G21" s="183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319</v>
      </c>
      <c r="E22" s="116" t="s">
        <v>199</v>
      </c>
      <c r="F22" s="116"/>
      <c r="G22" s="118" t="s">
        <v>91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320</v>
      </c>
      <c r="F28" s="117"/>
      <c r="G28" s="118" t="s">
        <v>91</v>
      </c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49" t="s">
        <v>283</v>
      </c>
      <c r="F29" s="117"/>
      <c r="G29" s="183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320</v>
      </c>
      <c r="F30" s="117"/>
      <c r="G30" s="118" t="s">
        <v>91</v>
      </c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341</v>
      </c>
      <c r="F31" s="117"/>
      <c r="G31" s="118" t="s">
        <v>91</v>
      </c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320</v>
      </c>
      <c r="F32" s="117"/>
      <c r="G32" s="118" t="s">
        <v>91</v>
      </c>
    </row>
    <row r="33" spans="2:7" ht="15.75" customHeight="1" x14ac:dyDescent="0.25">
      <c r="B33" s="115">
        <v>5</v>
      </c>
      <c r="C33" s="115" t="s">
        <v>315</v>
      </c>
      <c r="D33" s="115" t="s">
        <v>316</v>
      </c>
      <c r="E33" s="116" t="s">
        <v>320</v>
      </c>
      <c r="F33" s="117"/>
      <c r="G33" s="118" t="s">
        <v>91</v>
      </c>
    </row>
    <row r="34" spans="2:7" ht="15.75" customHeight="1" x14ac:dyDescent="0.25">
      <c r="B34" s="115">
        <v>5</v>
      </c>
      <c r="C34" s="115" t="s">
        <v>317</v>
      </c>
      <c r="D34" s="115" t="s">
        <v>318</v>
      </c>
      <c r="E34" s="116" t="s">
        <v>320</v>
      </c>
      <c r="F34" s="117"/>
      <c r="G34" s="118" t="s">
        <v>91</v>
      </c>
    </row>
    <row r="35" spans="2:7" ht="15.75" customHeight="1" x14ac:dyDescent="0.25">
      <c r="B35" s="115">
        <v>5</v>
      </c>
      <c r="C35" s="115" t="s">
        <v>149</v>
      </c>
      <c r="D35" s="115" t="s">
        <v>148</v>
      </c>
      <c r="E35" s="116" t="s">
        <v>320</v>
      </c>
      <c r="F35" s="117"/>
      <c r="G35" s="118" t="s">
        <v>91</v>
      </c>
    </row>
    <row r="36" spans="2:7" ht="15.75" customHeight="1" thickBot="1" x14ac:dyDescent="0.3">
      <c r="B36" s="115">
        <v>5</v>
      </c>
      <c r="C36" s="124" t="s">
        <v>296</v>
      </c>
      <c r="D36" s="124" t="s">
        <v>297</v>
      </c>
      <c r="E36" s="125" t="s">
        <v>284</v>
      </c>
      <c r="F36" s="148"/>
      <c r="G36" s="183" t="s">
        <v>91</v>
      </c>
    </row>
    <row r="37" spans="2:7" ht="15.75" customHeight="1" thickBot="1" x14ac:dyDescent="0.3">
      <c r="B37" s="115">
        <v>5</v>
      </c>
      <c r="C37" s="162" t="s">
        <v>268</v>
      </c>
      <c r="D37" s="162" t="s">
        <v>298</v>
      </c>
      <c r="E37" s="145" t="s">
        <v>284</v>
      </c>
      <c r="F37" s="147"/>
      <c r="G37" s="183" t="s">
        <v>91</v>
      </c>
    </row>
    <row r="38" spans="2:7" ht="15.75" customHeight="1" thickBot="1" x14ac:dyDescent="0.3">
      <c r="B38" s="115">
        <v>5</v>
      </c>
      <c r="C38" s="145" t="s">
        <v>114</v>
      </c>
      <c r="D38" s="145" t="s">
        <v>194</v>
      </c>
      <c r="E38" s="145" t="s">
        <v>284</v>
      </c>
      <c r="F38" s="147"/>
      <c r="G38" s="183" t="s">
        <v>91</v>
      </c>
    </row>
    <row r="39" spans="2:7" ht="15.75" customHeight="1" thickBot="1" x14ac:dyDescent="0.3">
      <c r="B39" s="115">
        <v>5</v>
      </c>
      <c r="C39" s="145" t="s">
        <v>123</v>
      </c>
      <c r="D39" s="145" t="s">
        <v>124</v>
      </c>
      <c r="E39" s="145" t="s">
        <v>284</v>
      </c>
      <c r="F39" s="147"/>
      <c r="G39" s="183" t="s">
        <v>91</v>
      </c>
    </row>
    <row r="40" spans="2:7" ht="15.75" customHeight="1" x14ac:dyDescent="0.25"/>
    <row r="41" spans="2:7" ht="16.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F3:F36">
    <cfRule type="colorScale" priority="94">
      <colorScale>
        <cfvo type="min"/>
        <cfvo type="max"/>
        <color rgb="FFFFFFFF"/>
        <color rgb="FFAFCAC4"/>
      </colorScale>
    </cfRule>
  </conditionalFormatting>
  <conditionalFormatting sqref="G3:G21">
    <cfRule type="cellIs" dxfId="24" priority="39" operator="equal">
      <formula>$I$5</formula>
    </cfRule>
    <cfRule type="colorScale" priority="3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ellIs" dxfId="23" priority="64" operator="equal">
      <formula>$I$3</formula>
    </cfRule>
    <cfRule type="colorScale" priority="6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2">
    <cfRule type="cellIs" dxfId="22" priority="1" operator="equal">
      <formula>$I$5</formula>
    </cfRule>
    <cfRule type="cellIs" dxfId="21" priority="2" operator="equal">
      <formula>$I$4</formula>
    </cfRule>
    <cfRule type="cellIs" dxfId="20" priority="3" operator="equal">
      <formula>$I$3</formula>
    </cfRule>
    <cfRule type="containsText" dxfId="19" priority="4" operator="containsText" text="Not Started">
      <formula>NOT(ISERROR(SEARCH(("Not Started"),(G22))))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ellIs" dxfId="18" priority="36" operator="equal">
      <formula>$I$5</formula>
    </cfRule>
    <cfRule type="colorScale" priority="3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7 G3:G21">
    <cfRule type="containsText" dxfId="17" priority="31" operator="containsText" text="In Progress">
      <formula>NOT(ISERROR(SEARCH(("In Progress"),(G3))))</formula>
    </cfRule>
  </conditionalFormatting>
  <conditionalFormatting sqref="G24:G25">
    <cfRule type="cellIs" dxfId="16" priority="57" operator="equal">
      <formula>$I$3</formula>
    </cfRule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5">
    <cfRule type="colorScale" priority="5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33" operator="equal">
      <formula>$I$5</formula>
    </cfRule>
  </conditionalFormatting>
  <conditionalFormatting sqref="G27">
    <cfRule type="cellIs" dxfId="14" priority="7" operator="equal">
      <formula>$I$5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9" operator="equal">
      <formula>$I$3</formula>
    </cfRule>
    <cfRule type="colorScale" priority="5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54" operator="equal">
      <formula>$I$3</formula>
    </cfRule>
  </conditionalFormatting>
  <conditionalFormatting sqref="G28 G30:G35">
    <cfRule type="cellIs" dxfId="11" priority="70" operator="equal">
      <formula>$I$4</formula>
    </cfRule>
    <cfRule type="cellIs" dxfId="10" priority="71" operator="equal">
      <formula>$I$3</formula>
    </cfRule>
    <cfRule type="containsText" dxfId="9" priority="72" operator="containsText" text="Not Started">
      <formula>NOT(ISERROR(SEARCH(("Not Started"),(G28))))</formula>
    </cfRule>
  </conditionalFormatting>
  <conditionalFormatting sqref="G28:G35">
    <cfRule type="cellIs" dxfId="8" priority="30" operator="equal">
      <formula>$I$5</formula>
    </cfRule>
  </conditionalFormatting>
  <conditionalFormatting sqref="G29">
    <cfRule type="containsText" dxfId="7" priority="28" operator="containsText" text="In Progress">
      <formula>NOT(ISERROR(SEARCH(("In Progress"),(G29))))</formula>
    </cfRule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73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ellIs" dxfId="6" priority="22" operator="equal">
      <formula>$I$3</formula>
    </cfRule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8">
    <cfRule type="cellIs" dxfId="5" priority="27" operator="equal">
      <formula>$I$5</formula>
    </cfRule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9">
    <cfRule type="containsText" dxfId="4" priority="10" operator="containsText" text="In Progress">
      <formula>NOT(ISERROR(SEARCH(("In Progress"),(G36))))</formula>
    </cfRule>
  </conditionalFormatting>
  <conditionalFormatting sqref="G39">
    <cfRule type="cellIs" dxfId="3" priority="12" operator="equal">
      <formula>$I$5</formula>
    </cfRule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77" operator="equal">
      <formula>$I$3</formula>
    </cfRule>
  </conditionalFormatting>
  <conditionalFormatting sqref="I3:I5">
    <cfRule type="colorScale" priority="7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ntainsText" dxfId="1" priority="74" operator="containsText" text="In Progress">
      <formula>NOT(ISERROR(SEARCH(("In Progress"),(I3))))</formula>
    </cfRule>
  </conditionalFormatting>
  <conditionalFormatting sqref="I5">
    <cfRule type="cellIs" dxfId="0" priority="76" operator="equal">
      <formula>$I$5</formula>
    </cfRule>
  </conditionalFormatting>
  <conditionalFormatting sqref="K3:K10">
    <cfRule type="colorScale" priority="78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 G22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workbookViewId="0">
      <selection activeCell="C44" sqref="C44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25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25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25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25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25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25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25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25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25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25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25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25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25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25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25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25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25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25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25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25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" customHeight="1" x14ac:dyDescent="0.25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25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25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25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25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25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25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25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25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25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25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25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25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25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25">
      <c r="B44" s="126" t="s">
        <v>317</v>
      </c>
      <c r="C44" s="126" t="s">
        <v>318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25">
      <c r="B45" s="130" t="s">
        <v>315</v>
      </c>
      <c r="C45" s="130" t="s">
        <v>316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2024-09-01T11:47:06Z</dcterms:modified>
</cp:coreProperties>
</file>