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lessandro\Uni\Magistrale\LABAP\AnimalDex\docs\"/>
    </mc:Choice>
  </mc:AlternateContent>
  <xr:revisionPtr revIDLastSave="0" documentId="13_ncr:1_{46D3D3CE-13DA-45DC-84BA-9AF569EED3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EXAMPLE Gantt Chart &amp; Burndown" sheetId="1" r:id="rId1"/>
    <sheet name="AD Gantt Chart &amp; Burndown" sheetId="2" r:id="rId2"/>
    <sheet name="Release Backlog" sheetId="3" r:id="rId3"/>
    <sheet name="User Stories or Task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0" i="2" l="1"/>
  <c r="F18" i="2"/>
  <c r="F70" i="2"/>
  <c r="E70" i="2"/>
  <c r="E50" i="2"/>
  <c r="F50" i="2"/>
  <c r="L69" i="2"/>
  <c r="K69" i="2"/>
  <c r="G69" i="2"/>
  <c r="L68" i="2"/>
  <c r="K68" i="2"/>
  <c r="G68" i="2"/>
  <c r="L67" i="2"/>
  <c r="K67" i="2"/>
  <c r="G67" i="2"/>
  <c r="K66" i="2"/>
  <c r="G66" i="2"/>
  <c r="L66" i="2"/>
  <c r="G65" i="2"/>
  <c r="L65" i="2"/>
  <c r="K65" i="2"/>
  <c r="L63" i="2"/>
  <c r="K63" i="2"/>
  <c r="G63" i="2"/>
  <c r="L62" i="2"/>
  <c r="K62" i="2"/>
  <c r="G62" i="2"/>
  <c r="K60" i="2"/>
  <c r="G60" i="2"/>
  <c r="L60" i="2"/>
  <c r="L61" i="2"/>
  <c r="K61" i="2"/>
  <c r="G61" i="2"/>
  <c r="L59" i="2"/>
  <c r="K59" i="2"/>
  <c r="G59" i="2"/>
  <c r="L58" i="2"/>
  <c r="K58" i="2"/>
  <c r="G58" i="2"/>
  <c r="L57" i="2"/>
  <c r="K57" i="2"/>
  <c r="G57" i="2"/>
  <c r="L64" i="2" l="1"/>
  <c r="L56" i="2"/>
  <c r="K56" i="2"/>
  <c r="G56" i="2"/>
  <c r="L55" i="2"/>
  <c r="K55" i="2"/>
  <c r="G55" i="2"/>
  <c r="L54" i="2"/>
  <c r="K54" i="2"/>
  <c r="G54" i="2"/>
  <c r="I70" i="2"/>
  <c r="L53" i="2"/>
  <c r="K53" i="2"/>
  <c r="G53" i="2"/>
  <c r="L52" i="2"/>
  <c r="K52" i="2"/>
  <c r="G52" i="2"/>
  <c r="L51" i="2"/>
  <c r="K51" i="2"/>
  <c r="G51" i="2"/>
  <c r="K49" i="2"/>
  <c r="G49" i="2"/>
  <c r="L49" i="2"/>
  <c r="L47" i="2"/>
  <c r="K47" i="2"/>
  <c r="G47" i="2"/>
  <c r="G48" i="2"/>
  <c r="K48" i="2"/>
  <c r="L48" i="2"/>
  <c r="K42" i="2"/>
  <c r="G42" i="2"/>
  <c r="L42" i="2"/>
  <c r="G50" i="2" l="1"/>
  <c r="L50" i="2"/>
  <c r="K41" i="2"/>
  <c r="G41" i="2"/>
  <c r="L41" i="2"/>
  <c r="K40" i="2"/>
  <c r="G40" i="2"/>
  <c r="L40" i="2"/>
  <c r="K39" i="2"/>
  <c r="G39" i="2"/>
  <c r="L39" i="2"/>
  <c r="K37" i="2"/>
  <c r="G37" i="2"/>
  <c r="L37" i="2"/>
  <c r="K36" i="2"/>
  <c r="G36" i="2"/>
  <c r="L36" i="2"/>
  <c r="K34" i="2"/>
  <c r="G34" i="2"/>
  <c r="L34" i="2"/>
  <c r="L26" i="2"/>
  <c r="L27" i="2"/>
  <c r="L28" i="2"/>
  <c r="K25" i="2"/>
  <c r="K26" i="2"/>
  <c r="K27" i="2"/>
  <c r="K28" i="2"/>
  <c r="K24" i="2"/>
  <c r="G28" i="2"/>
  <c r="G27" i="2"/>
  <c r="G26" i="2"/>
  <c r="G25" i="2"/>
  <c r="L25" i="2" l="1"/>
  <c r="G24" i="2"/>
  <c r="L24" i="2"/>
  <c r="K23" i="2"/>
  <c r="G23" i="2"/>
  <c r="L23" i="2"/>
  <c r="BO73" i="2"/>
  <c r="M72" i="2"/>
  <c r="L46" i="2"/>
  <c r="K46" i="2"/>
  <c r="G46" i="2"/>
  <c r="L45" i="2"/>
  <c r="K45" i="2"/>
  <c r="G45" i="2"/>
  <c r="L44" i="2"/>
  <c r="K44" i="2"/>
  <c r="G44" i="2"/>
  <c r="F43" i="2"/>
  <c r="E43" i="2"/>
  <c r="L38" i="2"/>
  <c r="K38" i="2"/>
  <c r="G38" i="2"/>
  <c r="L35" i="2"/>
  <c r="K35" i="2"/>
  <c r="G35" i="2"/>
  <c r="L33" i="2"/>
  <c r="K33" i="2"/>
  <c r="G33" i="2"/>
  <c r="L32" i="2"/>
  <c r="K32" i="2"/>
  <c r="G32" i="2"/>
  <c r="L31" i="2"/>
  <c r="K31" i="2"/>
  <c r="G31" i="2"/>
  <c r="L30" i="2"/>
  <c r="K30" i="2"/>
  <c r="G30" i="2"/>
  <c r="F29" i="2"/>
  <c r="E29" i="2"/>
  <c r="L22" i="2"/>
  <c r="K22" i="2"/>
  <c r="G22" i="2"/>
  <c r="L21" i="2"/>
  <c r="K21" i="2"/>
  <c r="G21" i="2"/>
  <c r="L20" i="2"/>
  <c r="K20" i="2"/>
  <c r="G20" i="2"/>
  <c r="L19" i="2"/>
  <c r="K19" i="2"/>
  <c r="G19" i="2"/>
  <c r="E18" i="2"/>
  <c r="L17" i="2"/>
  <c r="K17" i="2"/>
  <c r="G17" i="2"/>
  <c r="L16" i="2"/>
  <c r="K16" i="2"/>
  <c r="G16" i="2"/>
  <c r="L15" i="2"/>
  <c r="K15" i="2"/>
  <c r="G15" i="2"/>
  <c r="L14" i="2"/>
  <c r="K14" i="2"/>
  <c r="G14" i="2"/>
  <c r="L13" i="2"/>
  <c r="K13" i="2"/>
  <c r="G13" i="2"/>
  <c r="L12" i="2"/>
  <c r="K12" i="2"/>
  <c r="G12" i="2"/>
  <c r="F11" i="2"/>
  <c r="E11" i="2"/>
  <c r="B45" i="1"/>
  <c r="BV40" i="1"/>
  <c r="F37" i="1"/>
  <c r="E37" i="1"/>
  <c r="M39" i="1" s="1"/>
  <c r="M41" i="1" s="1"/>
  <c r="L35" i="1"/>
  <c r="K35" i="1"/>
  <c r="G35" i="1"/>
  <c r="L34" i="1"/>
  <c r="K34" i="1"/>
  <c r="G34" i="1"/>
  <c r="L33" i="1"/>
  <c r="K33" i="1"/>
  <c r="G33" i="1"/>
  <c r="L32" i="1"/>
  <c r="K32" i="1"/>
  <c r="G32" i="1"/>
  <c r="F31" i="1"/>
  <c r="E31" i="1"/>
  <c r="L30" i="1"/>
  <c r="K30" i="1"/>
  <c r="G30" i="1"/>
  <c r="L29" i="1"/>
  <c r="K29" i="1"/>
  <c r="G29" i="1"/>
  <c r="L28" i="1"/>
  <c r="K28" i="1"/>
  <c r="G28" i="1"/>
  <c r="L27" i="1"/>
  <c r="K27" i="1"/>
  <c r="G27" i="1"/>
  <c r="L26" i="1"/>
  <c r="K26" i="1"/>
  <c r="G26" i="1"/>
  <c r="L25" i="1"/>
  <c r="K25" i="1"/>
  <c r="G25" i="1"/>
  <c r="F24" i="1"/>
  <c r="E24" i="1"/>
  <c r="L23" i="1"/>
  <c r="K23" i="1"/>
  <c r="G23" i="1"/>
  <c r="L22" i="1"/>
  <c r="K22" i="1"/>
  <c r="G22" i="1"/>
  <c r="L21" i="1"/>
  <c r="K21" i="1"/>
  <c r="G21" i="1"/>
  <c r="L20" i="1"/>
  <c r="K20" i="1"/>
  <c r="G20" i="1"/>
  <c r="F19" i="1"/>
  <c r="E19" i="1"/>
  <c r="L18" i="1"/>
  <c r="K18" i="1"/>
  <c r="G18" i="1"/>
  <c r="L17" i="1"/>
  <c r="K17" i="1"/>
  <c r="G17" i="1"/>
  <c r="L16" i="1"/>
  <c r="K16" i="1"/>
  <c r="G16" i="1"/>
  <c r="L15" i="1"/>
  <c r="K15" i="1"/>
  <c r="G15" i="1"/>
  <c r="L14" i="1"/>
  <c r="K14" i="1"/>
  <c r="G14" i="1"/>
  <c r="L13" i="1"/>
  <c r="K13" i="1"/>
  <c r="G13" i="1"/>
  <c r="L12" i="1"/>
  <c r="K12" i="1"/>
  <c r="G12" i="1"/>
  <c r="F11" i="1"/>
  <c r="E11" i="1"/>
  <c r="BK2" i="1"/>
  <c r="L24" i="1" l="1"/>
  <c r="G43" i="2"/>
  <c r="L29" i="2"/>
  <c r="G29" i="2"/>
  <c r="L18" i="2"/>
  <c r="L11" i="1"/>
  <c r="L19" i="1"/>
  <c r="G24" i="1"/>
  <c r="L31" i="1"/>
  <c r="M38" i="1"/>
  <c r="G11" i="1"/>
  <c r="G18" i="2"/>
  <c r="G19" i="1"/>
  <c r="I37" i="1"/>
  <c r="G31" i="1"/>
  <c r="G37" i="1"/>
  <c r="L43" i="2"/>
  <c r="G11" i="2"/>
  <c r="L11" i="2"/>
  <c r="N39" i="1"/>
  <c r="N41" i="1" s="1"/>
  <c r="O39" i="1" s="1"/>
  <c r="O41" i="1" s="1"/>
  <c r="P39" i="1" s="1"/>
  <c r="P41" i="1" s="1"/>
  <c r="Q39" i="1" s="1"/>
  <c r="Q41" i="1" s="1"/>
  <c r="R39" i="1" s="1"/>
  <c r="R41" i="1" s="1"/>
  <c r="S39" i="1" s="1"/>
  <c r="S41" i="1" s="1"/>
  <c r="T39" i="1" s="1"/>
  <c r="T41" i="1" s="1"/>
  <c r="U39" i="1" s="1"/>
  <c r="U41" i="1" s="1"/>
  <c r="V39" i="1" s="1"/>
  <c r="V41" i="1" s="1"/>
  <c r="W39" i="1" s="1"/>
  <c r="W41" i="1" s="1"/>
  <c r="X39" i="1" s="1"/>
  <c r="X41" i="1" s="1"/>
  <c r="Y39" i="1" s="1"/>
  <c r="Y41" i="1" s="1"/>
  <c r="Z39" i="1" s="1"/>
  <c r="Z41" i="1" s="1"/>
  <c r="AA39" i="1" s="1"/>
  <c r="AA41" i="1" s="1"/>
  <c r="AB39" i="1" s="1"/>
  <c r="AB41" i="1" s="1"/>
  <c r="AC39" i="1" s="1"/>
  <c r="AC41" i="1" s="1"/>
  <c r="AD39" i="1" s="1"/>
  <c r="AD41" i="1" s="1"/>
  <c r="AE39" i="1" s="1"/>
  <c r="AE41" i="1" s="1"/>
  <c r="AF39" i="1" s="1"/>
  <c r="AF41" i="1" s="1"/>
  <c r="AG39" i="1" s="1"/>
  <c r="AG41" i="1" s="1"/>
  <c r="AH39" i="1" s="1"/>
  <c r="AH41" i="1" s="1"/>
  <c r="AI39" i="1" s="1"/>
  <c r="AI41" i="1" s="1"/>
  <c r="AJ39" i="1" s="1"/>
  <c r="AJ41" i="1" s="1"/>
  <c r="AK39" i="1" s="1"/>
  <c r="AK41" i="1" s="1"/>
  <c r="AL39" i="1" s="1"/>
  <c r="AL41" i="1" s="1"/>
  <c r="AM39" i="1" s="1"/>
  <c r="AM41" i="1" s="1"/>
  <c r="AN39" i="1" s="1"/>
  <c r="AN41" i="1" s="1"/>
  <c r="AO39" i="1" s="1"/>
  <c r="AO41" i="1" s="1"/>
  <c r="AP39" i="1" s="1"/>
  <c r="AP41" i="1" s="1"/>
  <c r="AQ39" i="1" s="1"/>
  <c r="AQ41" i="1" s="1"/>
  <c r="AR39" i="1" s="1"/>
  <c r="AR41" i="1" s="1"/>
  <c r="AS39" i="1" s="1"/>
  <c r="AS41" i="1" s="1"/>
  <c r="AT39" i="1" s="1"/>
  <c r="AT41" i="1" s="1"/>
  <c r="AU39" i="1" s="1"/>
  <c r="AU41" i="1" s="1"/>
  <c r="AV39" i="1" s="1"/>
  <c r="AV41" i="1" s="1"/>
  <c r="AW39" i="1" s="1"/>
  <c r="AW41" i="1" s="1"/>
  <c r="AX39" i="1" s="1"/>
  <c r="AX41" i="1" s="1"/>
  <c r="AY39" i="1" s="1"/>
  <c r="AY41" i="1" s="1"/>
  <c r="AZ39" i="1" s="1"/>
  <c r="AZ41" i="1" s="1"/>
  <c r="BA39" i="1" s="1"/>
  <c r="BA41" i="1" s="1"/>
  <c r="BB39" i="1" s="1"/>
  <c r="BB41" i="1" s="1"/>
  <c r="BC39" i="1" s="1"/>
  <c r="BC41" i="1" s="1"/>
  <c r="BD39" i="1" s="1"/>
  <c r="BD41" i="1" s="1"/>
  <c r="BE39" i="1" s="1"/>
  <c r="BE41" i="1" s="1"/>
  <c r="BF39" i="1" s="1"/>
  <c r="BF41" i="1" s="1"/>
  <c r="BG39" i="1" s="1"/>
  <c r="BG41" i="1" s="1"/>
  <c r="BH39" i="1" s="1"/>
  <c r="BH41" i="1" s="1"/>
  <c r="BI39" i="1" s="1"/>
  <c r="BI41" i="1" s="1"/>
  <c r="BJ39" i="1" s="1"/>
  <c r="BJ41" i="1" s="1"/>
  <c r="BK39" i="1" s="1"/>
  <c r="BK41" i="1" s="1"/>
  <c r="BL39" i="1" s="1"/>
  <c r="BL41" i="1" s="1"/>
  <c r="BM39" i="1" s="1"/>
  <c r="BM41" i="1" s="1"/>
  <c r="BN39" i="1" s="1"/>
  <c r="BN41" i="1" s="1"/>
  <c r="BO39" i="1" s="1"/>
  <c r="BO41" i="1" s="1"/>
  <c r="BP39" i="1" s="1"/>
  <c r="BP41" i="1" s="1"/>
  <c r="BQ39" i="1" s="1"/>
  <c r="BQ41" i="1" s="1"/>
  <c r="BR39" i="1" s="1"/>
  <c r="BR41" i="1" s="1"/>
  <c r="BS39" i="1" s="1"/>
  <c r="BS41" i="1" s="1"/>
  <c r="BT39" i="1" s="1"/>
  <c r="BT41" i="1" s="1"/>
  <c r="M74" i="2"/>
  <c r="M71" i="2"/>
  <c r="N38" i="1" l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AY38" i="1" s="1"/>
  <c r="AZ38" i="1" s="1"/>
  <c r="BA38" i="1" s="1"/>
  <c r="BB38" i="1" s="1"/>
  <c r="BC38" i="1" s="1"/>
  <c r="BD38" i="1" s="1"/>
  <c r="BE38" i="1" s="1"/>
  <c r="BF38" i="1" s="1"/>
  <c r="BG38" i="1" s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N71" i="2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71" i="2" s="1"/>
  <c r="BH71" i="2" s="1"/>
  <c r="BI71" i="2" s="1"/>
  <c r="BJ71" i="2" s="1"/>
  <c r="BK71" i="2" s="1"/>
  <c r="BL71" i="2" s="1"/>
  <c r="BM71" i="2" s="1"/>
  <c r="BV41" i="1"/>
  <c r="BV39" i="1"/>
  <c r="N72" i="2"/>
  <c r="N74" i="2" l="1"/>
  <c r="O72" i="2" l="1"/>
  <c r="O74" i="2" l="1"/>
  <c r="P72" i="2" l="1"/>
  <c r="P74" i="2" l="1"/>
  <c r="Q72" i="2" l="1"/>
  <c r="Q74" i="2" l="1"/>
  <c r="R72" i="2" l="1"/>
  <c r="R74" i="2" s="1"/>
  <c r="S72" i="2" s="1"/>
  <c r="S74" i="2" s="1"/>
  <c r="T72" i="2" s="1"/>
  <c r="T74" i="2" s="1"/>
  <c r="U72" i="2" s="1"/>
  <c r="U74" i="2" s="1"/>
  <c r="V72" i="2" s="1"/>
  <c r="V74" i="2" s="1"/>
  <c r="W72" i="2" s="1"/>
  <c r="W74" i="2" s="1"/>
  <c r="X72" i="2" s="1"/>
  <c r="X74" i="2" s="1"/>
  <c r="Y72" i="2" s="1"/>
  <c r="Y74" i="2" s="1"/>
  <c r="Z72" i="2" s="1"/>
  <c r="Z74" i="2" s="1"/>
  <c r="AA72" i="2" s="1"/>
  <c r="AA74" i="2" s="1"/>
  <c r="AB72" i="2" s="1"/>
  <c r="AB74" i="2" s="1"/>
  <c r="AC72" i="2" s="1"/>
  <c r="AC74" i="2" s="1"/>
  <c r="AD72" i="2" s="1"/>
  <c r="AD74" i="2" s="1"/>
  <c r="AE72" i="2" s="1"/>
  <c r="AE74" i="2" s="1"/>
  <c r="AF72" i="2" s="1"/>
  <c r="AF74" i="2" s="1"/>
  <c r="AG72" i="2" s="1"/>
  <c r="AG74" i="2" s="1"/>
  <c r="AH72" i="2" s="1"/>
  <c r="AH74" i="2" s="1"/>
  <c r="AI72" i="2" s="1"/>
  <c r="AI74" i="2" s="1"/>
  <c r="AJ72" i="2" s="1"/>
  <c r="AJ74" i="2" s="1"/>
  <c r="AK72" i="2" s="1"/>
  <c r="AK74" i="2" s="1"/>
  <c r="AL72" i="2" s="1"/>
  <c r="AL74" i="2" s="1"/>
  <c r="AM72" i="2" s="1"/>
  <c r="AM74" i="2" s="1"/>
  <c r="AN72" i="2" s="1"/>
  <c r="AN74" i="2" s="1"/>
  <c r="AO72" i="2" s="1"/>
  <c r="AO74" i="2" s="1"/>
  <c r="AP72" i="2" s="1"/>
  <c r="AP74" i="2" s="1"/>
  <c r="AQ72" i="2" s="1"/>
  <c r="AQ74" i="2" s="1"/>
  <c r="AR72" i="2" s="1"/>
  <c r="AR74" i="2" s="1"/>
  <c r="AS72" i="2" s="1"/>
  <c r="AS74" i="2" s="1"/>
  <c r="AT72" i="2" s="1"/>
  <c r="AT74" i="2" s="1"/>
  <c r="AU72" i="2" s="1"/>
  <c r="AU74" i="2" s="1"/>
  <c r="AV72" i="2" s="1"/>
  <c r="AV74" i="2" s="1"/>
  <c r="AW72" i="2" s="1"/>
  <c r="AW74" i="2" s="1"/>
  <c r="AX72" i="2" s="1"/>
  <c r="AX74" i="2" s="1"/>
  <c r="AY72" i="2" s="1"/>
  <c r="AY74" i="2" s="1"/>
  <c r="AZ72" i="2" s="1"/>
  <c r="AZ74" i="2" s="1"/>
  <c r="BA72" i="2" s="1"/>
  <c r="BA74" i="2" s="1"/>
  <c r="BB72" i="2" s="1"/>
  <c r="BB74" i="2" s="1"/>
  <c r="BC72" i="2" s="1"/>
  <c r="BC74" i="2" s="1"/>
  <c r="BD72" i="2" s="1"/>
  <c r="BD74" i="2" s="1"/>
  <c r="BE72" i="2" s="1"/>
  <c r="BE74" i="2" s="1"/>
  <c r="BF72" i="2" s="1"/>
  <c r="BF74" i="2" s="1"/>
  <c r="BG72" i="2" s="1"/>
  <c r="BG74" i="2" s="1"/>
  <c r="BH72" i="2" s="1"/>
  <c r="BH74" i="2" s="1"/>
  <c r="BI72" i="2" s="1"/>
  <c r="BI74" i="2" s="1"/>
  <c r="BJ72" i="2" s="1"/>
  <c r="BJ74" i="2" s="1"/>
  <c r="BK72" i="2" s="1"/>
  <c r="BK74" i="2" s="1"/>
  <c r="BL72" i="2" s="1"/>
  <c r="BL74" i="2" s="1"/>
  <c r="BM72" i="2" s="1"/>
  <c r="BM74" i="2" s="1"/>
  <c r="BO74" i="2" l="1"/>
  <c r="BO72" i="2"/>
</calcChain>
</file>

<file path=xl/sharedStrings.xml><?xml version="1.0" encoding="utf-8"?>
<sst xmlns="http://schemas.openxmlformats.org/spreadsheetml/2006/main" count="806" uniqueCount="341">
  <si>
    <t>SCRUM PROJECT MANAGEMENT GANTT CHART</t>
  </si>
  <si>
    <t>GANTT CHART AND BURNDOWN</t>
  </si>
  <si>
    <t>SPRINTS</t>
  </si>
  <si>
    <t>SPRINT 1</t>
  </si>
  <si>
    <t>SPRINT 2</t>
  </si>
  <si>
    <t>SPRINT 3</t>
  </si>
  <si>
    <t>SPRINT 4</t>
  </si>
  <si>
    <t>SPRINT 5</t>
  </si>
  <si>
    <t>WORK BREAKDOWN STRUCTURE</t>
  </si>
  <si>
    <t>TASK TITLE</t>
  </si>
  <si>
    <t>TASK OWNER</t>
  </si>
  <si>
    <t>AMOUNT OF WORK IN HOURS</t>
  </si>
  <si>
    <t>SPRINT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</si>
  <si>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</si>
  <si>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</si>
  <si>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</si>
  <si>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</si>
  <si>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</si>
  <si>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</si>
  <si>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</si>
  <si>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</si>
  <si>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</si>
  <si>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</si>
  <si>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</si>
  <si>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</si>
  <si>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</si>
  <si>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</si>
  <si>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</si>
  <si>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</si>
  <si>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ESTIMATE</t>
  </si>
  <si>
    <t>COMPLETED</t>
  </si>
  <si>
    <t>REMAINING</t>
  </si>
  <si>
    <t>M</t>
  </si>
  <si>
    <t>T</t>
  </si>
  <si>
    <t>W</t>
  </si>
  <si>
    <t>R</t>
  </si>
  <si>
    <t>F</t>
  </si>
  <si>
    <t>Project Conception and Initiation</t>
  </si>
  <si>
    <t>Project Charter</t>
  </si>
  <si>
    <t>Leon W</t>
  </si>
  <si>
    <t>1.1.1</t>
  </si>
  <si>
    <t>Project Charter Revisions</t>
  </si>
  <si>
    <t>Kylie R</t>
  </si>
  <si>
    <t>Research</t>
  </si>
  <si>
    <t>Pete S</t>
  </si>
  <si>
    <t>Projections</t>
  </si>
  <si>
    <t>Steve L</t>
  </si>
  <si>
    <t>Stakeholders</t>
  </si>
  <si>
    <t>Allen W</t>
  </si>
  <si>
    <t>Guidelines</t>
  </si>
  <si>
    <t>Malik M</t>
  </si>
  <si>
    <t>Project Initiation</t>
  </si>
  <si>
    <t>Project Definition and Planning</t>
  </si>
  <si>
    <t>Scope and Goal Setting</t>
  </si>
  <si>
    <t>Budget</t>
  </si>
  <si>
    <t>Communication Plan</t>
  </si>
  <si>
    <t>Risk Management</t>
  </si>
  <si>
    <t>Project Launch and Execution</t>
  </si>
  <si>
    <t>Status and Tracking</t>
  </si>
  <si>
    <t>KPIs</t>
  </si>
  <si>
    <t>3.2.1</t>
  </si>
  <si>
    <t>Monitoring</t>
  </si>
  <si>
    <t>3.2.2</t>
  </si>
  <si>
    <t>Forecasts</t>
  </si>
  <si>
    <t>Project Updates</t>
  </si>
  <si>
    <t>3.3.1</t>
  </si>
  <si>
    <t>Chart Updates</t>
  </si>
  <si>
    <t>Project Performance/Monitoring</t>
  </si>
  <si>
    <t>Project Objectives</t>
  </si>
  <si>
    <t>Quality Deliverables</t>
  </si>
  <si>
    <t>Effort and Cost Tracking</t>
  </si>
  <si>
    <t>4.4</t>
  </si>
  <si>
    <t>Project Performance</t>
  </si>
  <si>
    <t>DAYS</t>
  </si>
  <si>
    <t>EST/DAYS</t>
  </si>
  <si>
    <t>BURNDOWN DATA</t>
  </si>
  <si>
    <t>TOTAL HOURS</t>
  </si>
  <si>
    <t>DAY</t>
  </si>
  <si>
    <t xml:space="preserve">     ^  Enter number of days</t>
  </si>
  <si>
    <t>PLAN</t>
  </si>
  <si>
    <t>Enter hours completed per day ----&gt;</t>
  </si>
  <si>
    <t>HRS COMPLETED</t>
  </si>
  <si>
    <t>HRS REMAINING</t>
  </si>
  <si>
    <t>CLICK HERE TO CREATE SCRUM PROJECT MANAGEMENT GANTT CHART TEMPLATES IN SMARTSHEET</t>
  </si>
  <si>
    <t>PRIORITY</t>
  </si>
  <si>
    <t>TASK DESCRIPTION</t>
  </si>
  <si>
    <t>WORK ESTIMATE IN HOURS</t>
  </si>
  <si>
    <t>STATUS</t>
  </si>
  <si>
    <t>STATUS KEY</t>
  </si>
  <si>
    <t>Not Started</t>
  </si>
  <si>
    <t>In Progress</t>
  </si>
  <si>
    <t>Completed</t>
  </si>
  <si>
    <t>USER STORIES or TASKS</t>
  </si>
  <si>
    <t>ADDED BY</t>
  </si>
  <si>
    <t>DATED ADDED</t>
  </si>
  <si>
    <t>claudia</t>
  </si>
  <si>
    <t>user login</t>
  </si>
  <si>
    <t>as a user I want to login to the website using the info provided during the registration</t>
  </si>
  <si>
    <t>alessandro</t>
  </si>
  <si>
    <t>user deletion</t>
  </si>
  <si>
    <t>as a user I want to delete my account</t>
  </si>
  <si>
    <t>valerio</t>
  </si>
  <si>
    <t>user oauth</t>
  </si>
  <si>
    <t>as a user I want to register with my google account</t>
  </si>
  <si>
    <t>saverio</t>
  </si>
  <si>
    <t>as a user I want to register to the website</t>
  </si>
  <si>
    <t>user registration</t>
  </si>
  <si>
    <t>user profile photo modification</t>
  </si>
  <si>
    <t>as a user I want to change my profile photo</t>
  </si>
  <si>
    <t>user preferencies</t>
  </si>
  <si>
    <t>user competition</t>
  </si>
  <si>
    <t>as a user I want to check my score on the competition scoreboard</t>
  </si>
  <si>
    <t>as a user I want to unlock animal description once the certificate has been uploaded</t>
  </si>
  <si>
    <t>user achievement</t>
  </si>
  <si>
    <t>user comments</t>
  </si>
  <si>
    <t>user report</t>
  </si>
  <si>
    <t xml:space="preserve">as a user I want to report other users who misbehave </t>
  </si>
  <si>
    <t>admin report</t>
  </si>
  <si>
    <t>as an admin I want to check the reports and block or delete users</t>
  </si>
  <si>
    <t>admin events</t>
  </si>
  <si>
    <t>as an admin I want to add temporary events that allow users to gain more points</t>
  </si>
  <si>
    <t>winner announcement</t>
  </si>
  <si>
    <t>as a user on the ranking podium after a season I'm gaining a badge on my profile</t>
  </si>
  <si>
    <t>user forum filter</t>
  </si>
  <si>
    <t>as a user I want to filter the posts in the forum by certain condition</t>
  </si>
  <si>
    <t>user complete animaldex</t>
  </si>
  <si>
    <t>as a user I want to view the complete list of all the animals in the database</t>
  </si>
  <si>
    <t>user complete animaldex sorting</t>
  </si>
  <si>
    <t>as a user I want to sort the complete list of animals</t>
  </si>
  <si>
    <t>Design of project</t>
  </si>
  <si>
    <t xml:space="preserve">LoFi </t>
  </si>
  <si>
    <t>Function Points</t>
  </si>
  <si>
    <t>COCOMO II</t>
  </si>
  <si>
    <t>user issues</t>
  </si>
  <si>
    <t>as a user I want to discover known positions of an animal</t>
  </si>
  <si>
    <t>animal positions</t>
  </si>
  <si>
    <t>as a user I want to be able to recover my credentials</t>
  </si>
  <si>
    <t>user credentials</t>
  </si>
  <si>
    <t>as a user I want to upload a certificate from google photos/drive</t>
  </si>
  <si>
    <t>certificates via google</t>
  </si>
  <si>
    <t>as an admin I want to modify/delete all comments on the forum</t>
  </si>
  <si>
    <t>as a user I want to modify my own comments on the forum</t>
  </si>
  <si>
    <t>user modifying comments</t>
  </si>
  <si>
    <t>admin modifying comments</t>
  </si>
  <si>
    <t>as an admin I want to see the list of all users</t>
  </si>
  <si>
    <t>users list</t>
  </si>
  <si>
    <t>as a user or third party authority I want to be able to be informed on how my data is handled by the application and their owners</t>
  </si>
  <si>
    <t>user agreement</t>
  </si>
  <si>
    <t>as a user I want to report if I meet a hurt animal and call for emergency</t>
  </si>
  <si>
    <t>animal emergency</t>
  </si>
  <si>
    <t>as an emergency operator I want to receive notifications from users</t>
  </si>
  <si>
    <t>operator notifications</t>
  </si>
  <si>
    <t>operator response</t>
  </si>
  <si>
    <t>as an emergency operator I want to send updates on the user help request</t>
  </si>
  <si>
    <t>operator login</t>
  </si>
  <si>
    <t>operator deletion</t>
  </si>
  <si>
    <t>as an operator I want to login to the website using the info provided during the registration</t>
  </si>
  <si>
    <t>as an operator I want to delete my account</t>
  </si>
  <si>
    <t>operator registration</t>
  </si>
  <si>
    <t>as an operator I want to register to the website</t>
  </si>
  <si>
    <t>user personal animaldex</t>
  </si>
  <si>
    <t>as a user I want to see my personal animaldex with my certificates</t>
  </si>
  <si>
    <t>user event interaction</t>
  </si>
  <si>
    <t>as a user I want to be able to participate to special events and gain more points</t>
  </si>
  <si>
    <t>emergency operator evaluation</t>
  </si>
  <si>
    <t>user evaluation</t>
  </si>
  <si>
    <t>as a user I want to evaluate the reliability of the emergency operator</t>
  </si>
  <si>
    <t>as an emergency operator I want to evaluate the reliability of the user</t>
  </si>
  <si>
    <t>admin notifications</t>
  </si>
  <si>
    <t>as an admin I want to receive the evaluation of both the user and the emergency operator</t>
  </si>
  <si>
    <t>admin ban</t>
  </si>
  <si>
    <t>as an admin I want to ban user or emergency operator that has a certain amount of negative evaluations</t>
  </si>
  <si>
    <t>user credentials and personal info</t>
  </si>
  <si>
    <t>animaldex search</t>
  </si>
  <si>
    <t>as a user I want to look for a specific animal in the animaldex using the search bar in the page</t>
  </si>
  <si>
    <t>as a user I want to edit my personal info and change my credentials associated to my account</t>
  </si>
  <si>
    <t>user animal certificate</t>
  </si>
  <si>
    <t>as a user I want to upload/update a photo certifiyng the encounter of the animal in order to obtain points</t>
  </si>
  <si>
    <t>user map</t>
  </si>
  <si>
    <t>as a user I want to view the homepage map divided by areas</t>
  </si>
  <si>
    <t>as a user I want to define my preferences on favourite animal and notifications about comments and operators</t>
  </si>
  <si>
    <t>as a user I want to ask for help by reporting my issue to an admin</t>
  </si>
  <si>
    <t>User Management</t>
  </si>
  <si>
    <t>Certification</t>
  </si>
  <si>
    <t>Certification/Frontend</t>
  </si>
  <si>
    <t>Forum</t>
  </si>
  <si>
    <t>Notification</t>
  </si>
  <si>
    <t>Certifcation</t>
  </si>
  <si>
    <t>Certification/User Management</t>
  </si>
  <si>
    <t>DB</t>
  </si>
  <si>
    <t>User Management/DB/Frontend</t>
  </si>
  <si>
    <t>Certificate</t>
  </si>
  <si>
    <t>DB/Certification</t>
  </si>
  <si>
    <t>COMPONENT</t>
  </si>
  <si>
    <t>as a user I want to take part to the forum, by adding a comment or replying to an existing comment</t>
  </si>
  <si>
    <t>Notification/User Management/Forum</t>
  </si>
  <si>
    <t>System architecture estimation</t>
  </si>
  <si>
    <t>II Sprint definition</t>
  </si>
  <si>
    <t>ER Schema and User stories</t>
  </si>
  <si>
    <t xml:space="preserve">User Management (Di Paolo/Catalano) </t>
  </si>
  <si>
    <t xml:space="preserve">User Management  (Di Paolo/Catalano) </t>
  </si>
  <si>
    <t>Certification (Baldi/Dieni)</t>
  </si>
  <si>
    <t>Certifcation (Baldi/Dieni)</t>
  </si>
  <si>
    <t>DB/Certification (Baldi/Dieni)</t>
  </si>
  <si>
    <t>DB (Baldi/Dieni)</t>
  </si>
  <si>
    <t>First drafting of db structure</t>
  </si>
  <si>
    <t>everyone</t>
  </si>
  <si>
    <t>Alessandro Catalano</t>
  </si>
  <si>
    <t>Claudia Di Paolo</t>
  </si>
  <si>
    <t>First drafting of frontend</t>
  </si>
  <si>
    <t>Saverio Dieni</t>
  </si>
  <si>
    <t>First drafting of certification service</t>
  </si>
  <si>
    <t>Database within the docker container</t>
  </si>
  <si>
    <t>2,5</t>
  </si>
  <si>
    <t>Certification service within the docker container</t>
  </si>
  <si>
    <t>2,6</t>
  </si>
  <si>
    <t>Catalano and Di paolo</t>
  </si>
  <si>
    <t>2,7</t>
  </si>
  <si>
    <t>Communication between certification and recognition service</t>
  </si>
  <si>
    <t>2,8</t>
  </si>
  <si>
    <t>First version of central server</t>
  </si>
  <si>
    <t>2,9</t>
  </si>
  <si>
    <t xml:space="preserve"> Local db (sql file + docker)</t>
  </si>
  <si>
    <t>2.10</t>
  </si>
  <si>
    <t>Valerio Baldi</t>
  </si>
  <si>
    <t xml:space="preserve">Certificate Image's Handling </t>
  </si>
  <si>
    <t>2 e 3</t>
  </si>
  <si>
    <t>Implementation of II Sprint features</t>
  </si>
  <si>
    <t>Implementation of III Sprint features</t>
  </si>
  <si>
    <t>Serving frontend with docker</t>
  </si>
  <si>
    <t>Everyone</t>
  </si>
  <si>
    <t>User Personal Animaldex</t>
  </si>
  <si>
    <t>Valerio Baldi Saverio Dieni</t>
  </si>
  <si>
    <t>Signup/Login Logic Part 2</t>
  </si>
  <si>
    <t>Signup/login Logic Part 1</t>
  </si>
  <si>
    <t>3,4</t>
  </si>
  <si>
    <t>3,3</t>
  </si>
  <si>
    <t>Signup/Login Logic Part 3 + operator table reshape</t>
  </si>
  <si>
    <t>3.5</t>
  </si>
  <si>
    <t>Complete Animaldex</t>
  </si>
  <si>
    <t>3,6</t>
  </si>
  <si>
    <t>Google Oauth</t>
  </si>
  <si>
    <t>Animaldex Sorting</t>
  </si>
  <si>
    <t>3.8</t>
  </si>
  <si>
    <t>3.7</t>
  </si>
  <si>
    <t>PersonalPage Logic redirect and data handling</t>
  </si>
  <si>
    <t>PersonalPage Logic data displaying</t>
  </si>
  <si>
    <t>Catalano  Di Paolo</t>
  </si>
  <si>
    <t>3.9</t>
  </si>
  <si>
    <t>Animaldex Search Bar and Personaldex filter</t>
  </si>
  <si>
    <t>3.10</t>
  </si>
  <si>
    <t>3.11</t>
  </si>
  <si>
    <t>Cookie management and integration</t>
  </si>
  <si>
    <t>Catalano Di Paolo</t>
  </si>
  <si>
    <t xml:space="preserve">User Management (Baldi/Dieni) </t>
  </si>
  <si>
    <t>User Management/DB/Frontend (Di Paolo/Catalano)</t>
  </si>
  <si>
    <t>Certification/User Management (Baldi/Dieni)</t>
  </si>
  <si>
    <t>Certification/Frontend (Baldi/Dieni)</t>
  </si>
  <si>
    <t>Implementation of IV Sprint features</t>
  </si>
  <si>
    <t>Catalano Alessandro</t>
  </si>
  <si>
    <t xml:space="preserve">Delete operator account </t>
  </si>
  <si>
    <t xml:space="preserve">Delete user account </t>
  </si>
  <si>
    <t>ScoreBoard</t>
  </si>
  <si>
    <t>Updating personal info of user and operator</t>
  </si>
  <si>
    <t>Winner announcement</t>
  </si>
  <si>
    <t>4.5</t>
  </si>
  <si>
    <t>Adding special events</t>
  </si>
  <si>
    <t xml:space="preserve">as a user I want to seek for help in the FAQ section </t>
  </si>
  <si>
    <t>admin delete comments</t>
  </si>
  <si>
    <t>3, 4, 5</t>
  </si>
  <si>
    <t>2, 3</t>
  </si>
  <si>
    <t>4, 5</t>
  </si>
  <si>
    <t>4.6</t>
  </si>
  <si>
    <t>Implementation of V Sprint features</t>
  </si>
  <si>
    <t>WEEK 13</t>
  </si>
  <si>
    <t>WEEK 14</t>
  </si>
  <si>
    <t>WEEK 15</t>
  </si>
  <si>
    <t>WEEK 16</t>
  </si>
  <si>
    <t>5</t>
  </si>
  <si>
    <t>5.1</t>
  </si>
  <si>
    <t>5.2</t>
  </si>
  <si>
    <t>show user list for admin</t>
  </si>
  <si>
    <t>Catalano and Di Paolo</t>
  </si>
  <si>
    <t>Frontend (Di Paolo/Catalano)</t>
  </si>
  <si>
    <t>Forum (Di Paolo/Catalano)</t>
  </si>
  <si>
    <t>as an admin I want to ban not conforming users or emergency operators (delete their account)</t>
  </si>
  <si>
    <t>5.3</t>
  </si>
  <si>
    <t xml:space="preserve">faq page </t>
  </si>
  <si>
    <t>1.2</t>
  </si>
  <si>
    <t>1.3</t>
  </si>
  <si>
    <t>1.4</t>
  </si>
  <si>
    <t>1.5</t>
  </si>
  <si>
    <t>1.6</t>
  </si>
  <si>
    <t>user event interaction + finish special events</t>
  </si>
  <si>
    <t>5.4</t>
  </si>
  <si>
    <t>operator and user ban by admin</t>
  </si>
  <si>
    <t>user modifying and deleting comments</t>
  </si>
  <si>
    <t>as a user I want to modify and delete my own comments on the forum</t>
  </si>
  <si>
    <t>as an admin I want to delete comments on the forum</t>
  </si>
  <si>
    <t>5.5</t>
  </si>
  <si>
    <t>5.6</t>
  </si>
  <si>
    <t>forum add comments and replies</t>
  </si>
  <si>
    <t>forum delete comments and replies by user and admin</t>
  </si>
  <si>
    <t>Catalano/Di Paolo</t>
  </si>
  <si>
    <t>5.7</t>
  </si>
  <si>
    <t>5.8</t>
  </si>
  <si>
    <t>forum improved features</t>
  </si>
  <si>
    <t>5.9</t>
  </si>
  <si>
    <t>modify comments and replies forum and forum filter</t>
  </si>
  <si>
    <t>5.10</t>
  </si>
  <si>
    <t>5.11</t>
  </si>
  <si>
    <t>Personal Map</t>
  </si>
  <si>
    <t>5.12</t>
  </si>
  <si>
    <t>forum now on user side</t>
  </si>
  <si>
    <t>messages between users and operators</t>
  </si>
  <si>
    <t>message deletion</t>
  </si>
  <si>
    <t>as a user or an operator I want to delete previous messages</t>
  </si>
  <si>
    <t>emergency chat</t>
  </si>
  <si>
    <t>as a user or an operator I want to read and write messages</t>
  </si>
  <si>
    <t>as a user I want to define my preferences on favourite animal</t>
  </si>
  <si>
    <t>Notification(Dieni/Baldi)</t>
  </si>
  <si>
    <t>SPRINT 6</t>
  </si>
  <si>
    <t>WEEK 17</t>
  </si>
  <si>
    <t>WEEK 18</t>
  </si>
  <si>
    <t>6</t>
  </si>
  <si>
    <t>Implementation of VI Sprint features</t>
  </si>
  <si>
    <t>5.13</t>
  </si>
  <si>
    <t>6.1</t>
  </si>
  <si>
    <t>Emergency operator evaluation</t>
  </si>
  <si>
    <t>Baldi/Dieni</t>
  </si>
  <si>
    <t>6.2</t>
  </si>
  <si>
    <t>User evaluation</t>
  </si>
  <si>
    <t>6.3</t>
  </si>
  <si>
    <t xml:space="preserve">update on changing favourite animal and displaying it </t>
  </si>
  <si>
    <t>6.4</t>
  </si>
  <si>
    <t>rest mapping the report and chat microservice</t>
  </si>
  <si>
    <t>6.5</t>
  </si>
  <si>
    <t>split change password form change credentials</t>
  </si>
  <si>
    <t>Catalano</t>
  </si>
  <si>
    <t>User profile image pt1</t>
  </si>
  <si>
    <t>Profile image pt2  and centralDB restructuring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</si>
</sst>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2"/>
      <color rgb="FF000000"/>
      <name val="Corbel"/>
    </font>
    <font>
      <b/>
      <sz val="24"/>
      <color rgb="FF345D7E"/>
      <name val="Arial"/>
    </font>
    <font>
      <b/>
      <sz val="10"/>
      <color rgb="FF558BB7"/>
      <name val="Arial"/>
    </font>
    <font>
      <b/>
      <sz val="10"/>
      <color rgb="FFF3F3F3"/>
      <name val="Arial"/>
    </font>
    <font>
      <b/>
      <u/>
      <sz val="10"/>
      <color rgb="FFF3F3F3"/>
      <name val="Arial"/>
    </font>
    <font>
      <b/>
      <sz val="16"/>
      <color rgb="FF7F7F7F"/>
      <name val="Arial"/>
    </font>
    <font>
      <sz val="12"/>
      <name val="Corbel"/>
    </font>
    <font>
      <b/>
      <sz val="9"/>
      <color rgb="FF000000"/>
      <name val="Arial"/>
    </font>
    <font>
      <b/>
      <sz val="8"/>
      <color rgb="FF000000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sz val="10"/>
      <color rgb="FF000000"/>
      <name val="Arial"/>
    </font>
    <font>
      <b/>
      <sz val="8"/>
      <color rgb="FF7F7F7F"/>
      <name val="Arial"/>
    </font>
    <font>
      <b/>
      <sz val="10"/>
      <color rgb="FF7F7F7F"/>
      <name val="Arial"/>
    </font>
    <font>
      <b/>
      <sz val="11"/>
      <color rgb="FF7F7F7F"/>
      <name val="Arial"/>
    </font>
    <font>
      <sz val="11"/>
      <color rgb="FF578278"/>
      <name val="Arial"/>
    </font>
    <font>
      <sz val="7"/>
      <color rgb="FF578278"/>
      <name val="Arial"/>
    </font>
    <font>
      <b/>
      <u/>
      <sz val="12"/>
      <color rgb="FFFFFFFF"/>
      <name val="Arial"/>
    </font>
    <font>
      <b/>
      <sz val="15"/>
      <color rgb="FF000000"/>
      <name val="Arial"/>
    </font>
    <font>
      <b/>
      <sz val="12"/>
      <color rgb="FFFFFFFF"/>
      <name val="Arial"/>
    </font>
    <font>
      <sz val="9"/>
      <color rgb="FF7B3C16"/>
      <name val="Arial"/>
    </font>
    <font>
      <sz val="9"/>
      <color rgb="FF7C5F1D"/>
      <name val="Arial"/>
    </font>
    <font>
      <sz val="9"/>
      <color rgb="FF716767"/>
      <name val="Arial"/>
    </font>
    <font>
      <sz val="9"/>
      <color rgb="FF000000"/>
      <name val="Arial"/>
      <family val="2"/>
    </font>
    <font>
      <sz val="9"/>
      <color theme="1"/>
      <name val="Arial"/>
    </font>
    <font>
      <u/>
      <sz val="10"/>
      <color rgb="FF000000"/>
      <name val="Arial"/>
      <family val="2"/>
    </font>
    <font>
      <sz val="10"/>
      <color rgb="FF000000"/>
      <name val="Arial"/>
      <family val="2"/>
    </font>
    <font>
      <strike/>
      <sz val="12"/>
      <color rgb="FF000000"/>
      <name val="Corbe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8"/>
      <name val="Corbel"/>
      <family val="2"/>
    </font>
    <font>
      <sz val="9"/>
      <color rgb="FF716767"/>
      <name val="Arial"/>
      <family val="2"/>
    </font>
    <font>
      <sz val="12"/>
      <color theme="0"/>
      <name val="Corbel"/>
      <family val="2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E4EDEB"/>
        <bgColor rgb="FFE4EDEB"/>
      </patternFill>
    </fill>
    <fill>
      <patternFill patternType="solid">
        <fgColor rgb="FFCADBD7"/>
        <bgColor rgb="FFCADBD7"/>
      </patternFill>
    </fill>
    <fill>
      <patternFill patternType="solid">
        <fgColor rgb="FFAFCAC4"/>
        <bgColor rgb="FFAFCAC4"/>
      </patternFill>
    </fill>
    <fill>
      <patternFill patternType="solid">
        <fgColor rgb="FF7BA79D"/>
        <bgColor rgb="FF7BA79D"/>
      </patternFill>
    </fill>
    <fill>
      <patternFill patternType="solid">
        <fgColor rgb="FF578278"/>
        <bgColor rgb="FF578278"/>
      </patternFill>
    </fill>
    <fill>
      <patternFill patternType="solid">
        <fgColor rgb="FF558BB7"/>
        <bgColor rgb="FF558BB7"/>
      </patternFill>
    </fill>
    <fill>
      <patternFill patternType="solid">
        <fgColor rgb="FFB85B22"/>
        <bgColor rgb="FFB85B22"/>
      </patternFill>
    </fill>
    <fill>
      <patternFill patternType="solid">
        <fgColor rgb="FF80875A"/>
        <bgColor rgb="FF80875A"/>
      </patternFill>
    </fill>
    <fill>
      <patternFill patternType="solid">
        <fgColor rgb="FFBA8E2C"/>
        <bgColor rgb="FFBA8E2C"/>
      </patternFill>
    </fill>
    <fill>
      <patternFill patternType="solid">
        <fgColor rgb="FFD4E1EC"/>
        <bgColor rgb="FFD4E1EC"/>
      </patternFill>
    </fill>
    <fill>
      <patternFill patternType="solid">
        <fgColor rgb="FFF1CCB5"/>
        <bgColor rgb="FFF1CCB5"/>
      </patternFill>
    </fill>
    <fill>
      <patternFill patternType="solid">
        <fgColor rgb="FFDADDCC"/>
        <bgColor rgb="FFDADDCC"/>
      </patternFill>
    </fill>
    <fill>
      <patternFill patternType="solid">
        <fgColor rgb="FFEFE0BD"/>
        <bgColor rgb="FFEFE0BD"/>
      </patternFill>
    </fill>
    <fill>
      <patternFill patternType="solid">
        <fgColor rgb="FFF2F2F2"/>
        <bgColor rgb="FFF2F2F2"/>
      </patternFill>
    </fill>
    <fill>
      <patternFill patternType="solid">
        <fgColor rgb="FF94B6D2"/>
        <bgColor rgb="FF94B6D2"/>
      </patternFill>
    </fill>
    <fill>
      <patternFill patternType="solid">
        <fgColor rgb="FFE9F0F5"/>
        <bgColor rgb="FFE9F0F5"/>
      </patternFill>
    </fill>
    <fill>
      <patternFill patternType="solid">
        <fgColor rgb="FFF8E5DA"/>
        <bgColor rgb="FFF8E5DA"/>
      </patternFill>
    </fill>
    <fill>
      <patternFill patternType="solid">
        <fgColor rgb="FFECEEE5"/>
        <bgColor rgb="FFECEEE5"/>
      </patternFill>
    </fill>
    <fill>
      <patternFill patternType="solid">
        <fgColor rgb="FFF7EFDE"/>
        <bgColor rgb="FFF7EFDE"/>
      </patternFill>
    </fill>
    <fill>
      <patternFill patternType="solid">
        <fgColor rgb="FFDD8047"/>
        <bgColor rgb="FFDD8047"/>
      </patternFill>
    </fill>
    <fill>
      <patternFill patternType="solid">
        <fgColor rgb="FF6AA84F"/>
        <bgColor rgb="FF6AA84F"/>
      </patternFill>
    </fill>
    <fill>
      <patternFill patternType="solid">
        <fgColor rgb="FFE9E7E7"/>
        <bgColor rgb="FFE9E7E7"/>
      </patternFill>
    </fill>
    <fill>
      <patternFill patternType="solid">
        <fgColor theme="4"/>
        <bgColor rgb="FFE9F0F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9.9978637043366805E-2"/>
        <bgColor rgb="FFBA8E2C"/>
      </patternFill>
    </fill>
    <fill>
      <patternFill patternType="solid">
        <fgColor rgb="FFC00000"/>
        <bgColor rgb="FFBA8E2C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A8E2C"/>
      </patternFill>
    </fill>
    <fill>
      <patternFill patternType="solid">
        <fgColor theme="0"/>
        <bgColor rgb="FFF7EFDE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rgb="FFBA8E2C"/>
      </patternFill>
    </fill>
    <fill>
      <patternFill patternType="solid">
        <fgColor theme="7" tint="-0.249977111117893"/>
        <bgColor indexed="64"/>
      </patternFill>
    </fill>
  </fills>
  <borders count="85">
    <border>
      <left/>
      <right/>
      <top/>
      <bottom/>
      <diagonal/>
    </border>
    <border>
      <left/>
      <right style="medium">
        <color rgb="FFA5A5A5"/>
      </right>
      <top/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/>
      <top/>
      <bottom style="thin">
        <color rgb="FFA5A5A5"/>
      </bottom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 style="medium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/>
      <top style="medium">
        <color rgb="FFBFBFBF"/>
      </top>
      <bottom/>
      <diagonal/>
    </border>
    <border>
      <left style="medium">
        <color rgb="FFA5A5A5"/>
      </left>
      <right/>
      <top style="medium">
        <color rgb="FFA5A5A5"/>
      </top>
      <bottom style="thin">
        <color rgb="FFA5A5A5"/>
      </bottom>
      <diagonal/>
    </border>
    <border>
      <left/>
      <right/>
      <top style="medium">
        <color rgb="FFA5A5A5"/>
      </top>
      <bottom style="thin">
        <color rgb="FFA5A5A5"/>
      </bottom>
      <diagonal/>
    </border>
    <border>
      <left/>
      <right style="medium">
        <color rgb="FFA5A5A5"/>
      </right>
      <top style="medium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/>
      <diagonal/>
    </border>
    <border>
      <left/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 style="medium">
        <color rgb="FFBFBFBF"/>
      </top>
      <bottom/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medium">
        <color rgb="FFBFBFBF"/>
      </right>
      <top/>
      <bottom/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 style="medium">
        <color rgb="FFBFBFBF"/>
      </right>
      <top/>
      <bottom style="thin">
        <color rgb="FFBFBFBF"/>
      </bottom>
      <diagonal/>
    </border>
    <border>
      <left style="medium">
        <color rgb="FFBFBFBF"/>
      </left>
      <right/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/>
      <top/>
      <bottom style="double">
        <color rgb="FFBFBFBF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medium">
        <color rgb="FFA5A5A5"/>
      </left>
      <right style="medium">
        <color rgb="FFA5A5A5"/>
      </right>
      <top/>
      <bottom style="double">
        <color rgb="FFBFBFBF"/>
      </bottom>
      <diagonal/>
    </border>
    <border>
      <left/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/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/>
      <bottom style="double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  <diagonal/>
    </border>
    <border>
      <left style="medium">
        <color rgb="FFBFBFBF"/>
      </left>
      <right/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medium">
        <color rgb="FFBFBFBF"/>
      </left>
      <right/>
      <top style="thin">
        <color rgb="FFBFBFBF"/>
      </top>
      <bottom style="medium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rgb="FFA5A5A5"/>
      </bottom>
      <diagonal/>
    </border>
    <border>
      <left style="thin">
        <color rgb="FFA5A5A5"/>
      </left>
      <right style="medium">
        <color rgb="FFA5A5A5"/>
      </right>
      <top style="thin">
        <color rgb="FFA5A5A5"/>
      </top>
      <bottom style="medium">
        <color rgb="FFA5A5A5"/>
      </bottom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 style="medium">
        <color rgb="FFA5A5A5"/>
      </bottom>
      <diagonal/>
    </border>
    <border>
      <left/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A5A5A5"/>
      </bottom>
      <diagonal/>
    </border>
    <border>
      <left style="thin">
        <color rgb="FFBFBFBF"/>
      </left>
      <right style="medium">
        <color rgb="FFBFBFBF"/>
      </right>
      <top style="thin">
        <color rgb="FFBFBFBF"/>
      </top>
      <bottom style="medium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A5A5A5"/>
      </left>
      <right style="medium">
        <color rgb="FFA5A5A5"/>
      </right>
      <top style="medium">
        <color rgb="FFA5A5A5"/>
      </top>
      <bottom style="thin">
        <color rgb="FFBFBFBF"/>
      </bottom>
      <diagonal/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A5A5A5"/>
      </bottom>
      <diagonal/>
    </border>
    <border>
      <left style="medium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 style="thin">
        <color rgb="FFBFBFBF"/>
      </top>
      <bottom/>
      <diagonal/>
    </border>
    <border>
      <left style="medium">
        <color rgb="FFBFBFBF"/>
      </left>
      <right style="thin">
        <color rgb="FFBFBFBF"/>
      </right>
      <top/>
      <bottom/>
      <diagonal/>
    </border>
    <border>
      <left/>
      <right style="thin">
        <color rgb="FFBFBFBF"/>
      </right>
      <top/>
      <bottom/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medium">
        <color rgb="FFA5A5A5"/>
      </right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 style="medium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medium">
        <color rgb="FFA5A5A5"/>
      </right>
      <top style="thin">
        <color rgb="FFA5A5A5"/>
      </top>
      <bottom/>
      <diagonal/>
    </border>
    <border>
      <left style="medium">
        <color rgb="FFA5A5A5"/>
      </left>
      <right style="medium">
        <color rgb="FFA5A5A5"/>
      </right>
      <top style="thin">
        <color rgb="FFBFBFBF"/>
      </top>
      <bottom/>
      <diagonal/>
    </border>
    <border>
      <left style="thin">
        <color rgb="FFBFBFBF"/>
      </left>
      <right style="medium">
        <color rgb="FFBFBFBF"/>
      </right>
      <top style="thin">
        <color rgb="FFBFBFBF"/>
      </top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</borders>
  <cellStyleXfs count="1">
    <xf numFmtId="0" fontId="0" fillId="0" borderId="0"/>
  </cellStyleXfs>
  <cellXfs count="26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2" borderId="0" xfId="0" applyFont="1" applyFill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left" vertical="center"/>
    </xf>
    <xf numFmtId="0" fontId="0" fillId="4" borderId="3" xfId="0" applyFill="1" applyBorder="1"/>
    <xf numFmtId="0" fontId="0" fillId="0" borderId="3" xfId="0" applyBorder="1"/>
    <xf numFmtId="0" fontId="0" fillId="0" borderId="4" xfId="0" applyBorder="1"/>
    <xf numFmtId="0" fontId="7" fillId="5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/>
    </xf>
    <xf numFmtId="0" fontId="0" fillId="0" borderId="6" xfId="0" applyBorder="1"/>
    <xf numFmtId="0" fontId="0" fillId="5" borderId="6" xfId="0" applyFill="1" applyBorder="1"/>
    <xf numFmtId="0" fontId="0" fillId="0" borderId="7" xfId="0" applyBorder="1"/>
    <xf numFmtId="0" fontId="7" fillId="6" borderId="6" xfId="0" applyFont="1" applyFill="1" applyBorder="1" applyAlignment="1">
      <alignment horizontal="center" vertical="center" wrapText="1"/>
    </xf>
    <xf numFmtId="0" fontId="0" fillId="6" borderId="6" xfId="0" applyFill="1" applyBorder="1"/>
    <xf numFmtId="0" fontId="7" fillId="7" borderId="6" xfId="0" applyFont="1" applyFill="1" applyBorder="1" applyAlignment="1">
      <alignment horizontal="center" vertical="center" wrapText="1"/>
    </xf>
    <xf numFmtId="0" fontId="0" fillId="7" borderId="6" xfId="0" applyFill="1" applyBorder="1"/>
    <xf numFmtId="0" fontId="7" fillId="8" borderId="6" xfId="0" applyFont="1" applyFill="1" applyBorder="1" applyAlignment="1">
      <alignment horizontal="center" vertical="center" wrapText="1"/>
    </xf>
    <xf numFmtId="0" fontId="0" fillId="8" borderId="6" xfId="0" applyFill="1" applyBorder="1"/>
    <xf numFmtId="0" fontId="8" fillId="3" borderId="28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 vertical="center" wrapText="1"/>
    </xf>
    <xf numFmtId="0" fontId="10" fillId="13" borderId="33" xfId="0" applyFont="1" applyFill="1" applyBorder="1" applyAlignment="1">
      <alignment horizontal="center" vertical="center"/>
    </xf>
    <xf numFmtId="0" fontId="10" fillId="13" borderId="34" xfId="0" applyFont="1" applyFill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/>
    </xf>
    <xf numFmtId="0" fontId="10" fillId="14" borderId="33" xfId="0" applyFont="1" applyFill="1" applyBorder="1" applyAlignment="1">
      <alignment horizontal="center" vertical="center"/>
    </xf>
    <xf numFmtId="0" fontId="10" fillId="14" borderId="34" xfId="0" applyFont="1" applyFill="1" applyBorder="1" applyAlignment="1">
      <alignment horizontal="center" vertical="center"/>
    </xf>
    <xf numFmtId="0" fontId="10" fillId="14" borderId="35" xfId="0" applyFont="1" applyFill="1" applyBorder="1" applyAlignment="1">
      <alignment horizontal="center" vertical="center"/>
    </xf>
    <xf numFmtId="0" fontId="10" fillId="15" borderId="33" xfId="0" applyFont="1" applyFill="1" applyBorder="1" applyAlignment="1">
      <alignment horizontal="center" vertical="center"/>
    </xf>
    <xf numFmtId="0" fontId="10" fillId="15" borderId="34" xfId="0" applyFont="1" applyFill="1" applyBorder="1" applyAlignment="1">
      <alignment horizontal="center" vertical="center"/>
    </xf>
    <xf numFmtId="0" fontId="10" fillId="15" borderId="35" xfId="0" applyFont="1" applyFill="1" applyBorder="1" applyAlignment="1">
      <alignment horizontal="center" vertical="center"/>
    </xf>
    <xf numFmtId="0" fontId="10" fillId="16" borderId="33" xfId="0" applyFont="1" applyFill="1" applyBorder="1" applyAlignment="1">
      <alignment horizontal="center" vertical="center"/>
    </xf>
    <xf numFmtId="0" fontId="10" fillId="16" borderId="34" xfId="0" applyFont="1" applyFill="1" applyBorder="1" applyAlignment="1">
      <alignment horizontal="center" vertical="center"/>
    </xf>
    <xf numFmtId="0" fontId="10" fillId="16" borderId="35" xfId="0" applyFont="1" applyFill="1" applyBorder="1" applyAlignment="1">
      <alignment horizontal="center" vertical="center"/>
    </xf>
    <xf numFmtId="49" fontId="11" fillId="17" borderId="36" xfId="0" applyNumberFormat="1" applyFont="1" applyFill="1" applyBorder="1" applyAlignment="1">
      <alignment horizontal="left" vertical="center"/>
    </xf>
    <xf numFmtId="0" fontId="11" fillId="3" borderId="37" xfId="0" applyFont="1" applyFill="1" applyBorder="1" applyAlignment="1">
      <alignment horizontal="left" vertical="center"/>
    </xf>
    <xf numFmtId="0" fontId="11" fillId="3" borderId="38" xfId="0" applyFont="1" applyFill="1" applyBorder="1" applyAlignment="1">
      <alignment horizontal="left" vertical="center"/>
    </xf>
    <xf numFmtId="0" fontId="11" fillId="3" borderId="28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left" vertical="center"/>
    </xf>
    <xf numFmtId="14" fontId="11" fillId="3" borderId="40" xfId="0" applyNumberFormat="1" applyFont="1" applyFill="1" applyBorder="1" applyAlignment="1">
      <alignment horizontal="center" vertical="center"/>
    </xf>
    <xf numFmtId="14" fontId="11" fillId="3" borderId="41" xfId="0" applyNumberFormat="1" applyFont="1" applyFill="1" applyBorder="1" applyAlignment="1">
      <alignment horizontal="center" vertical="center"/>
    </xf>
    <xf numFmtId="1" fontId="11" fillId="3" borderId="41" xfId="0" applyNumberFormat="1" applyFont="1" applyFill="1" applyBorder="1" applyAlignment="1">
      <alignment horizontal="center" vertical="center"/>
    </xf>
    <xf numFmtId="9" fontId="7" fillId="3" borderId="41" xfId="0" applyNumberFormat="1" applyFont="1" applyFill="1" applyBorder="1" applyAlignment="1">
      <alignment horizontal="center" vertical="center"/>
    </xf>
    <xf numFmtId="0" fontId="12" fillId="3" borderId="42" xfId="0" applyFont="1" applyFill="1" applyBorder="1"/>
    <xf numFmtId="0" fontId="12" fillId="3" borderId="43" xfId="0" applyFont="1" applyFill="1" applyBorder="1"/>
    <xf numFmtId="0" fontId="12" fillId="3" borderId="44" xfId="0" applyFont="1" applyFill="1" applyBorder="1"/>
    <xf numFmtId="49" fontId="11" fillId="17" borderId="45" xfId="0" applyNumberFormat="1" applyFont="1" applyFill="1" applyBorder="1" applyAlignment="1">
      <alignment horizontal="left" vertical="center"/>
    </xf>
    <xf numFmtId="0" fontId="11" fillId="0" borderId="42" xfId="0" applyFont="1" applyBorder="1" applyAlignment="1">
      <alignment horizontal="left" vertical="center"/>
    </xf>
    <xf numFmtId="0" fontId="11" fillId="0" borderId="46" xfId="0" applyFont="1" applyBorder="1" applyAlignment="1">
      <alignment horizontal="left" vertical="center"/>
    </xf>
    <xf numFmtId="0" fontId="11" fillId="0" borderId="28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17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left" vertical="center"/>
    </xf>
    <xf numFmtId="14" fontId="11" fillId="0" borderId="48" xfId="0" applyNumberFormat="1" applyFont="1" applyBorder="1" applyAlignment="1">
      <alignment horizontal="center" vertical="center"/>
    </xf>
    <xf numFmtId="14" fontId="11" fillId="0" borderId="43" xfId="0" applyNumberFormat="1" applyFont="1" applyBorder="1" applyAlignment="1">
      <alignment horizontal="center" vertical="center"/>
    </xf>
    <xf numFmtId="1" fontId="11" fillId="17" borderId="43" xfId="0" applyNumberFormat="1" applyFont="1" applyFill="1" applyBorder="1" applyAlignment="1">
      <alignment horizontal="center" vertical="center"/>
    </xf>
    <xf numFmtId="9" fontId="7" fillId="2" borderId="41" xfId="0" applyNumberFormat="1" applyFont="1" applyFill="1" applyBorder="1" applyAlignment="1">
      <alignment horizontal="center" vertical="center"/>
    </xf>
    <xf numFmtId="0" fontId="12" fillId="0" borderId="42" xfId="0" applyFont="1" applyBorder="1"/>
    <xf numFmtId="0" fontId="12" fillId="0" borderId="43" xfId="0" applyFont="1" applyBorder="1"/>
    <xf numFmtId="0" fontId="12" fillId="18" borderId="43" xfId="0" applyFont="1" applyFill="1" applyBorder="1"/>
    <xf numFmtId="0" fontId="12" fillId="19" borderId="43" xfId="0" applyFont="1" applyFill="1" applyBorder="1"/>
    <xf numFmtId="0" fontId="12" fillId="0" borderId="44" xfId="0" applyFont="1" applyBorder="1"/>
    <xf numFmtId="0" fontId="12" fillId="20" borderId="43" xfId="0" applyFont="1" applyFill="1" applyBorder="1"/>
    <xf numFmtId="0" fontId="12" fillId="21" borderId="43" xfId="0" applyFont="1" applyFill="1" applyBorder="1"/>
    <xf numFmtId="0" fontId="12" fillId="22" borderId="43" xfId="0" applyFont="1" applyFill="1" applyBorder="1"/>
    <xf numFmtId="0" fontId="12" fillId="18" borderId="44" xfId="0" applyFont="1" applyFill="1" applyBorder="1"/>
    <xf numFmtId="0" fontId="11" fillId="3" borderId="42" xfId="0" applyFont="1" applyFill="1" applyBorder="1" applyAlignment="1">
      <alignment horizontal="left" vertical="center"/>
    </xf>
    <xf numFmtId="0" fontId="11" fillId="3" borderId="49" xfId="0" applyFont="1" applyFill="1" applyBorder="1" applyAlignment="1">
      <alignment horizontal="left" vertical="center"/>
    </xf>
    <xf numFmtId="0" fontId="11" fillId="3" borderId="47" xfId="0" applyFont="1" applyFill="1" applyBorder="1" applyAlignment="1">
      <alignment horizontal="left" vertical="center"/>
    </xf>
    <xf numFmtId="14" fontId="11" fillId="3" borderId="50" xfId="0" applyNumberFormat="1" applyFont="1" applyFill="1" applyBorder="1" applyAlignment="1">
      <alignment horizontal="center" vertical="center"/>
    </xf>
    <xf numFmtId="14" fontId="11" fillId="3" borderId="43" xfId="0" applyNumberFormat="1" applyFont="1" applyFill="1" applyBorder="1" applyAlignment="1">
      <alignment horizontal="center" vertical="center"/>
    </xf>
    <xf numFmtId="0" fontId="12" fillId="23" borderId="42" xfId="0" applyFont="1" applyFill="1" applyBorder="1"/>
    <xf numFmtId="0" fontId="12" fillId="23" borderId="43" xfId="0" applyFont="1" applyFill="1" applyBorder="1"/>
    <xf numFmtId="0" fontId="11" fillId="0" borderId="51" xfId="0" applyFont="1" applyBorder="1" applyAlignment="1">
      <alignment horizontal="left" vertical="center"/>
    </xf>
    <xf numFmtId="49" fontId="11" fillId="17" borderId="52" xfId="0" applyNumberFormat="1" applyFont="1" applyFill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17" borderId="57" xfId="0" applyFont="1" applyFill="1" applyBorder="1" applyAlignment="1">
      <alignment horizontal="center" vertical="center"/>
    </xf>
    <xf numFmtId="0" fontId="11" fillId="0" borderId="58" xfId="0" applyFont="1" applyBorder="1" applyAlignment="1">
      <alignment horizontal="left" vertical="center"/>
    </xf>
    <xf numFmtId="14" fontId="11" fillId="0" borderId="59" xfId="0" applyNumberFormat="1" applyFont="1" applyBorder="1" applyAlignment="1">
      <alignment horizontal="center" vertical="center"/>
    </xf>
    <xf numFmtId="14" fontId="11" fillId="0" borderId="60" xfId="0" applyNumberFormat="1" applyFont="1" applyBorder="1" applyAlignment="1">
      <alignment horizontal="center" vertical="center"/>
    </xf>
    <xf numFmtId="1" fontId="11" fillId="17" borderId="61" xfId="0" applyNumberFormat="1" applyFont="1" applyFill="1" applyBorder="1" applyAlignment="1">
      <alignment horizontal="center" vertical="center"/>
    </xf>
    <xf numFmtId="9" fontId="7" fillId="2" borderId="62" xfId="0" applyNumberFormat="1" applyFont="1" applyFill="1" applyBorder="1" applyAlignment="1">
      <alignment horizontal="center" vertical="center"/>
    </xf>
    <xf numFmtId="0" fontId="12" fillId="0" borderId="53" xfId="0" applyFont="1" applyBorder="1"/>
    <xf numFmtId="0" fontId="12" fillId="0" borderId="60" xfId="0" applyFont="1" applyBorder="1"/>
    <xf numFmtId="0" fontId="12" fillId="19" borderId="60" xfId="0" applyFont="1" applyFill="1" applyBorder="1"/>
    <xf numFmtId="0" fontId="12" fillId="0" borderId="63" xfId="0" applyFont="1" applyBorder="1"/>
    <xf numFmtId="0" fontId="12" fillId="20" borderId="60" xfId="0" applyFont="1" applyFill="1" applyBorder="1"/>
    <xf numFmtId="0" fontId="12" fillId="21" borderId="60" xfId="0" applyFont="1" applyFill="1" applyBorder="1"/>
    <xf numFmtId="0" fontId="12" fillId="22" borderId="60" xfId="0" applyFont="1" applyFill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right"/>
    </xf>
    <xf numFmtId="0" fontId="9" fillId="8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left"/>
    </xf>
    <xf numFmtId="0" fontId="17" fillId="4" borderId="6" xfId="0" applyFont="1" applyFill="1" applyBorder="1" applyAlignment="1">
      <alignment horizontal="center" vertical="center"/>
    </xf>
    <xf numFmtId="1" fontId="17" fillId="4" borderId="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12" fillId="0" borderId="0" xfId="0" applyFont="1"/>
    <xf numFmtId="0" fontId="12" fillId="9" borderId="42" xfId="0" applyFont="1" applyFill="1" applyBorder="1"/>
    <xf numFmtId="0" fontId="12" fillId="10" borderId="42" xfId="0" applyFont="1" applyFill="1" applyBorder="1"/>
    <xf numFmtId="0" fontId="12" fillId="11" borderId="42" xfId="0" applyFont="1" applyFill="1" applyBorder="1"/>
    <xf numFmtId="0" fontId="12" fillId="12" borderId="42" xfId="0" applyFont="1" applyFill="1" applyBorder="1"/>
    <xf numFmtId="0" fontId="7" fillId="3" borderId="67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left" vertical="center" wrapText="1"/>
    </xf>
    <xf numFmtId="0" fontId="11" fillId="0" borderId="43" xfId="0" applyFont="1" applyBorder="1" applyAlignment="1">
      <alignment horizontal="left" vertical="center" wrapText="1"/>
    </xf>
    <xf numFmtId="0" fontId="10" fillId="0" borderId="43" xfId="0" applyFont="1" applyBorder="1" applyAlignment="1">
      <alignment horizontal="center" vertical="center" wrapText="1"/>
    </xf>
    <xf numFmtId="14" fontId="11" fillId="0" borderId="68" xfId="0" applyNumberFormat="1" applyFont="1" applyBorder="1" applyAlignment="1">
      <alignment horizontal="center" vertical="center" wrapText="1"/>
    </xf>
    <xf numFmtId="14" fontId="21" fillId="20" borderId="47" xfId="0" applyNumberFormat="1" applyFont="1" applyFill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14" fontId="22" fillId="22" borderId="47" xfId="0" applyNumberFormat="1" applyFont="1" applyFill="1" applyBorder="1" applyAlignment="1">
      <alignment horizontal="center" vertical="center" wrapText="1"/>
    </xf>
    <xf numFmtId="14" fontId="23" fillId="25" borderId="58" xfId="0" applyNumberFormat="1" applyFont="1" applyFill="1" applyBorder="1" applyAlignment="1">
      <alignment horizontal="center" vertical="center" wrapText="1"/>
    </xf>
    <xf numFmtId="0" fontId="10" fillId="0" borderId="58" xfId="0" applyFont="1" applyBorder="1" applyAlignment="1">
      <alignment horizontal="center" vertical="center" wrapText="1"/>
    </xf>
    <xf numFmtId="0" fontId="11" fillId="0" borderId="69" xfId="0" applyFont="1" applyBorder="1" applyAlignment="1">
      <alignment horizontal="left" vertical="center" wrapText="1"/>
    </xf>
    <xf numFmtId="0" fontId="11" fillId="0" borderId="61" xfId="0" applyFont="1" applyBorder="1" applyAlignment="1">
      <alignment horizontal="left" vertical="center" wrapText="1"/>
    </xf>
    <xf numFmtId="0" fontId="11" fillId="0" borderId="70" xfId="0" applyFont="1" applyBorder="1" applyAlignment="1">
      <alignment horizontal="left" vertical="center" wrapText="1"/>
    </xf>
    <xf numFmtId="0" fontId="11" fillId="0" borderId="71" xfId="0" applyFont="1" applyBorder="1" applyAlignment="1">
      <alignment horizontal="left" vertical="center" wrapText="1"/>
    </xf>
    <xf numFmtId="14" fontId="11" fillId="0" borderId="72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left" vertical="center" wrapText="1"/>
    </xf>
    <xf numFmtId="0" fontId="11" fillId="0" borderId="66" xfId="0" applyFont="1" applyBorder="1" applyAlignment="1">
      <alignment horizontal="left" vertical="center" wrapText="1"/>
    </xf>
    <xf numFmtId="14" fontId="11" fillId="0" borderId="66" xfId="0" applyNumberFormat="1" applyFont="1" applyBorder="1" applyAlignment="1">
      <alignment horizontal="center" vertical="center" wrapText="1"/>
    </xf>
    <xf numFmtId="0" fontId="24" fillId="0" borderId="42" xfId="0" applyFont="1" applyBorder="1" applyAlignment="1">
      <alignment horizontal="left" vertical="center" wrapText="1"/>
    </xf>
    <xf numFmtId="0" fontId="12" fillId="26" borderId="43" xfId="0" applyFont="1" applyFill="1" applyBorder="1"/>
    <xf numFmtId="0" fontId="11" fillId="0" borderId="50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11" fillId="0" borderId="74" xfId="0" applyFont="1" applyBorder="1" applyAlignment="1">
      <alignment horizontal="left" vertical="center" wrapText="1"/>
    </xf>
    <xf numFmtId="0" fontId="11" fillId="0" borderId="75" xfId="0" applyFont="1" applyBorder="1" applyAlignment="1">
      <alignment horizontal="left" vertical="center" wrapText="1"/>
    </xf>
    <xf numFmtId="0" fontId="7" fillId="3" borderId="37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25" fillId="0" borderId="42" xfId="0" applyFont="1" applyBorder="1" applyAlignment="1">
      <alignment horizontal="left" vertical="center" wrapText="1"/>
    </xf>
    <xf numFmtId="0" fontId="25" fillId="0" borderId="43" xfId="0" applyFont="1" applyBorder="1" applyAlignment="1">
      <alignment horizontal="left" vertical="center" wrapText="1"/>
    </xf>
    <xf numFmtId="0" fontId="25" fillId="27" borderId="4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0" borderId="43" xfId="0" applyBorder="1"/>
    <xf numFmtId="0" fontId="10" fillId="0" borderId="0" xfId="0" applyFont="1" applyAlignment="1">
      <alignment horizontal="center" vertical="center" wrapText="1"/>
    </xf>
    <xf numFmtId="0" fontId="10" fillId="0" borderId="61" xfId="0" applyFont="1" applyBorder="1" applyAlignment="1">
      <alignment horizontal="center" vertical="center" wrapText="1"/>
    </xf>
    <xf numFmtId="0" fontId="24" fillId="0" borderId="43" xfId="0" applyFont="1" applyBorder="1" applyAlignment="1">
      <alignment horizontal="left" vertical="center" wrapText="1"/>
    </xf>
    <xf numFmtId="0" fontId="26" fillId="10" borderId="42" xfId="0" applyFont="1" applyFill="1" applyBorder="1"/>
    <xf numFmtId="0" fontId="11" fillId="0" borderId="49" xfId="0" applyFont="1" applyBorder="1" applyAlignment="1">
      <alignment horizontal="left" vertical="center"/>
    </xf>
    <xf numFmtId="14" fontId="11" fillId="0" borderId="50" xfId="0" applyNumberFormat="1" applyFont="1" applyBorder="1" applyAlignment="1">
      <alignment horizontal="center" vertical="center"/>
    </xf>
    <xf numFmtId="0" fontId="26" fillId="10" borderId="50" xfId="0" applyFont="1" applyFill="1" applyBorder="1"/>
    <xf numFmtId="0" fontId="27" fillId="10" borderId="50" xfId="0" applyFont="1" applyFill="1" applyBorder="1"/>
    <xf numFmtId="16" fontId="11" fillId="0" borderId="42" xfId="0" applyNumberFormat="1" applyFont="1" applyBorder="1" applyAlignment="1">
      <alignment horizontal="left" vertical="center" wrapText="1"/>
    </xf>
    <xf numFmtId="14" fontId="24" fillId="0" borderId="48" xfId="0" applyNumberFormat="1" applyFont="1" applyBorder="1" applyAlignment="1">
      <alignment horizontal="center" vertical="center"/>
    </xf>
    <xf numFmtId="0" fontId="12" fillId="11" borderId="50" xfId="0" applyFont="1" applyFill="1" applyBorder="1"/>
    <xf numFmtId="0" fontId="28" fillId="6" borderId="6" xfId="0" applyFont="1" applyFill="1" applyBorder="1"/>
    <xf numFmtId="0" fontId="24" fillId="0" borderId="42" xfId="0" applyFont="1" applyBorder="1" applyAlignment="1">
      <alignment horizontal="left" vertical="center"/>
    </xf>
    <xf numFmtId="0" fontId="12" fillId="11" borderId="77" xfId="0" applyFont="1" applyFill="1" applyBorder="1"/>
    <xf numFmtId="0" fontId="26" fillId="11" borderId="77" xfId="0" applyFont="1" applyFill="1" applyBorder="1"/>
    <xf numFmtId="0" fontId="24" fillId="0" borderId="0" xfId="0" applyFont="1" applyAlignment="1">
      <alignment horizontal="left" vertical="center" wrapText="1"/>
    </xf>
    <xf numFmtId="0" fontId="11" fillId="0" borderId="66" xfId="0" applyFont="1" applyBorder="1" applyAlignment="1">
      <alignment horizontal="left" vertical="center"/>
    </xf>
    <xf numFmtId="0" fontId="11" fillId="0" borderId="66" xfId="0" applyFont="1" applyBorder="1" applyAlignment="1">
      <alignment horizontal="center" vertical="center"/>
    </xf>
    <xf numFmtId="0" fontId="11" fillId="17" borderId="66" xfId="0" applyFont="1" applyFill="1" applyBorder="1" applyAlignment="1">
      <alignment horizontal="center" vertical="center"/>
    </xf>
    <xf numFmtId="14" fontId="11" fillId="0" borderId="66" xfId="0" applyNumberFormat="1" applyFont="1" applyBorder="1" applyAlignment="1">
      <alignment horizontal="center" vertical="center"/>
    </xf>
    <xf numFmtId="1" fontId="11" fillId="17" borderId="66" xfId="0" applyNumberFormat="1" applyFont="1" applyFill="1" applyBorder="1" applyAlignment="1">
      <alignment horizontal="center" vertical="center"/>
    </xf>
    <xf numFmtId="9" fontId="7" fillId="2" borderId="66" xfId="0" applyNumberFormat="1" applyFont="1" applyFill="1" applyBorder="1" applyAlignment="1">
      <alignment horizontal="center" vertical="center"/>
    </xf>
    <xf numFmtId="49" fontId="24" fillId="17" borderId="66" xfId="0" applyNumberFormat="1" applyFont="1" applyFill="1" applyBorder="1" applyAlignment="1">
      <alignment horizontal="left" vertical="center"/>
    </xf>
    <xf numFmtId="0" fontId="24" fillId="0" borderId="66" xfId="0" applyFont="1" applyBorder="1" applyAlignment="1">
      <alignment horizontal="left" vertical="center"/>
    </xf>
    <xf numFmtId="0" fontId="30" fillId="16" borderId="35" xfId="0" applyFont="1" applyFill="1" applyBorder="1" applyAlignment="1">
      <alignment horizontal="center" vertical="center"/>
    </xf>
    <xf numFmtId="0" fontId="12" fillId="32" borderId="42" xfId="0" applyFont="1" applyFill="1" applyBorder="1"/>
    <xf numFmtId="0" fontId="0" fillId="30" borderId="6" xfId="0" applyFill="1" applyBorder="1"/>
    <xf numFmtId="0" fontId="0" fillId="30" borderId="7" xfId="0" applyFill="1" applyBorder="1"/>
    <xf numFmtId="0" fontId="12" fillId="33" borderId="43" xfId="0" applyFont="1" applyFill="1" applyBorder="1"/>
    <xf numFmtId="0" fontId="12" fillId="33" borderId="60" xfId="0" applyFont="1" applyFill="1" applyBorder="1"/>
    <xf numFmtId="49" fontId="24" fillId="17" borderId="52" xfId="0" applyNumberFormat="1" applyFont="1" applyFill="1" applyBorder="1" applyAlignment="1">
      <alignment horizontal="left" vertical="center"/>
    </xf>
    <xf numFmtId="0" fontId="24" fillId="0" borderId="53" xfId="0" applyFont="1" applyBorder="1" applyAlignment="1">
      <alignment horizontal="left" vertical="center"/>
    </xf>
    <xf numFmtId="0" fontId="0" fillId="31" borderId="0" xfId="0" applyFill="1"/>
    <xf numFmtId="0" fontId="0" fillId="34" borderId="0" xfId="0" applyFill="1"/>
    <xf numFmtId="0" fontId="12" fillId="34" borderId="43" xfId="0" applyFont="1" applyFill="1" applyBorder="1"/>
    <xf numFmtId="0" fontId="12" fillId="28" borderId="42" xfId="0" applyFont="1" applyFill="1" applyBorder="1"/>
    <xf numFmtId="14" fontId="32" fillId="25" borderId="58" xfId="0" applyNumberFormat="1" applyFont="1" applyFill="1" applyBorder="1" applyAlignment="1">
      <alignment horizontal="center" vertical="center" wrapText="1"/>
    </xf>
    <xf numFmtId="0" fontId="24" fillId="0" borderId="54" xfId="0" applyFont="1" applyBorder="1" applyAlignment="1">
      <alignment horizontal="left" vertical="center"/>
    </xf>
    <xf numFmtId="49" fontId="24" fillId="17" borderId="45" xfId="0" applyNumberFormat="1" applyFont="1" applyFill="1" applyBorder="1" applyAlignment="1">
      <alignment horizontal="left" vertical="center"/>
    </xf>
    <xf numFmtId="0" fontId="12" fillId="0" borderId="66" xfId="0" applyFont="1" applyBorder="1"/>
    <xf numFmtId="0" fontId="6" fillId="0" borderId="66" xfId="0" applyFont="1" applyBorder="1"/>
    <xf numFmtId="0" fontId="12" fillId="30" borderId="43" xfId="0" applyFont="1" applyFill="1" applyBorder="1"/>
    <xf numFmtId="0" fontId="0" fillId="31" borderId="6" xfId="0" applyFill="1" applyBorder="1"/>
    <xf numFmtId="0" fontId="0" fillId="0" borderId="66" xfId="0" applyBorder="1"/>
    <xf numFmtId="0" fontId="0" fillId="31" borderId="66" xfId="0" applyFill="1" applyBorder="1"/>
    <xf numFmtId="0" fontId="0" fillId="36" borderId="6" xfId="0" applyFill="1" applyBorder="1"/>
    <xf numFmtId="0" fontId="33" fillId="31" borderId="6" xfId="0" applyFont="1" applyFill="1" applyBorder="1"/>
    <xf numFmtId="0" fontId="24" fillId="3" borderId="42" xfId="0" applyFont="1" applyFill="1" applyBorder="1" applyAlignment="1">
      <alignment horizontal="left" vertical="center"/>
    </xf>
    <xf numFmtId="0" fontId="5" fillId="0" borderId="66" xfId="0" applyFont="1" applyBorder="1" applyAlignment="1">
      <alignment horizontal="left" vertical="center"/>
    </xf>
    <xf numFmtId="0" fontId="14" fillId="0" borderId="66" xfId="0" applyFont="1" applyBorder="1" applyAlignment="1">
      <alignment horizontal="right" vertical="center"/>
    </xf>
    <xf numFmtId="0" fontId="15" fillId="0" borderId="66" xfId="0" applyFont="1" applyBorder="1" applyAlignment="1">
      <alignment horizontal="center" vertical="center"/>
    </xf>
    <xf numFmtId="0" fontId="7" fillId="3" borderId="84" xfId="0" applyFont="1" applyFill="1" applyBorder="1" applyAlignment="1">
      <alignment horizontal="right"/>
    </xf>
    <xf numFmtId="0" fontId="9" fillId="8" borderId="84" xfId="0" applyFont="1" applyFill="1" applyBorder="1" applyAlignment="1">
      <alignment horizontal="center" vertical="center"/>
    </xf>
    <xf numFmtId="0" fontId="24" fillId="0" borderId="70" xfId="0" applyFont="1" applyBorder="1" applyAlignment="1">
      <alignment horizontal="left" vertical="center"/>
    </xf>
    <xf numFmtId="0" fontId="24" fillId="0" borderId="78" xfId="0" applyFont="1" applyBorder="1" applyAlignment="1">
      <alignment horizontal="left" vertical="center"/>
    </xf>
    <xf numFmtId="0" fontId="11" fillId="0" borderId="79" xfId="0" applyFont="1" applyBorder="1" applyAlignment="1">
      <alignment horizontal="center" vertical="center"/>
    </xf>
    <xf numFmtId="0" fontId="11" fillId="0" borderId="80" xfId="0" applyFont="1" applyBorder="1" applyAlignment="1">
      <alignment horizontal="center" vertical="center"/>
    </xf>
    <xf numFmtId="0" fontId="11" fillId="17" borderId="81" xfId="0" applyFont="1" applyFill="1" applyBorder="1" applyAlignment="1">
      <alignment horizontal="center" vertical="center"/>
    </xf>
    <xf numFmtId="0" fontId="11" fillId="0" borderId="82" xfId="0" applyFont="1" applyBorder="1" applyAlignment="1">
      <alignment horizontal="left" vertical="center"/>
    </xf>
    <xf numFmtId="14" fontId="11" fillId="0" borderId="75" xfId="0" applyNumberFormat="1" applyFont="1" applyBorder="1" applyAlignment="1">
      <alignment horizontal="center" vertical="center"/>
    </xf>
    <xf numFmtId="14" fontId="11" fillId="0" borderId="71" xfId="0" applyNumberFormat="1" applyFont="1" applyBorder="1" applyAlignment="1">
      <alignment horizontal="center" vertical="center"/>
    </xf>
    <xf numFmtId="1" fontId="11" fillId="17" borderId="71" xfId="0" applyNumberFormat="1" applyFont="1" applyFill="1" applyBorder="1" applyAlignment="1">
      <alignment horizontal="center" vertical="center"/>
    </xf>
    <xf numFmtId="9" fontId="7" fillId="2" borderId="78" xfId="0" applyNumberFormat="1" applyFont="1" applyFill="1" applyBorder="1" applyAlignment="1">
      <alignment horizontal="center" vertical="center"/>
    </xf>
    <xf numFmtId="0" fontId="12" fillId="0" borderId="70" xfId="0" applyFont="1" applyBorder="1"/>
    <xf numFmtId="0" fontId="12" fillId="0" borderId="71" xfId="0" applyFont="1" applyBorder="1"/>
    <xf numFmtId="0" fontId="12" fillId="19" borderId="71" xfId="0" applyFont="1" applyFill="1" applyBorder="1"/>
    <xf numFmtId="0" fontId="12" fillId="0" borderId="83" xfId="0" applyFont="1" applyBorder="1"/>
    <xf numFmtId="0" fontId="12" fillId="20" borderId="71" xfId="0" applyFont="1" applyFill="1" applyBorder="1"/>
    <xf numFmtId="0" fontId="12" fillId="21" borderId="71" xfId="0" applyFont="1" applyFill="1" applyBorder="1"/>
    <xf numFmtId="0" fontId="12" fillId="28" borderId="50" xfId="0" applyFont="1" applyFill="1" applyBorder="1"/>
    <xf numFmtId="0" fontId="12" fillId="32" borderId="50" xfId="0" applyFont="1" applyFill="1" applyBorder="1"/>
    <xf numFmtId="0" fontId="12" fillId="0" borderId="49" xfId="0" applyFont="1" applyBorder="1"/>
    <xf numFmtId="0" fontId="12" fillId="0" borderId="50" xfId="0" applyFont="1" applyBorder="1"/>
    <xf numFmtId="0" fontId="12" fillId="0" borderId="75" xfId="0" applyFont="1" applyBorder="1"/>
    <xf numFmtId="0" fontId="12" fillId="33" borderId="71" xfId="0" applyFont="1" applyFill="1" applyBorder="1"/>
    <xf numFmtId="0" fontId="33" fillId="31" borderId="66" xfId="0" applyFont="1" applyFill="1" applyBorder="1"/>
    <xf numFmtId="0" fontId="18" fillId="24" borderId="64" xfId="0" applyFont="1" applyFill="1" applyBorder="1" applyAlignment="1">
      <alignment horizontal="center" vertical="center"/>
    </xf>
    <xf numFmtId="0" fontId="6" fillId="0" borderId="65" xfId="0" applyFont="1" applyBorder="1"/>
    <xf numFmtId="0" fontId="6" fillId="0" borderId="66" xfId="0" applyFont="1" applyBorder="1"/>
    <xf numFmtId="0" fontId="7" fillId="3" borderId="16" xfId="0" applyFont="1" applyFill="1" applyBorder="1" applyAlignment="1">
      <alignment horizontal="center" vertical="center" wrapText="1"/>
    </xf>
    <xf numFmtId="0" fontId="6" fillId="0" borderId="30" xfId="0" applyFont="1" applyBorder="1"/>
    <xf numFmtId="0" fontId="7" fillId="3" borderId="17" xfId="0" applyFont="1" applyFill="1" applyBorder="1" applyAlignment="1">
      <alignment horizontal="center" vertical="center" wrapText="1"/>
    </xf>
    <xf numFmtId="0" fontId="6" fillId="0" borderId="31" xfId="0" applyFont="1" applyBorder="1"/>
    <xf numFmtId="0" fontId="7" fillId="3" borderId="18" xfId="0" applyFont="1" applyFill="1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 vertical="center" wrapText="1"/>
    </xf>
    <xf numFmtId="0" fontId="6" fillId="0" borderId="32" xfId="0" applyFont="1" applyBorder="1"/>
    <xf numFmtId="0" fontId="9" fillId="9" borderId="20" xfId="0" applyFont="1" applyFill="1" applyBorder="1" applyAlignment="1">
      <alignment horizontal="center" vertical="center"/>
    </xf>
    <xf numFmtId="0" fontId="6" fillId="0" borderId="21" xfId="0" applyFont="1" applyBorder="1"/>
    <xf numFmtId="0" fontId="6" fillId="0" borderId="22" xfId="0" applyFont="1" applyBorder="1"/>
    <xf numFmtId="0" fontId="9" fillId="9" borderId="23" xfId="0" applyFont="1" applyFill="1" applyBorder="1" applyAlignment="1">
      <alignment horizontal="center" vertical="center"/>
    </xf>
    <xf numFmtId="0" fontId="6" fillId="0" borderId="24" xfId="0" applyFont="1" applyBorder="1"/>
    <xf numFmtId="0" fontId="9" fillId="10" borderId="20" xfId="0" applyFont="1" applyFill="1" applyBorder="1" applyAlignment="1">
      <alignment horizontal="center" vertical="center"/>
    </xf>
    <xf numFmtId="0" fontId="9" fillId="10" borderId="23" xfId="0" applyFont="1" applyFill="1" applyBorder="1" applyAlignment="1">
      <alignment horizontal="center" vertical="center"/>
    </xf>
    <xf numFmtId="0" fontId="9" fillId="11" borderId="20" xfId="0" applyFont="1" applyFill="1" applyBorder="1" applyAlignment="1">
      <alignment horizontal="center" vertical="center"/>
    </xf>
    <xf numFmtId="0" fontId="9" fillId="11" borderId="23" xfId="0" applyFont="1" applyFill="1" applyBorder="1" applyAlignment="1">
      <alignment horizontal="center" vertical="center"/>
    </xf>
    <xf numFmtId="0" fontId="9" fillId="12" borderId="20" xfId="0" applyFont="1" applyFill="1" applyBorder="1" applyAlignment="1">
      <alignment horizontal="center" vertical="center"/>
    </xf>
    <xf numFmtId="0" fontId="9" fillId="12" borderId="2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0" fillId="0" borderId="0" xfId="0"/>
    <xf numFmtId="0" fontId="7" fillId="3" borderId="2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6" fillId="0" borderId="8" xfId="0" applyFont="1" applyBorder="1"/>
    <xf numFmtId="0" fontId="8" fillId="3" borderId="9" xfId="0" applyFont="1" applyFill="1" applyBorder="1" applyAlignment="1">
      <alignment horizontal="center" vertical="center" wrapText="1"/>
    </xf>
    <xf numFmtId="0" fontId="6" fillId="0" borderId="25" xfId="0" applyFont="1" applyBorder="1"/>
    <xf numFmtId="0" fontId="7" fillId="3" borderId="10" xfId="0" applyFont="1" applyFill="1" applyBorder="1" applyAlignment="1">
      <alignment horizontal="center" vertical="center" wrapText="1"/>
    </xf>
    <xf numFmtId="0" fontId="6" fillId="0" borderId="26" xfId="0" applyFont="1" applyBorder="1"/>
    <xf numFmtId="0" fontId="7" fillId="3" borderId="11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7" fillId="3" borderId="12" xfId="0" applyFont="1" applyFill="1" applyBorder="1" applyAlignment="1">
      <alignment horizontal="center" vertical="center" wrapText="1"/>
    </xf>
    <xf numFmtId="0" fontId="6" fillId="0" borderId="13" xfId="0" applyFont="1" applyBorder="1"/>
    <xf numFmtId="0" fontId="6" fillId="0" borderId="14" xfId="0" applyFont="1" applyBorder="1"/>
    <xf numFmtId="0" fontId="7" fillId="3" borderId="15" xfId="0" applyFont="1" applyFill="1" applyBorder="1" applyAlignment="1">
      <alignment horizontal="center" vertical="center" wrapText="1"/>
    </xf>
    <xf numFmtId="0" fontId="6" fillId="0" borderId="29" xfId="0" applyFont="1" applyBorder="1"/>
    <xf numFmtId="0" fontId="20" fillId="10" borderId="64" xfId="0" applyFont="1" applyFill="1" applyBorder="1" applyAlignment="1">
      <alignment horizontal="center" vertical="center"/>
    </xf>
    <xf numFmtId="0" fontId="29" fillId="12" borderId="20" xfId="0" applyFont="1" applyFill="1" applyBorder="1" applyAlignment="1">
      <alignment horizontal="center" vertical="center"/>
    </xf>
    <xf numFmtId="0" fontId="29" fillId="29" borderId="20" xfId="0" applyFont="1" applyFill="1" applyBorder="1" applyAlignment="1">
      <alignment horizontal="center" vertical="center"/>
    </xf>
    <xf numFmtId="0" fontId="6" fillId="30" borderId="21" xfId="0" applyFont="1" applyFill="1" applyBorder="1"/>
    <xf numFmtId="0" fontId="6" fillId="30" borderId="22" xfId="0" applyFont="1" applyFill="1" applyBorder="1"/>
    <xf numFmtId="0" fontId="29" fillId="35" borderId="20" xfId="0" applyFont="1" applyFill="1" applyBorder="1" applyAlignment="1">
      <alignment horizontal="center" vertical="center"/>
    </xf>
    <xf numFmtId="0" fontId="6" fillId="36" borderId="21" xfId="0" applyFont="1" applyFill="1" applyBorder="1"/>
    <xf numFmtId="0" fontId="6" fillId="36" borderId="22" xfId="0" applyFont="1" applyFill="1" applyBorder="1"/>
    <xf numFmtId="49" fontId="11" fillId="3" borderId="43" xfId="0" applyNumberFormat="1" applyFont="1" applyFill="1" applyBorder="1" applyAlignment="1">
      <alignment horizontal="center" vertical="center"/>
    </xf>
  </cellXfs>
  <cellStyles count="1">
    <cellStyle name="Normale" xfId="0" builtinId="0"/>
  </cellStyles>
  <dxfs count="37"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color rgb="FF9C0006"/>
      </font>
      <fill>
        <patternFill patternType="solid">
          <fgColor rgb="FFFFC7CE"/>
          <bgColor rgb="FFFFC7CE"/>
        </patternFill>
      </fill>
      <alignment wrapText="0" shrinkToFi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wrapText="0" shrinkToFit="0"/>
      <border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FBFBF"/>
        </left>
        <right style="medium">
          <color rgb="FFA5A5A5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BFBFBF"/>
        </left>
        <right style="thin">
          <color rgb="FFBFBFBF"/>
        </right>
        <top style="thin">
          <color rgb="FFBFBFBF"/>
        </top>
        <bottom/>
        <vertical/>
        <horizontal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  <dxf>
      <border outline="0">
        <top style="medium">
          <color rgb="FFA5A5A5"/>
        </top>
      </border>
    </dxf>
    <dxf>
      <border outline="0">
        <bottom style="thin">
          <color rgb="FFBFBFB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rgb="FFD8D8D8"/>
          <bgColor rgb="FFD8D8D8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BFBFBF"/>
        </left>
        <right style="thin">
          <color rgb="FFBFBFB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'EXAMPLE Gantt Chart &amp; Burndown'!$L$40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Burndown'!$M$40:$BT$40</c:f>
              <c:numCache>
                <c:formatCode>General</c:formatCode>
                <c:ptCount val="60"/>
                <c:pt idx="0">
                  <c:v>8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20</c:v>
                </c:pt>
                <c:pt idx="5">
                  <c:v>11</c:v>
                </c:pt>
                <c:pt idx="6">
                  <c:v>16</c:v>
                </c:pt>
                <c:pt idx="7">
                  <c:v>42</c:v>
                </c:pt>
                <c:pt idx="8">
                  <c:v>45</c:v>
                </c:pt>
                <c:pt idx="9">
                  <c:v>20</c:v>
                </c:pt>
                <c:pt idx="10">
                  <c:v>10</c:v>
                </c:pt>
                <c:pt idx="11">
                  <c:v>16</c:v>
                </c:pt>
                <c:pt idx="12">
                  <c:v>24</c:v>
                </c:pt>
                <c:pt idx="13">
                  <c:v>48</c:v>
                </c:pt>
                <c:pt idx="14">
                  <c:v>20</c:v>
                </c:pt>
                <c:pt idx="15">
                  <c:v>4</c:v>
                </c:pt>
                <c:pt idx="16">
                  <c:v>5</c:v>
                </c:pt>
                <c:pt idx="17">
                  <c:v>4</c:v>
                </c:pt>
                <c:pt idx="18">
                  <c:v>8</c:v>
                </c:pt>
                <c:pt idx="19">
                  <c:v>8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058880"/>
        <c:axId val="181693824"/>
      </c:barChart>
      <c:lineChart>
        <c:grouping val="standard"/>
        <c:varyColors val="1"/>
        <c:ser>
          <c:idx val="1"/>
          <c:order val="1"/>
          <c:tx>
            <c:strRef>
              <c:f>'EXAMPLE Gantt Chart &amp; Burndown'!$L$38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Burndown'!$M$38:$BT$38</c:f>
              <c:numCache>
                <c:formatCode>0</c:formatCode>
                <c:ptCount val="60"/>
                <c:pt idx="0" formatCode="General">
                  <c:v>617</c:v>
                </c:pt>
                <c:pt idx="1">
                  <c:v>606.7166666666667</c:v>
                </c:pt>
                <c:pt idx="2">
                  <c:v>596.43333333333339</c:v>
                </c:pt>
                <c:pt idx="3">
                  <c:v>586.15000000000009</c:v>
                </c:pt>
                <c:pt idx="4">
                  <c:v>575.86666666666679</c:v>
                </c:pt>
                <c:pt idx="5">
                  <c:v>565.58333333333348</c:v>
                </c:pt>
                <c:pt idx="6">
                  <c:v>555.30000000000018</c:v>
                </c:pt>
                <c:pt idx="7">
                  <c:v>545.01666666666688</c:v>
                </c:pt>
                <c:pt idx="8">
                  <c:v>534.73333333333358</c:v>
                </c:pt>
                <c:pt idx="9">
                  <c:v>524.45000000000027</c:v>
                </c:pt>
                <c:pt idx="10">
                  <c:v>514.16666666666697</c:v>
                </c:pt>
                <c:pt idx="11">
                  <c:v>503.88333333333361</c:v>
                </c:pt>
                <c:pt idx="12">
                  <c:v>493.60000000000025</c:v>
                </c:pt>
                <c:pt idx="13">
                  <c:v>483.31666666666689</c:v>
                </c:pt>
                <c:pt idx="14">
                  <c:v>473.03333333333353</c:v>
                </c:pt>
                <c:pt idx="15">
                  <c:v>462.75000000000017</c:v>
                </c:pt>
                <c:pt idx="16">
                  <c:v>452.46666666666681</c:v>
                </c:pt>
                <c:pt idx="17">
                  <c:v>442.18333333333345</c:v>
                </c:pt>
                <c:pt idx="18">
                  <c:v>431.90000000000009</c:v>
                </c:pt>
                <c:pt idx="19">
                  <c:v>421.61666666666673</c:v>
                </c:pt>
                <c:pt idx="20">
                  <c:v>411.33333333333337</c:v>
                </c:pt>
                <c:pt idx="21">
                  <c:v>401.05</c:v>
                </c:pt>
                <c:pt idx="22">
                  <c:v>390.76666666666665</c:v>
                </c:pt>
                <c:pt idx="23">
                  <c:v>380.48333333333329</c:v>
                </c:pt>
                <c:pt idx="24">
                  <c:v>370.19999999999993</c:v>
                </c:pt>
                <c:pt idx="25">
                  <c:v>359.91666666666657</c:v>
                </c:pt>
                <c:pt idx="26">
                  <c:v>349.63333333333321</c:v>
                </c:pt>
                <c:pt idx="27">
                  <c:v>339.34999999999985</c:v>
                </c:pt>
                <c:pt idx="28">
                  <c:v>329.06666666666649</c:v>
                </c:pt>
                <c:pt idx="29">
                  <c:v>318.78333333333313</c:v>
                </c:pt>
                <c:pt idx="30">
                  <c:v>308.49999999999977</c:v>
                </c:pt>
                <c:pt idx="31">
                  <c:v>298.21666666666641</c:v>
                </c:pt>
                <c:pt idx="32">
                  <c:v>287.93333333333305</c:v>
                </c:pt>
                <c:pt idx="33">
                  <c:v>277.64999999999969</c:v>
                </c:pt>
                <c:pt idx="34">
                  <c:v>267.36666666666633</c:v>
                </c:pt>
                <c:pt idx="35">
                  <c:v>257.08333333333297</c:v>
                </c:pt>
                <c:pt idx="36">
                  <c:v>246.79999999999964</c:v>
                </c:pt>
                <c:pt idx="37">
                  <c:v>236.51666666666631</c:v>
                </c:pt>
                <c:pt idx="38">
                  <c:v>226.23333333333298</c:v>
                </c:pt>
                <c:pt idx="39">
                  <c:v>215.94999999999965</c:v>
                </c:pt>
                <c:pt idx="40">
                  <c:v>205.66666666666632</c:v>
                </c:pt>
                <c:pt idx="41">
                  <c:v>195.38333333333298</c:v>
                </c:pt>
                <c:pt idx="42">
                  <c:v>185.09999999999965</c:v>
                </c:pt>
                <c:pt idx="43">
                  <c:v>174.81666666666632</c:v>
                </c:pt>
                <c:pt idx="44">
                  <c:v>164.53333333333299</c:v>
                </c:pt>
                <c:pt idx="45">
                  <c:v>154.24999999999966</c:v>
                </c:pt>
                <c:pt idx="46">
                  <c:v>143.96666666666633</c:v>
                </c:pt>
                <c:pt idx="47">
                  <c:v>133.683333333333</c:v>
                </c:pt>
                <c:pt idx="48">
                  <c:v>123.39999999999966</c:v>
                </c:pt>
                <c:pt idx="49">
                  <c:v>113.11666666666633</c:v>
                </c:pt>
                <c:pt idx="50">
                  <c:v>102.833333333333</c:v>
                </c:pt>
                <c:pt idx="51">
                  <c:v>92.54999999999967</c:v>
                </c:pt>
                <c:pt idx="52">
                  <c:v>82.266666666666339</c:v>
                </c:pt>
                <c:pt idx="53">
                  <c:v>71.983333333333007</c:v>
                </c:pt>
                <c:pt idx="54">
                  <c:v>61.699999999999676</c:v>
                </c:pt>
                <c:pt idx="55">
                  <c:v>51.416666666666345</c:v>
                </c:pt>
                <c:pt idx="56">
                  <c:v>41.133333333333013</c:v>
                </c:pt>
                <c:pt idx="57">
                  <c:v>30.849999999999682</c:v>
                </c:pt>
                <c:pt idx="58">
                  <c:v>20.56666666666635</c:v>
                </c:pt>
                <c:pt idx="59">
                  <c:v>10.283333333333017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09-415A-9B2A-8CEC22EBC916}"/>
            </c:ext>
          </c:extLst>
        </c:ser>
        <c:ser>
          <c:idx val="2"/>
          <c:order val="2"/>
          <c:tx>
            <c:strRef>
              <c:f>'EXAMPLE Gantt Chart &amp; Burndown'!$L$39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Burndown'!$M$39:$BT$39</c:f>
              <c:numCache>
                <c:formatCode>General</c:formatCode>
                <c:ptCount val="60"/>
                <c:pt idx="0">
                  <c:v>617</c:v>
                </c:pt>
                <c:pt idx="1">
                  <c:v>609</c:v>
                </c:pt>
                <c:pt idx="2">
                  <c:v>589</c:v>
                </c:pt>
                <c:pt idx="3">
                  <c:v>559</c:v>
                </c:pt>
                <c:pt idx="4">
                  <c:v>519</c:v>
                </c:pt>
                <c:pt idx="5">
                  <c:v>499</c:v>
                </c:pt>
                <c:pt idx="6">
                  <c:v>488</c:v>
                </c:pt>
                <c:pt idx="7">
                  <c:v>472</c:v>
                </c:pt>
                <c:pt idx="8">
                  <c:v>430</c:v>
                </c:pt>
                <c:pt idx="9">
                  <c:v>385</c:v>
                </c:pt>
                <c:pt idx="10">
                  <c:v>365</c:v>
                </c:pt>
                <c:pt idx="11">
                  <c:v>355</c:v>
                </c:pt>
                <c:pt idx="12">
                  <c:v>339</c:v>
                </c:pt>
                <c:pt idx="13">
                  <c:v>315</c:v>
                </c:pt>
                <c:pt idx="14">
                  <c:v>267</c:v>
                </c:pt>
                <c:pt idx="15">
                  <c:v>247</c:v>
                </c:pt>
                <c:pt idx="16">
                  <c:v>243</c:v>
                </c:pt>
                <c:pt idx="17">
                  <c:v>238</c:v>
                </c:pt>
                <c:pt idx="18">
                  <c:v>234</c:v>
                </c:pt>
                <c:pt idx="19">
                  <c:v>226</c:v>
                </c:pt>
                <c:pt idx="20">
                  <c:v>218</c:v>
                </c:pt>
                <c:pt idx="21">
                  <c:v>213</c:v>
                </c:pt>
                <c:pt idx="22">
                  <c:v>208</c:v>
                </c:pt>
                <c:pt idx="23">
                  <c:v>203</c:v>
                </c:pt>
                <c:pt idx="24">
                  <c:v>200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09-415A-9B2A-8CEC22EBC916}"/>
            </c:ext>
          </c:extLst>
        </c:ser>
        <c:ser>
          <c:idx val="3"/>
          <c:order val="3"/>
          <c:tx>
            <c:strRef>
              <c:f>'EXAMPLE Gantt Chart &amp; Burndown'!$L$41</c:f>
              <c:strCache>
                <c:ptCount val="1"/>
                <c:pt idx="0">
                  <c:v>HRS REMAINING</c:v>
                </c:pt>
              </c:strCache>
            </c:strRef>
          </c:tx>
          <c:spPr>
            <a:ln w="19050" cmpd="sng">
              <a:solidFill>
                <a:srgbClr val="D8B25C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'EXAMPLE Gantt Chart &amp; Burndown'!$M$37:$BT$37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'EXAMPLE Gantt Chart &amp; Burndown'!$M$41:$BT$41</c:f>
              <c:numCache>
                <c:formatCode>General</c:formatCode>
                <c:ptCount val="60"/>
                <c:pt idx="0">
                  <c:v>609</c:v>
                </c:pt>
                <c:pt idx="1">
                  <c:v>589</c:v>
                </c:pt>
                <c:pt idx="2">
                  <c:v>559</c:v>
                </c:pt>
                <c:pt idx="3">
                  <c:v>519</c:v>
                </c:pt>
                <c:pt idx="4">
                  <c:v>499</c:v>
                </c:pt>
                <c:pt idx="5">
                  <c:v>488</c:v>
                </c:pt>
                <c:pt idx="6">
                  <c:v>472</c:v>
                </c:pt>
                <c:pt idx="7">
                  <c:v>430</c:v>
                </c:pt>
                <c:pt idx="8">
                  <c:v>385</c:v>
                </c:pt>
                <c:pt idx="9">
                  <c:v>365</c:v>
                </c:pt>
                <c:pt idx="10">
                  <c:v>355</c:v>
                </c:pt>
                <c:pt idx="11">
                  <c:v>339</c:v>
                </c:pt>
                <c:pt idx="12">
                  <c:v>315</c:v>
                </c:pt>
                <c:pt idx="13">
                  <c:v>267</c:v>
                </c:pt>
                <c:pt idx="14">
                  <c:v>247</c:v>
                </c:pt>
                <c:pt idx="15">
                  <c:v>243</c:v>
                </c:pt>
                <c:pt idx="16">
                  <c:v>238</c:v>
                </c:pt>
                <c:pt idx="17">
                  <c:v>234</c:v>
                </c:pt>
                <c:pt idx="18">
                  <c:v>226</c:v>
                </c:pt>
                <c:pt idx="19">
                  <c:v>218</c:v>
                </c:pt>
                <c:pt idx="20">
                  <c:v>213</c:v>
                </c:pt>
                <c:pt idx="21">
                  <c:v>208</c:v>
                </c:pt>
                <c:pt idx="22">
                  <c:v>203</c:v>
                </c:pt>
                <c:pt idx="23">
                  <c:v>200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09-415A-9B2A-8CEC22EBC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058368"/>
        <c:axId val="181693248"/>
      </c:lineChart>
      <c:catAx>
        <c:axId val="21605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3248"/>
        <c:crosses val="autoZero"/>
        <c:auto val="1"/>
        <c:lblAlgn val="ctr"/>
        <c:lblOffset val="100"/>
        <c:noMultiLvlLbl val="1"/>
      </c:catAx>
      <c:valAx>
        <c:axId val="181693248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058368"/>
        <c:crosses val="autoZero"/>
        <c:crossBetween val="between"/>
      </c:valAx>
      <c:catAx>
        <c:axId val="216058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3824"/>
        <c:crosses val="autoZero"/>
        <c:auto val="1"/>
        <c:lblAlgn val="ctr"/>
        <c:lblOffset val="100"/>
        <c:noMultiLvlLbl val="1"/>
      </c:catAx>
      <c:valAx>
        <c:axId val="18169382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058880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1" i="0">
                <a:solidFill>
                  <a:srgbClr val="595959"/>
                </a:solidFill>
                <a:latin typeface="Roboto"/>
              </a:defRPr>
            </a:pPr>
            <a:r>
              <a:rPr lang="it-IT" sz="1400" b="1" i="0">
                <a:solidFill>
                  <a:srgbClr val="595959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'AD Gantt Chart &amp; Burndown'!$L$73</c:f>
              <c:strCache>
                <c:ptCount val="1"/>
                <c:pt idx="0">
                  <c:v>HRS COMPLETED</c:v>
                </c:pt>
              </c:strCache>
            </c:strRef>
          </c:tx>
          <c:spPr>
            <a:solidFill>
              <a:srgbClr val="A5AB8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1">
                    <a:solidFill>
                      <a:srgbClr val="1F2A27"/>
                    </a:solidFill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Burndown'!$M$73:$BM$73</c:f>
              <c:numCache>
                <c:formatCode>General</c:formatCode>
                <c:ptCount val="5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7</c:v>
                </c:pt>
                <c:pt idx="11">
                  <c:v>3</c:v>
                </c:pt>
                <c:pt idx="12">
                  <c:v>3</c:v>
                </c:pt>
                <c:pt idx="13">
                  <c:v>9</c:v>
                </c:pt>
                <c:pt idx="14">
                  <c:v>6</c:v>
                </c:pt>
                <c:pt idx="15">
                  <c:v>5</c:v>
                </c:pt>
                <c:pt idx="16">
                  <c:v>2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2</c:v>
                </c:pt>
                <c:pt idx="31">
                  <c:v>2</c:v>
                </c:pt>
                <c:pt idx="32">
                  <c:v>6</c:v>
                </c:pt>
                <c:pt idx="33">
                  <c:v>1</c:v>
                </c:pt>
                <c:pt idx="34">
                  <c:v>2</c:v>
                </c:pt>
                <c:pt idx="35">
                  <c:v>12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7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1</c:v>
                </c:pt>
                <c:pt idx="48">
                  <c:v>4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886272"/>
        <c:axId val="181697280"/>
      </c:barChart>
      <c:lineChart>
        <c:grouping val="standard"/>
        <c:varyColors val="1"/>
        <c:ser>
          <c:idx val="1"/>
          <c:order val="1"/>
          <c:tx>
            <c:strRef>
              <c:f>'AD Gantt Chart &amp; Burndown'!$L$71</c:f>
              <c:strCache>
                <c:ptCount val="1"/>
                <c:pt idx="0">
                  <c:v>PLAN</c:v>
                </c:pt>
              </c:strCache>
            </c:strRef>
          </c:tx>
          <c:spPr>
            <a:ln w="19050" cmpd="sng">
              <a:solidFill>
                <a:srgbClr val="94B6D2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Burndown'!$M$71:$BM$71</c:f>
              <c:numCache>
                <c:formatCode>0</c:formatCode>
                <c:ptCount val="53"/>
                <c:pt idx="0" formatCode="General">
                  <c:v>125</c:v>
                </c:pt>
                <c:pt idx="1">
                  <c:v>122.64150943396227</c:v>
                </c:pt>
                <c:pt idx="2">
                  <c:v>120.28301886792454</c:v>
                </c:pt>
                <c:pt idx="3">
                  <c:v>117.92452830188681</c:v>
                </c:pt>
                <c:pt idx="4">
                  <c:v>115.56603773584908</c:v>
                </c:pt>
                <c:pt idx="5">
                  <c:v>113.20754716981135</c:v>
                </c:pt>
                <c:pt idx="6">
                  <c:v>110.84905660377362</c:v>
                </c:pt>
                <c:pt idx="7">
                  <c:v>108.49056603773589</c:v>
                </c:pt>
                <c:pt idx="8">
                  <c:v>106.13207547169816</c:v>
                </c:pt>
                <c:pt idx="9">
                  <c:v>103.77358490566043</c:v>
                </c:pt>
                <c:pt idx="10">
                  <c:v>101.4150943396227</c:v>
                </c:pt>
                <c:pt idx="11">
                  <c:v>99.056603773584968</c:v>
                </c:pt>
                <c:pt idx="12">
                  <c:v>96.698113207547237</c:v>
                </c:pt>
                <c:pt idx="13">
                  <c:v>94.339622641509507</c:v>
                </c:pt>
                <c:pt idx="14">
                  <c:v>91.981132075471777</c:v>
                </c:pt>
                <c:pt idx="15">
                  <c:v>89.622641509434047</c:v>
                </c:pt>
                <c:pt idx="16">
                  <c:v>87.264150943396317</c:v>
                </c:pt>
                <c:pt idx="17">
                  <c:v>84.905660377358586</c:v>
                </c:pt>
                <c:pt idx="18">
                  <c:v>82.547169811320856</c:v>
                </c:pt>
                <c:pt idx="19">
                  <c:v>80.188679245283126</c:v>
                </c:pt>
                <c:pt idx="20">
                  <c:v>77.830188679245396</c:v>
                </c:pt>
                <c:pt idx="21">
                  <c:v>75.471698113207665</c:v>
                </c:pt>
                <c:pt idx="22">
                  <c:v>73.113207547169935</c:v>
                </c:pt>
                <c:pt idx="23">
                  <c:v>70.754716981132205</c:v>
                </c:pt>
                <c:pt idx="24">
                  <c:v>68.396226415094475</c:v>
                </c:pt>
                <c:pt idx="25">
                  <c:v>66.037735849056745</c:v>
                </c:pt>
                <c:pt idx="26">
                  <c:v>63.679245283019007</c:v>
                </c:pt>
                <c:pt idx="27">
                  <c:v>61.32075471698127</c:v>
                </c:pt>
                <c:pt idx="28">
                  <c:v>58.962264150943533</c:v>
                </c:pt>
                <c:pt idx="29">
                  <c:v>56.603773584905795</c:v>
                </c:pt>
                <c:pt idx="30">
                  <c:v>54.245283018868058</c:v>
                </c:pt>
                <c:pt idx="31">
                  <c:v>51.886792452830321</c:v>
                </c:pt>
                <c:pt idx="32">
                  <c:v>49.528301886792583</c:v>
                </c:pt>
                <c:pt idx="33">
                  <c:v>47.169811320754846</c:v>
                </c:pt>
                <c:pt idx="34">
                  <c:v>44.811320754717109</c:v>
                </c:pt>
                <c:pt idx="35">
                  <c:v>42.452830188679371</c:v>
                </c:pt>
                <c:pt idx="36">
                  <c:v>40.094339622641634</c:v>
                </c:pt>
                <c:pt idx="37">
                  <c:v>37.735849056603897</c:v>
                </c:pt>
                <c:pt idx="38">
                  <c:v>35.377358490566159</c:v>
                </c:pt>
                <c:pt idx="39">
                  <c:v>33.018867924528422</c:v>
                </c:pt>
                <c:pt idx="40">
                  <c:v>30.660377358490685</c:v>
                </c:pt>
                <c:pt idx="41">
                  <c:v>28.301886792452947</c:v>
                </c:pt>
                <c:pt idx="42">
                  <c:v>25.94339622641521</c:v>
                </c:pt>
                <c:pt idx="43">
                  <c:v>23.584905660377473</c:v>
                </c:pt>
                <c:pt idx="44">
                  <c:v>21.226415094339735</c:v>
                </c:pt>
                <c:pt idx="45">
                  <c:v>18.867924528301998</c:v>
                </c:pt>
                <c:pt idx="46">
                  <c:v>16.509433962264261</c:v>
                </c:pt>
                <c:pt idx="47">
                  <c:v>14.150943396226525</c:v>
                </c:pt>
                <c:pt idx="48">
                  <c:v>11.79245283018879</c:v>
                </c:pt>
                <c:pt idx="49">
                  <c:v>9.4339622641510541</c:v>
                </c:pt>
                <c:pt idx="50">
                  <c:v>7.0754716981133186</c:v>
                </c:pt>
                <c:pt idx="51">
                  <c:v>4.716981132075583</c:v>
                </c:pt>
                <c:pt idx="52">
                  <c:v>2.358490566037847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3-4C3C-A1FB-BFF5EF056244}"/>
            </c:ext>
          </c:extLst>
        </c:ser>
        <c:ser>
          <c:idx val="2"/>
          <c:order val="2"/>
          <c:tx>
            <c:strRef>
              <c:f>'AD Gantt Chart &amp; Burndown'!$L$72</c:f>
              <c:strCache>
                <c:ptCount val="1"/>
                <c:pt idx="0">
                  <c:v>ESTIMATE</c:v>
                </c:pt>
              </c:strCache>
            </c:strRef>
          </c:tx>
          <c:spPr>
            <a:ln w="19050" cmpd="sng">
              <a:solidFill>
                <a:srgbClr val="DD8047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'AD Gantt Chart &amp; Burndown'!$M$70:$BM$70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'AD Gantt Chart &amp; Burndown'!$M$72:$BM$72</c:f>
              <c:numCache>
                <c:formatCode>General</c:formatCode>
                <c:ptCount val="53"/>
                <c:pt idx="0">
                  <c:v>125</c:v>
                </c:pt>
                <c:pt idx="1">
                  <c:v>124</c:v>
                </c:pt>
                <c:pt idx="2">
                  <c:v>123</c:v>
                </c:pt>
                <c:pt idx="3">
                  <c:v>120</c:v>
                </c:pt>
                <c:pt idx="4">
                  <c:v>119</c:v>
                </c:pt>
                <c:pt idx="5">
                  <c:v>118</c:v>
                </c:pt>
                <c:pt idx="6">
                  <c:v>116</c:v>
                </c:pt>
                <c:pt idx="7">
                  <c:v>113</c:v>
                </c:pt>
                <c:pt idx="8">
                  <c:v>112</c:v>
                </c:pt>
                <c:pt idx="9">
                  <c:v>111</c:v>
                </c:pt>
                <c:pt idx="10">
                  <c:v>108</c:v>
                </c:pt>
                <c:pt idx="11">
                  <c:v>101</c:v>
                </c:pt>
                <c:pt idx="12">
                  <c:v>98</c:v>
                </c:pt>
                <c:pt idx="13">
                  <c:v>95</c:v>
                </c:pt>
                <c:pt idx="14">
                  <c:v>86</c:v>
                </c:pt>
                <c:pt idx="15">
                  <c:v>80</c:v>
                </c:pt>
                <c:pt idx="16">
                  <c:v>75</c:v>
                </c:pt>
                <c:pt idx="17">
                  <c:v>73</c:v>
                </c:pt>
                <c:pt idx="18">
                  <c:v>69</c:v>
                </c:pt>
                <c:pt idx="19">
                  <c:v>65</c:v>
                </c:pt>
                <c:pt idx="20">
                  <c:v>63</c:v>
                </c:pt>
                <c:pt idx="21">
                  <c:v>61</c:v>
                </c:pt>
                <c:pt idx="22">
                  <c:v>59</c:v>
                </c:pt>
                <c:pt idx="23">
                  <c:v>58</c:v>
                </c:pt>
                <c:pt idx="24">
                  <c:v>57</c:v>
                </c:pt>
                <c:pt idx="25">
                  <c:v>54</c:v>
                </c:pt>
                <c:pt idx="26">
                  <c:v>51</c:v>
                </c:pt>
                <c:pt idx="27">
                  <c:v>46</c:v>
                </c:pt>
                <c:pt idx="28">
                  <c:v>41</c:v>
                </c:pt>
                <c:pt idx="29">
                  <c:v>37</c:v>
                </c:pt>
                <c:pt idx="30">
                  <c:v>33</c:v>
                </c:pt>
                <c:pt idx="31">
                  <c:v>31</c:v>
                </c:pt>
                <c:pt idx="32">
                  <c:v>29</c:v>
                </c:pt>
                <c:pt idx="33">
                  <c:v>23</c:v>
                </c:pt>
                <c:pt idx="34">
                  <c:v>22</c:v>
                </c:pt>
                <c:pt idx="35">
                  <c:v>20</c:v>
                </c:pt>
                <c:pt idx="36">
                  <c:v>8</c:v>
                </c:pt>
                <c:pt idx="37">
                  <c:v>6</c:v>
                </c:pt>
                <c:pt idx="38">
                  <c:v>4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-3</c:v>
                </c:pt>
                <c:pt idx="43">
                  <c:v>-5</c:v>
                </c:pt>
                <c:pt idx="44">
                  <c:v>-12</c:v>
                </c:pt>
                <c:pt idx="45">
                  <c:v>-18</c:v>
                </c:pt>
                <c:pt idx="46">
                  <c:v>-23</c:v>
                </c:pt>
                <c:pt idx="47">
                  <c:v>-27</c:v>
                </c:pt>
                <c:pt idx="48">
                  <c:v>-28</c:v>
                </c:pt>
                <c:pt idx="49">
                  <c:v>-32</c:v>
                </c:pt>
                <c:pt idx="50">
                  <c:v>-35</c:v>
                </c:pt>
                <c:pt idx="51">
                  <c:v>-40</c:v>
                </c:pt>
                <c:pt idx="52">
                  <c:v>-43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3-4C3C-A1FB-BFF5EF056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6885248"/>
        <c:axId val="181696704"/>
      </c:lineChart>
      <c:catAx>
        <c:axId val="21688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0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181696704"/>
        <c:crosses val="autoZero"/>
        <c:auto val="1"/>
        <c:lblAlgn val="ctr"/>
        <c:lblOffset val="100"/>
        <c:noMultiLvlLbl val="1"/>
      </c:catAx>
      <c:valAx>
        <c:axId val="181696704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1000" b="0" i="0">
                <a:solidFill>
                  <a:srgbClr val="FFFFFF"/>
                </a:solidFill>
                <a:latin typeface="Roboto"/>
              </a:defRPr>
            </a:pPr>
            <a:endParaRPr lang="it-IT"/>
          </a:p>
        </c:txPr>
        <c:crossAx val="216885248"/>
        <c:crosses val="autoZero"/>
        <c:crossBetween val="between"/>
      </c:valAx>
      <c:catAx>
        <c:axId val="2168862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1697280"/>
        <c:crosses val="autoZero"/>
        <c:auto val="1"/>
        <c:lblAlgn val="ctr"/>
        <c:lblOffset val="100"/>
        <c:noMultiLvlLbl val="1"/>
      </c:catAx>
      <c:valAx>
        <c:axId val="181697280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595959"/>
                </a:solidFill>
                <a:latin typeface="Roboto"/>
              </a:defRPr>
            </a:pPr>
            <a:endParaRPr lang="it-IT"/>
          </a:p>
        </c:txPr>
        <c:crossAx val="216886272"/>
        <c:crosses val="max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595959"/>
              </a:solidFill>
              <a:latin typeface="Roboto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41</xdr:row>
      <xdr:rowOff>133350</xdr:rowOff>
    </xdr:from>
    <xdr:ext cx="27632025" cy="75533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1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74</xdr:row>
      <xdr:rowOff>133350</xdr:rowOff>
    </xdr:from>
    <xdr:ext cx="27632025" cy="755332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62</xdr:col>
      <xdr:colOff>0</xdr:colOff>
      <xdr:row>0</xdr:row>
      <xdr:rowOff>38100</xdr:rowOff>
    </xdr:from>
    <xdr:ext cx="2505075" cy="51435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la2" displayName="Tabella2" ref="B2:G39" totalsRowShown="0" headerRowDxfId="36" headerRowBorderDxfId="35" tableBorderDxfId="34">
  <autoFilter ref="B2:G39" xr:uid="{00000000-0009-0000-0100-000002000000}"/>
  <sortState xmlns:xlrd2="http://schemas.microsoft.com/office/spreadsheetml/2017/richdata2" ref="B3:G39">
    <sortCondition ref="B2:B39"/>
  </sortState>
  <tableColumns count="6">
    <tableColumn id="1" xr3:uid="{00000000-0010-0000-0000-000001000000}" name="SPRINT"/>
    <tableColumn id="2" xr3:uid="{00000000-0010-0000-0000-000002000000}" name="TASK TITLE"/>
    <tableColumn id="3" xr3:uid="{00000000-0010-0000-0000-000003000000}" name="TASK DESCRIPTION"/>
    <tableColumn id="4" xr3:uid="{00000000-0010-0000-0000-000004000000}" name="TASK OWNER"/>
    <tableColumn id="5" xr3:uid="{00000000-0010-0000-0000-000005000000}" name="WORK ESTIMATE IN HOURS"/>
    <tableColumn id="6" xr3:uid="{00000000-0010-0000-0000-000006000000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ella1" displayName="Tabella1" ref="B3:G45" totalsRowShown="0" headerRowDxfId="33" headerRowBorderDxfId="32" tableBorderDxfId="31">
  <autoFilter ref="B3:G45" xr:uid="{00000000-0009-0000-0100-000001000000}"/>
  <sortState xmlns:xlrd2="http://schemas.microsoft.com/office/spreadsheetml/2017/richdata2" ref="B4:G45">
    <sortCondition ref="G3:G45"/>
  </sortState>
  <tableColumns count="6">
    <tableColumn id="1" xr3:uid="{00000000-0010-0000-0100-000001000000}" name="TASK TITLE" dataDxfId="30"/>
    <tableColumn id="2" xr3:uid="{00000000-0010-0000-0100-000002000000}" name="TASK DESCRIPTION" dataDxfId="29"/>
    <tableColumn id="6" xr3:uid="{00000000-0010-0000-0100-000006000000}" name="COMPONENT" dataDxfId="28"/>
    <tableColumn id="3" xr3:uid="{00000000-0010-0000-0100-000003000000}" name="PRIORITY" dataDxfId="27"/>
    <tableColumn id="4" xr3:uid="{00000000-0010-0000-0100-000004000000}" name="ADDED BY" dataDxfId="26"/>
    <tableColumn id="5" xr3:uid="{00000000-0010-0000-0100-000005000000}" name="DATED ADDED" dataDxfId="2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B3C16"/>
    <outlinePr summaryBelow="0" summaryRight="0"/>
  </sheetPr>
  <dimension ref="B1:BV1001"/>
  <sheetViews>
    <sheetView showGridLines="0" topLeftCell="A11" zoomScale="85" zoomScaleNormal="85" workbookViewId="0">
      <selection activeCell="I37" sqref="I3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28.62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10.5" customWidth="1"/>
  </cols>
  <sheetData>
    <row r="1" spans="2:74" ht="244.5" customHeight="1" x14ac:dyDescent="0.25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3"/>
      <c r="BL1" s="3"/>
      <c r="BM1" s="3"/>
      <c r="BN1" s="3"/>
      <c r="BO1" s="3"/>
      <c r="BP1" s="3"/>
      <c r="BQ1" s="3"/>
      <c r="BR1" s="3"/>
      <c r="BS1" s="3"/>
      <c r="BT1" s="3"/>
    </row>
    <row r="2" spans="2:74" ht="42.75" customHeight="1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44" t="str">
        <f>HYPERLINK("https://goo.gl/ejIdKR","https://goo.gl/ejIdKR")</f>
        <v>https://goo.gl/ejIdKR</v>
      </c>
      <c r="BL2" s="245"/>
      <c r="BM2" s="245"/>
      <c r="BN2" s="245"/>
      <c r="BO2" s="245"/>
      <c r="BP2" s="245"/>
      <c r="BQ2" s="245"/>
      <c r="BR2" s="245"/>
      <c r="BS2" s="245"/>
      <c r="BT2" s="245"/>
    </row>
    <row r="3" spans="2:74" ht="36" customHeight="1" x14ac:dyDescent="0.25">
      <c r="B3" s="4" t="s">
        <v>1</v>
      </c>
      <c r="C3" s="2"/>
      <c r="D3" s="2"/>
      <c r="E3" s="2"/>
      <c r="F3" s="4"/>
      <c r="G3" s="2"/>
      <c r="H3" s="2"/>
      <c r="I3" s="2"/>
      <c r="J3" s="2"/>
      <c r="K3" s="2"/>
      <c r="L3" s="2"/>
      <c r="BV3" s="5"/>
    </row>
    <row r="4" spans="2:74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46" t="s">
        <v>2</v>
      </c>
      <c r="L4" s="8" t="s">
        <v>3</v>
      </c>
      <c r="M4" s="9"/>
      <c r="N4" s="9"/>
      <c r="O4" s="9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2"/>
    </row>
    <row r="5" spans="2:74" ht="18" customHeight="1" x14ac:dyDescent="0.25">
      <c r="B5" s="6"/>
      <c r="C5" s="6"/>
      <c r="D5" s="6"/>
      <c r="E5" s="6"/>
      <c r="F5" s="6"/>
      <c r="G5" s="6"/>
      <c r="H5" s="6"/>
      <c r="I5" s="6"/>
      <c r="J5" s="7"/>
      <c r="K5" s="247"/>
      <c r="L5" s="13" t="s">
        <v>4</v>
      </c>
      <c r="M5" s="14"/>
      <c r="N5" s="14"/>
      <c r="O5" s="14"/>
      <c r="P5" s="15"/>
      <c r="Q5" s="15"/>
      <c r="R5" s="15"/>
      <c r="S5" s="15"/>
      <c r="T5" s="15"/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</row>
    <row r="6" spans="2:74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47"/>
      <c r="L6" s="18" t="s">
        <v>5</v>
      </c>
      <c r="M6" s="14"/>
      <c r="N6" s="14"/>
      <c r="O6" s="14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9"/>
      <c r="AB6" s="19"/>
      <c r="AC6" s="19"/>
      <c r="AD6" s="19"/>
      <c r="AE6" s="19"/>
      <c r="AF6" s="19"/>
      <c r="AG6" s="19"/>
      <c r="AH6" s="19"/>
      <c r="AI6" s="19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7"/>
    </row>
    <row r="7" spans="2:74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47"/>
      <c r="L7" s="20" t="s">
        <v>6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</row>
    <row r="8" spans="2:74" ht="18" customHeight="1" x14ac:dyDescent="0.25">
      <c r="B8" s="4"/>
      <c r="C8" s="2"/>
      <c r="D8" s="2"/>
      <c r="E8" s="2"/>
      <c r="F8" s="2"/>
      <c r="G8" s="2"/>
      <c r="H8" s="2"/>
      <c r="I8" s="4"/>
      <c r="J8" s="2"/>
      <c r="K8" s="248"/>
      <c r="L8" s="22" t="s">
        <v>7</v>
      </c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23"/>
      <c r="AX8" s="23"/>
      <c r="AY8" s="23"/>
      <c r="AZ8" s="23"/>
      <c r="BA8" s="23"/>
      <c r="BB8" s="23"/>
      <c r="BC8" s="23"/>
      <c r="BD8" s="23"/>
      <c r="BE8" s="23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7"/>
    </row>
    <row r="9" spans="2:74" ht="18" customHeight="1" x14ac:dyDescent="0.25">
      <c r="B9" s="249" t="s">
        <v>8</v>
      </c>
      <c r="C9" s="251" t="s">
        <v>9</v>
      </c>
      <c r="D9" s="253" t="s">
        <v>10</v>
      </c>
      <c r="E9" s="255" t="s">
        <v>11</v>
      </c>
      <c r="F9" s="256"/>
      <c r="G9" s="257"/>
      <c r="H9" s="258" t="s">
        <v>12</v>
      </c>
      <c r="I9" s="226" t="s">
        <v>13</v>
      </c>
      <c r="J9" s="228" t="s">
        <v>14</v>
      </c>
      <c r="K9" s="230" t="s">
        <v>15</v>
      </c>
      <c r="L9" s="231" t="s">
        <v>16</v>
      </c>
      <c r="M9" s="233" t="s">
        <v>17</v>
      </c>
      <c r="N9" s="234"/>
      <c r="O9" s="234"/>
      <c r="P9" s="234"/>
      <c r="Q9" s="235"/>
      <c r="R9" s="236" t="s">
        <v>18</v>
      </c>
      <c r="S9" s="234"/>
      <c r="T9" s="234"/>
      <c r="U9" s="234"/>
      <c r="V9" s="235"/>
      <c r="W9" s="236" t="s">
        <v>19</v>
      </c>
      <c r="X9" s="234"/>
      <c r="Y9" s="234"/>
      <c r="Z9" s="234"/>
      <c r="AA9" s="237"/>
      <c r="AB9" s="238" t="s">
        <v>20</v>
      </c>
      <c r="AC9" s="234"/>
      <c r="AD9" s="234"/>
      <c r="AE9" s="234"/>
      <c r="AF9" s="235"/>
      <c r="AG9" s="239" t="s">
        <v>21</v>
      </c>
      <c r="AH9" s="234"/>
      <c r="AI9" s="234"/>
      <c r="AJ9" s="234"/>
      <c r="AK9" s="235"/>
      <c r="AL9" s="239" t="s">
        <v>22</v>
      </c>
      <c r="AM9" s="234"/>
      <c r="AN9" s="234"/>
      <c r="AO9" s="234"/>
      <c r="AP9" s="237"/>
      <c r="AQ9" s="240" t="s">
        <v>23</v>
      </c>
      <c r="AR9" s="234"/>
      <c r="AS9" s="234"/>
      <c r="AT9" s="234"/>
      <c r="AU9" s="235"/>
      <c r="AV9" s="241" t="s">
        <v>24</v>
      </c>
      <c r="AW9" s="234"/>
      <c r="AX9" s="234"/>
      <c r="AY9" s="234"/>
      <c r="AZ9" s="235"/>
      <c r="BA9" s="241" t="s">
        <v>25</v>
      </c>
      <c r="BB9" s="234"/>
      <c r="BC9" s="234"/>
      <c r="BD9" s="234"/>
      <c r="BE9" s="237"/>
      <c r="BF9" s="242" t="s">
        <v>26</v>
      </c>
      <c r="BG9" s="234"/>
      <c r="BH9" s="234"/>
      <c r="BI9" s="234"/>
      <c r="BJ9" s="235"/>
      <c r="BK9" s="243" t="s">
        <v>27</v>
      </c>
      <c r="BL9" s="234"/>
      <c r="BM9" s="234"/>
      <c r="BN9" s="234"/>
      <c r="BO9" s="235"/>
      <c r="BP9" s="243" t="s">
        <v>28</v>
      </c>
      <c r="BQ9" s="234"/>
      <c r="BR9" s="234"/>
      <c r="BS9" s="234"/>
      <c r="BT9" s="237"/>
    </row>
    <row r="10" spans="2:74" ht="18" customHeight="1" x14ac:dyDescent="0.25">
      <c r="B10" s="250"/>
      <c r="C10" s="252"/>
      <c r="D10" s="254"/>
      <c r="E10" s="24" t="s">
        <v>29</v>
      </c>
      <c r="F10" s="25" t="s">
        <v>30</v>
      </c>
      <c r="G10" s="26" t="s">
        <v>31</v>
      </c>
      <c r="H10" s="259"/>
      <c r="I10" s="227"/>
      <c r="J10" s="229"/>
      <c r="K10" s="229"/>
      <c r="L10" s="23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38" t="s">
        <v>36</v>
      </c>
    </row>
    <row r="11" spans="2:74" ht="18" customHeight="1" x14ac:dyDescent="0.25">
      <c r="B11" s="39">
        <v>1</v>
      </c>
      <c r="C11" s="40" t="s">
        <v>37</v>
      </c>
      <c r="D11" s="41"/>
      <c r="E11" s="42">
        <f t="shared" ref="E11:G11" si="0">SUM(E12:E18)</f>
        <v>309</v>
      </c>
      <c r="F11" s="43">
        <f t="shared" si="0"/>
        <v>309</v>
      </c>
      <c r="G11" s="44">
        <f t="shared" si="0"/>
        <v>0</v>
      </c>
      <c r="H11" s="45"/>
      <c r="I11" s="46"/>
      <c r="J11" s="47"/>
      <c r="K11" s="48"/>
      <c r="L11" s="49">
        <f t="shared" ref="L11:L35" si="1">F11/E11</f>
        <v>1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</row>
    <row r="12" spans="2:74" ht="18" customHeight="1" x14ac:dyDescent="0.25">
      <c r="B12" s="53">
        <v>1.1000000000000001</v>
      </c>
      <c r="C12" s="54" t="s">
        <v>38</v>
      </c>
      <c r="D12" s="55" t="s">
        <v>39</v>
      </c>
      <c r="E12" s="56">
        <v>40</v>
      </c>
      <c r="F12" s="57">
        <v>40</v>
      </c>
      <c r="G12" s="58">
        <f t="shared" ref="G12:G18" si="2">E12-F12</f>
        <v>0</v>
      </c>
      <c r="H12" s="59"/>
      <c r="I12" s="60">
        <v>42806</v>
      </c>
      <c r="J12" s="61">
        <v>42809</v>
      </c>
      <c r="K12" s="62">
        <f t="shared" ref="K12:K18" si="3">J12-I12+1</f>
        <v>4</v>
      </c>
      <c r="L12" s="63">
        <f t="shared" si="1"/>
        <v>1</v>
      </c>
      <c r="M12" s="64"/>
      <c r="N12" s="65"/>
      <c r="O12" s="65"/>
      <c r="P12" s="65"/>
      <c r="Q12" s="66"/>
      <c r="R12" s="66"/>
      <c r="S12" s="66"/>
      <c r="T12" s="66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</row>
    <row r="13" spans="2:74" ht="18" customHeight="1" x14ac:dyDescent="0.25">
      <c r="B13" s="53" t="s">
        <v>40</v>
      </c>
      <c r="C13" s="54" t="s">
        <v>41</v>
      </c>
      <c r="D13" s="55" t="s">
        <v>42</v>
      </c>
      <c r="E13" s="56">
        <v>25</v>
      </c>
      <c r="F13" s="57">
        <v>25</v>
      </c>
      <c r="G13" s="58">
        <f t="shared" si="2"/>
        <v>0</v>
      </c>
      <c r="H13" s="59"/>
      <c r="I13" s="60">
        <v>42809</v>
      </c>
      <c r="J13" s="61">
        <v>42810</v>
      </c>
      <c r="K13" s="62">
        <f t="shared" si="3"/>
        <v>2</v>
      </c>
      <c r="L13" s="63">
        <f t="shared" si="1"/>
        <v>1</v>
      </c>
      <c r="M13" s="64"/>
      <c r="N13" s="65"/>
      <c r="O13" s="65"/>
      <c r="P13" s="65"/>
      <c r="Q13" s="65"/>
      <c r="R13" s="67"/>
      <c r="S13" s="67"/>
      <c r="T13" s="66"/>
      <c r="U13" s="66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</row>
    <row r="14" spans="2:74" ht="18" customHeight="1" x14ac:dyDescent="0.25">
      <c r="B14" s="53">
        <v>1.2</v>
      </c>
      <c r="C14" s="54" t="s">
        <v>43</v>
      </c>
      <c r="D14" s="55" t="s">
        <v>44</v>
      </c>
      <c r="E14" s="56">
        <v>100</v>
      </c>
      <c r="F14" s="57">
        <v>100</v>
      </c>
      <c r="G14" s="58">
        <f t="shared" si="2"/>
        <v>0</v>
      </c>
      <c r="H14" s="59"/>
      <c r="I14" s="60">
        <v>42809</v>
      </c>
      <c r="J14" s="61">
        <v>42815</v>
      </c>
      <c r="K14" s="62">
        <f t="shared" si="3"/>
        <v>7</v>
      </c>
      <c r="L14" s="63">
        <f t="shared" si="1"/>
        <v>1</v>
      </c>
      <c r="M14" s="64"/>
      <c r="N14" s="65"/>
      <c r="O14" s="65"/>
      <c r="P14" s="65"/>
      <c r="Q14" s="65"/>
      <c r="R14" s="67"/>
      <c r="S14" s="67"/>
      <c r="T14" s="66"/>
      <c r="U14" s="66"/>
      <c r="V14" s="66"/>
      <c r="W14" s="66"/>
      <c r="X14" s="66"/>
      <c r="Y14" s="66"/>
      <c r="Z14" s="66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</row>
    <row r="15" spans="2:74" ht="18" customHeight="1" x14ac:dyDescent="0.25">
      <c r="B15" s="53">
        <v>1.3</v>
      </c>
      <c r="C15" s="54" t="s">
        <v>45</v>
      </c>
      <c r="D15" s="55" t="s">
        <v>46</v>
      </c>
      <c r="E15" s="56">
        <v>60</v>
      </c>
      <c r="F15" s="57">
        <v>60</v>
      </c>
      <c r="G15" s="58">
        <f t="shared" si="2"/>
        <v>0</v>
      </c>
      <c r="H15" s="59"/>
      <c r="I15" s="60">
        <v>42810</v>
      </c>
      <c r="J15" s="61">
        <v>42816</v>
      </c>
      <c r="K15" s="62">
        <f t="shared" si="3"/>
        <v>7</v>
      </c>
      <c r="L15" s="63">
        <f t="shared" si="1"/>
        <v>1</v>
      </c>
      <c r="M15" s="64"/>
      <c r="N15" s="65"/>
      <c r="O15" s="65"/>
      <c r="P15" s="65"/>
      <c r="Q15" s="65"/>
      <c r="R15" s="67"/>
      <c r="S15" s="67"/>
      <c r="T15" s="67"/>
      <c r="U15" s="66"/>
      <c r="V15" s="66"/>
      <c r="W15" s="66"/>
      <c r="X15" s="66"/>
      <c r="Y15" s="66"/>
      <c r="Z15" s="66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</row>
    <row r="16" spans="2:74" ht="18" customHeight="1" x14ac:dyDescent="0.25">
      <c r="B16" s="53">
        <v>1.4</v>
      </c>
      <c r="C16" s="54" t="s">
        <v>47</v>
      </c>
      <c r="D16" s="55" t="s">
        <v>48</v>
      </c>
      <c r="E16" s="56">
        <v>40</v>
      </c>
      <c r="F16" s="57">
        <v>40</v>
      </c>
      <c r="G16" s="58">
        <f t="shared" si="2"/>
        <v>0</v>
      </c>
      <c r="H16" s="59"/>
      <c r="I16" s="60">
        <v>42811</v>
      </c>
      <c r="J16" s="61">
        <v>42816</v>
      </c>
      <c r="K16" s="62">
        <f t="shared" si="3"/>
        <v>6</v>
      </c>
      <c r="L16" s="63">
        <f t="shared" si="1"/>
        <v>1</v>
      </c>
      <c r="M16" s="64"/>
      <c r="N16" s="65"/>
      <c r="O16" s="65"/>
      <c r="P16" s="65"/>
      <c r="Q16" s="65"/>
      <c r="R16" s="67"/>
      <c r="S16" s="67"/>
      <c r="T16" s="67"/>
      <c r="U16" s="67"/>
      <c r="V16" s="66"/>
      <c r="W16" s="66"/>
      <c r="X16" s="66"/>
      <c r="Y16" s="66"/>
      <c r="Z16" s="66"/>
      <c r="AA16" s="68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</row>
    <row r="17" spans="2:72" ht="18" customHeight="1" x14ac:dyDescent="0.25">
      <c r="B17" s="53">
        <v>1.5</v>
      </c>
      <c r="C17" s="54" t="s">
        <v>49</v>
      </c>
      <c r="D17" s="55" t="s">
        <v>50</v>
      </c>
      <c r="E17" s="56">
        <v>32</v>
      </c>
      <c r="F17" s="57">
        <v>32</v>
      </c>
      <c r="G17" s="58">
        <f t="shared" si="2"/>
        <v>0</v>
      </c>
      <c r="H17" s="59"/>
      <c r="I17" s="60">
        <v>42812</v>
      </c>
      <c r="J17" s="61">
        <v>42816</v>
      </c>
      <c r="K17" s="62">
        <f t="shared" si="3"/>
        <v>5</v>
      </c>
      <c r="L17" s="63">
        <f t="shared" si="1"/>
        <v>1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6"/>
      <c r="X17" s="66"/>
      <c r="Y17" s="66"/>
      <c r="Z17" s="66"/>
      <c r="AA17" s="68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</row>
    <row r="18" spans="2:72" ht="18" customHeight="1" x14ac:dyDescent="0.25">
      <c r="B18" s="53">
        <v>1.6</v>
      </c>
      <c r="C18" s="54" t="s">
        <v>51</v>
      </c>
      <c r="D18" s="55" t="s">
        <v>50</v>
      </c>
      <c r="E18" s="56">
        <v>12</v>
      </c>
      <c r="F18" s="57">
        <v>12</v>
      </c>
      <c r="G18" s="58">
        <f t="shared" si="2"/>
        <v>0</v>
      </c>
      <c r="H18" s="59"/>
      <c r="I18" s="60">
        <v>42817</v>
      </c>
      <c r="J18" s="61">
        <v>42817</v>
      </c>
      <c r="K18" s="62">
        <f t="shared" si="3"/>
        <v>1</v>
      </c>
      <c r="L18" s="63">
        <f t="shared" si="1"/>
        <v>1</v>
      </c>
      <c r="M18" s="64"/>
      <c r="N18" s="65"/>
      <c r="O18" s="65"/>
      <c r="P18" s="65"/>
      <c r="Q18" s="65"/>
      <c r="R18" s="67"/>
      <c r="S18" s="67"/>
      <c r="T18" s="67"/>
      <c r="U18" s="67"/>
      <c r="V18" s="67"/>
      <c r="W18" s="65"/>
      <c r="X18" s="65"/>
      <c r="Y18" s="65"/>
      <c r="Z18" s="65"/>
      <c r="AA18" s="72"/>
      <c r="AB18" s="64"/>
      <c r="AC18" s="65"/>
      <c r="AD18" s="65"/>
      <c r="AE18" s="65"/>
      <c r="AF18" s="65"/>
      <c r="AG18" s="69"/>
      <c r="AH18" s="69"/>
      <c r="AI18" s="69"/>
      <c r="AJ18" s="69"/>
      <c r="AK18" s="69"/>
      <c r="AL18" s="65"/>
      <c r="AM18" s="65"/>
      <c r="AN18" s="65"/>
      <c r="AO18" s="65"/>
      <c r="AP18" s="68"/>
      <c r="AQ18" s="64"/>
      <c r="AR18" s="65"/>
      <c r="AS18" s="65"/>
      <c r="AT18" s="65"/>
      <c r="AU18" s="65"/>
      <c r="AV18" s="70"/>
      <c r="AW18" s="70"/>
      <c r="AX18" s="70"/>
      <c r="AY18" s="70"/>
      <c r="AZ18" s="70"/>
      <c r="BA18" s="65"/>
      <c r="BB18" s="65"/>
      <c r="BC18" s="65"/>
      <c r="BD18" s="65"/>
      <c r="BE18" s="68"/>
      <c r="BF18" s="64"/>
      <c r="BG18" s="65"/>
      <c r="BH18" s="65"/>
      <c r="BI18" s="65"/>
      <c r="BJ18" s="65"/>
      <c r="BK18" s="71"/>
      <c r="BL18" s="71"/>
      <c r="BM18" s="71"/>
      <c r="BN18" s="71"/>
      <c r="BO18" s="71"/>
      <c r="BP18" s="65"/>
      <c r="BQ18" s="65"/>
      <c r="BR18" s="65"/>
      <c r="BS18" s="65"/>
      <c r="BT18" s="68"/>
    </row>
    <row r="19" spans="2:72" ht="18" customHeight="1" x14ac:dyDescent="0.25">
      <c r="B19" s="53">
        <v>2</v>
      </c>
      <c r="C19" s="73" t="s">
        <v>52</v>
      </c>
      <c r="D19" s="74"/>
      <c r="E19" s="42">
        <f t="shared" ref="E19:G19" si="4">SUM(E20:E23)</f>
        <v>210</v>
      </c>
      <c r="F19" s="43">
        <f t="shared" si="4"/>
        <v>110</v>
      </c>
      <c r="G19" s="44">
        <f t="shared" si="4"/>
        <v>100</v>
      </c>
      <c r="H19" s="75"/>
      <c r="I19" s="76"/>
      <c r="J19" s="77"/>
      <c r="K19" s="77"/>
      <c r="L19" s="49">
        <f t="shared" si="1"/>
        <v>0.52380952380952384</v>
      </c>
      <c r="M19" s="50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2"/>
      <c r="AB19" s="50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2"/>
      <c r="AQ19" s="50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2"/>
      <c r="BF19" s="50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2"/>
    </row>
    <row r="20" spans="2:72" ht="18" customHeight="1" x14ac:dyDescent="0.25">
      <c r="B20" s="53">
        <v>2.1</v>
      </c>
      <c r="C20" s="54" t="s">
        <v>53</v>
      </c>
      <c r="D20" s="55" t="s">
        <v>46</v>
      </c>
      <c r="E20" s="56">
        <v>80</v>
      </c>
      <c r="F20" s="57">
        <v>70</v>
      </c>
      <c r="G20" s="58">
        <f t="shared" ref="G20:G23" si="5">E20-F20</f>
        <v>10</v>
      </c>
      <c r="H20" s="59"/>
      <c r="I20" s="60">
        <v>42818</v>
      </c>
      <c r="J20" s="61">
        <v>42822</v>
      </c>
      <c r="K20" s="62">
        <f t="shared" ref="K20:K23" si="6">J20-I20+1</f>
        <v>5</v>
      </c>
      <c r="L20" s="63">
        <f t="shared" si="1"/>
        <v>0.875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78"/>
      <c r="AC20" s="79"/>
      <c r="AD20" s="79"/>
      <c r="AE20" s="79"/>
      <c r="AF20" s="79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</row>
    <row r="21" spans="2:72" ht="18" customHeight="1" x14ac:dyDescent="0.25">
      <c r="B21" s="53">
        <v>2.2000000000000002</v>
      </c>
      <c r="C21" s="54" t="s">
        <v>54</v>
      </c>
      <c r="D21" s="55" t="s">
        <v>48</v>
      </c>
      <c r="E21" s="56">
        <v>60</v>
      </c>
      <c r="F21" s="57">
        <v>40</v>
      </c>
      <c r="G21" s="58">
        <f t="shared" si="5"/>
        <v>20</v>
      </c>
      <c r="H21" s="59"/>
      <c r="I21" s="60">
        <v>42823</v>
      </c>
      <c r="J21" s="61">
        <v>42827</v>
      </c>
      <c r="K21" s="62">
        <f t="shared" si="6"/>
        <v>5</v>
      </c>
      <c r="L21" s="63">
        <f t="shared" si="1"/>
        <v>0.66666666666666663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64"/>
      <c r="AC21" s="65"/>
      <c r="AD21" s="65"/>
      <c r="AE21" s="65"/>
      <c r="AF21" s="65"/>
      <c r="AG21" s="79"/>
      <c r="AH21" s="79"/>
      <c r="AI21" s="79"/>
      <c r="AJ21" s="79"/>
      <c r="AK21" s="7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</row>
    <row r="22" spans="2:72" ht="18" customHeight="1" x14ac:dyDescent="0.25">
      <c r="B22" s="53">
        <v>2.2999999999999998</v>
      </c>
      <c r="C22" s="54" t="s">
        <v>55</v>
      </c>
      <c r="D22" s="55" t="s">
        <v>50</v>
      </c>
      <c r="E22" s="56">
        <v>40</v>
      </c>
      <c r="F22" s="57">
        <v>0</v>
      </c>
      <c r="G22" s="58">
        <f t="shared" si="5"/>
        <v>40</v>
      </c>
      <c r="H22" s="59"/>
      <c r="I22" s="60"/>
      <c r="J22" s="61"/>
      <c r="K22" s="62">
        <f t="shared" si="6"/>
        <v>1</v>
      </c>
      <c r="L22" s="63">
        <f t="shared" si="1"/>
        <v>0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65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</row>
    <row r="23" spans="2:72" ht="18" customHeight="1" x14ac:dyDescent="0.25">
      <c r="B23" s="53">
        <v>2.4</v>
      </c>
      <c r="C23" s="54" t="s">
        <v>56</v>
      </c>
      <c r="D23" s="55" t="s">
        <v>50</v>
      </c>
      <c r="E23" s="56">
        <v>30</v>
      </c>
      <c r="F23" s="57">
        <v>0</v>
      </c>
      <c r="G23" s="58">
        <f t="shared" si="5"/>
        <v>30</v>
      </c>
      <c r="H23" s="59"/>
      <c r="I23" s="60"/>
      <c r="J23" s="61"/>
      <c r="K23" s="62">
        <f t="shared" si="6"/>
        <v>1</v>
      </c>
      <c r="L23" s="63">
        <f t="shared" si="1"/>
        <v>0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65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</row>
    <row r="24" spans="2:72" ht="15.75" customHeight="1" x14ac:dyDescent="0.25">
      <c r="B24" s="53">
        <v>3</v>
      </c>
      <c r="C24" s="73" t="s">
        <v>57</v>
      </c>
      <c r="D24" s="74"/>
      <c r="E24" s="42">
        <f t="shared" ref="E24:G24" si="7">SUM(E25:E30)</f>
        <v>66</v>
      </c>
      <c r="F24" s="43">
        <f t="shared" si="7"/>
        <v>0</v>
      </c>
      <c r="G24" s="44">
        <f t="shared" si="7"/>
        <v>66</v>
      </c>
      <c r="H24" s="75"/>
      <c r="I24" s="76"/>
      <c r="J24" s="77"/>
      <c r="K24" s="77"/>
      <c r="L24" s="49">
        <f t="shared" si="1"/>
        <v>0</v>
      </c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2"/>
      <c r="AB24" s="50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2"/>
      <c r="AQ24" s="50"/>
      <c r="AR24" s="51"/>
      <c r="AS24" s="51"/>
      <c r="AT24" s="51"/>
      <c r="AU24" s="51"/>
      <c r="AV24" s="51"/>
      <c r="AW24" s="51"/>
      <c r="AX24" s="51"/>
      <c r="AY24" s="51"/>
      <c r="AZ24" s="51"/>
      <c r="BA24" s="51"/>
      <c r="BB24" s="51"/>
      <c r="BC24" s="51"/>
      <c r="BD24" s="51"/>
      <c r="BE24" s="52"/>
      <c r="BF24" s="50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2"/>
    </row>
    <row r="25" spans="2:72" ht="15.75" customHeight="1" x14ac:dyDescent="0.25">
      <c r="B25" s="53">
        <v>3.1</v>
      </c>
      <c r="C25" s="54" t="s">
        <v>58</v>
      </c>
      <c r="D25" s="55" t="s">
        <v>44</v>
      </c>
      <c r="E25" s="56">
        <v>20</v>
      </c>
      <c r="F25" s="57">
        <v>0</v>
      </c>
      <c r="G25" s="58">
        <f t="shared" ref="G25:G30" si="8">E25-F25</f>
        <v>20</v>
      </c>
      <c r="H25" s="59"/>
      <c r="I25" s="60"/>
      <c r="J25" s="61"/>
      <c r="K25" s="62">
        <f t="shared" ref="K25:K30" si="9">J25-I25+1</f>
        <v>1</v>
      </c>
      <c r="L25" s="63">
        <f t="shared" si="1"/>
        <v>0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65"/>
      <c r="AG25" s="69"/>
      <c r="AH25" s="69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</row>
    <row r="26" spans="2:72" ht="15.75" customHeight="1" x14ac:dyDescent="0.25">
      <c r="B26" s="53">
        <v>3.2</v>
      </c>
      <c r="C26" s="54" t="s">
        <v>59</v>
      </c>
      <c r="D26" s="55" t="s">
        <v>39</v>
      </c>
      <c r="E26" s="56">
        <v>20</v>
      </c>
      <c r="F26" s="57">
        <v>0</v>
      </c>
      <c r="G26" s="58">
        <f t="shared" si="8"/>
        <v>20</v>
      </c>
      <c r="H26" s="59"/>
      <c r="I26" s="60"/>
      <c r="J26" s="61"/>
      <c r="K26" s="62">
        <f t="shared" si="9"/>
        <v>1</v>
      </c>
      <c r="L26" s="63">
        <f t="shared" si="1"/>
        <v>0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65"/>
      <c r="AG26" s="69"/>
      <c r="AH26" s="69"/>
      <c r="AI26" s="69"/>
      <c r="AJ26" s="69"/>
      <c r="AK26" s="69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</row>
    <row r="27" spans="2:72" ht="15.75" customHeight="1" x14ac:dyDescent="0.25">
      <c r="B27" s="53" t="s">
        <v>60</v>
      </c>
      <c r="C27" s="54" t="s">
        <v>61</v>
      </c>
      <c r="D27" s="55" t="s">
        <v>42</v>
      </c>
      <c r="E27" s="56">
        <v>8</v>
      </c>
      <c r="F27" s="57">
        <v>0</v>
      </c>
      <c r="G27" s="58">
        <f t="shared" si="8"/>
        <v>8</v>
      </c>
      <c r="H27" s="59"/>
      <c r="I27" s="60"/>
      <c r="J27" s="61"/>
      <c r="K27" s="62">
        <f t="shared" si="9"/>
        <v>1</v>
      </c>
      <c r="L27" s="63">
        <f t="shared" si="1"/>
        <v>0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65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</row>
    <row r="28" spans="2:72" ht="15.75" customHeight="1" x14ac:dyDescent="0.25">
      <c r="B28" s="53" t="s">
        <v>62</v>
      </c>
      <c r="C28" s="54" t="s">
        <v>63</v>
      </c>
      <c r="D28" s="55" t="s">
        <v>42</v>
      </c>
      <c r="E28" s="56">
        <v>12</v>
      </c>
      <c r="F28" s="57">
        <v>0</v>
      </c>
      <c r="G28" s="58">
        <f t="shared" si="8"/>
        <v>12</v>
      </c>
      <c r="H28" s="59"/>
      <c r="I28" s="60"/>
      <c r="J28" s="61"/>
      <c r="K28" s="62">
        <f t="shared" si="9"/>
        <v>1</v>
      </c>
      <c r="L28" s="63">
        <f t="shared" si="1"/>
        <v>0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69"/>
      <c r="AI28" s="69"/>
      <c r="AJ28" s="69"/>
      <c r="AK28" s="69"/>
      <c r="AL28" s="65"/>
      <c r="AM28" s="65"/>
      <c r="AN28" s="65"/>
      <c r="AO28" s="65"/>
      <c r="AP28" s="68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</row>
    <row r="29" spans="2:72" ht="15.75" customHeight="1" x14ac:dyDescent="0.25">
      <c r="B29" s="53">
        <v>3.3</v>
      </c>
      <c r="C29" s="54" t="s">
        <v>64</v>
      </c>
      <c r="D29" s="55" t="s">
        <v>44</v>
      </c>
      <c r="E29" s="56">
        <v>4</v>
      </c>
      <c r="F29" s="57">
        <v>0</v>
      </c>
      <c r="G29" s="58">
        <f t="shared" si="8"/>
        <v>4</v>
      </c>
      <c r="H29" s="59"/>
      <c r="I29" s="60"/>
      <c r="J29" s="61"/>
      <c r="K29" s="62">
        <f t="shared" si="9"/>
        <v>1</v>
      </c>
      <c r="L29" s="63">
        <f t="shared" si="1"/>
        <v>0</v>
      </c>
      <c r="M29" s="64"/>
      <c r="N29" s="65"/>
      <c r="O29" s="65"/>
      <c r="P29" s="65"/>
      <c r="Q29" s="65"/>
      <c r="R29" s="67"/>
      <c r="S29" s="67"/>
      <c r="T29" s="67"/>
      <c r="U29" s="67"/>
      <c r="V29" s="67"/>
      <c r="W29" s="65"/>
      <c r="X29" s="65"/>
      <c r="Y29" s="65"/>
      <c r="Z29" s="65"/>
      <c r="AA29" s="68"/>
      <c r="AB29" s="64"/>
      <c r="AC29" s="65"/>
      <c r="AD29" s="65"/>
      <c r="AE29" s="65"/>
      <c r="AF29" s="65"/>
      <c r="AG29" s="69"/>
      <c r="AH29" s="69"/>
      <c r="AI29" s="69"/>
      <c r="AJ29" s="69"/>
      <c r="AK29" s="69"/>
      <c r="AL29" s="65"/>
      <c r="AM29" s="65"/>
      <c r="AN29" s="65"/>
      <c r="AO29" s="65"/>
      <c r="AP29" s="68"/>
      <c r="AQ29" s="64"/>
      <c r="AR29" s="65"/>
      <c r="AS29" s="65"/>
      <c r="AT29" s="65"/>
      <c r="AU29" s="65"/>
      <c r="AV29" s="70"/>
      <c r="AW29" s="70"/>
      <c r="AX29" s="70"/>
      <c r="AY29" s="70"/>
      <c r="AZ29" s="70"/>
      <c r="BA29" s="65"/>
      <c r="BB29" s="65"/>
      <c r="BC29" s="65"/>
      <c r="BD29" s="65"/>
      <c r="BE29" s="68"/>
      <c r="BF29" s="64"/>
      <c r="BG29" s="65"/>
      <c r="BH29" s="65"/>
      <c r="BI29" s="65"/>
      <c r="BJ29" s="65"/>
      <c r="BK29" s="71"/>
      <c r="BL29" s="71"/>
      <c r="BM29" s="71"/>
      <c r="BN29" s="71"/>
      <c r="BO29" s="71"/>
      <c r="BP29" s="65"/>
      <c r="BQ29" s="65"/>
      <c r="BR29" s="65"/>
      <c r="BS29" s="65"/>
      <c r="BT29" s="68"/>
    </row>
    <row r="30" spans="2:72" ht="15.75" customHeight="1" x14ac:dyDescent="0.25">
      <c r="B30" s="53" t="s">
        <v>65</v>
      </c>
      <c r="C30" s="54" t="s">
        <v>66</v>
      </c>
      <c r="D30" s="55" t="s">
        <v>50</v>
      </c>
      <c r="E30" s="56">
        <v>2</v>
      </c>
      <c r="F30" s="57">
        <v>0</v>
      </c>
      <c r="G30" s="58">
        <f t="shared" si="8"/>
        <v>2</v>
      </c>
      <c r="H30" s="59"/>
      <c r="I30" s="60"/>
      <c r="J30" s="61"/>
      <c r="K30" s="62">
        <f t="shared" si="9"/>
        <v>1</v>
      </c>
      <c r="L30" s="63">
        <f t="shared" si="1"/>
        <v>0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Q30" s="64"/>
      <c r="AR30" s="65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</row>
    <row r="31" spans="2:72" ht="15.75" customHeight="1" x14ac:dyDescent="0.25">
      <c r="B31" s="53">
        <v>4</v>
      </c>
      <c r="C31" s="73" t="s">
        <v>67</v>
      </c>
      <c r="D31" s="74"/>
      <c r="E31" s="42">
        <f t="shared" ref="E31:G31" si="10">SUM(E32:E35)</f>
        <v>32</v>
      </c>
      <c r="F31" s="43">
        <f t="shared" si="10"/>
        <v>0</v>
      </c>
      <c r="G31" s="44">
        <f t="shared" si="10"/>
        <v>32</v>
      </c>
      <c r="H31" s="75"/>
      <c r="I31" s="76"/>
      <c r="J31" s="77"/>
      <c r="K31" s="77"/>
      <c r="L31" s="49">
        <f t="shared" si="1"/>
        <v>0</v>
      </c>
      <c r="M31" s="50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2"/>
      <c r="AB31" s="50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2"/>
      <c r="AQ31" s="50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  <c r="BE31" s="52"/>
      <c r="BF31" s="50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2"/>
    </row>
    <row r="32" spans="2:72" ht="15.75" customHeight="1" x14ac:dyDescent="0.25">
      <c r="B32" s="53">
        <v>4.0999999999999996</v>
      </c>
      <c r="C32" s="54" t="s">
        <v>68</v>
      </c>
      <c r="D32" s="55" t="s">
        <v>46</v>
      </c>
      <c r="E32" s="56">
        <v>8</v>
      </c>
      <c r="F32" s="57">
        <v>0</v>
      </c>
      <c r="G32" s="58">
        <f t="shared" ref="G32:G35" si="11">E32-F32</f>
        <v>8</v>
      </c>
      <c r="H32" s="59"/>
      <c r="I32" s="60"/>
      <c r="J32" s="61"/>
      <c r="K32" s="62">
        <f t="shared" ref="K32:K35" si="12">J32-I32+1</f>
        <v>1</v>
      </c>
      <c r="L32" s="63">
        <f t="shared" si="1"/>
        <v>0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65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</row>
    <row r="33" spans="2:74" ht="15.75" customHeight="1" x14ac:dyDescent="0.25">
      <c r="B33" s="53">
        <v>4.2</v>
      </c>
      <c r="C33" s="54" t="s">
        <v>69</v>
      </c>
      <c r="D33" s="55" t="s">
        <v>48</v>
      </c>
      <c r="E33" s="56">
        <v>12</v>
      </c>
      <c r="F33" s="57">
        <v>0</v>
      </c>
      <c r="G33" s="58">
        <f t="shared" si="11"/>
        <v>12</v>
      </c>
      <c r="H33" s="59"/>
      <c r="I33" s="60"/>
      <c r="J33" s="61"/>
      <c r="K33" s="62">
        <f t="shared" si="12"/>
        <v>1</v>
      </c>
      <c r="L33" s="63">
        <f t="shared" si="1"/>
        <v>0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65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</row>
    <row r="34" spans="2:74" ht="15.75" customHeight="1" x14ac:dyDescent="0.25">
      <c r="B34" s="53">
        <v>4.3</v>
      </c>
      <c r="C34" s="54" t="s">
        <v>70</v>
      </c>
      <c r="D34" s="80" t="s">
        <v>50</v>
      </c>
      <c r="E34" s="56">
        <v>8</v>
      </c>
      <c r="F34" s="57">
        <v>0</v>
      </c>
      <c r="G34" s="58">
        <f t="shared" si="11"/>
        <v>8</v>
      </c>
      <c r="H34" s="59"/>
      <c r="I34" s="60"/>
      <c r="J34" s="61"/>
      <c r="K34" s="62">
        <f t="shared" si="12"/>
        <v>1</v>
      </c>
      <c r="L34" s="63">
        <f t="shared" si="1"/>
        <v>0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U34" s="65"/>
      <c r="AV34" s="70"/>
      <c r="AW34" s="70"/>
      <c r="AX34" s="70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</row>
    <row r="35" spans="2:74" ht="16.5" customHeight="1" x14ac:dyDescent="0.25">
      <c r="B35" s="81" t="s">
        <v>71</v>
      </c>
      <c r="C35" s="82" t="s">
        <v>72</v>
      </c>
      <c r="D35" s="83" t="s">
        <v>50</v>
      </c>
      <c r="E35" s="84">
        <v>4</v>
      </c>
      <c r="F35" s="85">
        <v>0</v>
      </c>
      <c r="G35" s="86">
        <f t="shared" si="11"/>
        <v>4</v>
      </c>
      <c r="H35" s="87"/>
      <c r="I35" s="88"/>
      <c r="J35" s="89"/>
      <c r="K35" s="90">
        <f t="shared" si="12"/>
        <v>1</v>
      </c>
      <c r="L35" s="91">
        <f t="shared" si="1"/>
        <v>0</v>
      </c>
      <c r="M35" s="92"/>
      <c r="N35" s="93"/>
      <c r="O35" s="93"/>
      <c r="P35" s="93"/>
      <c r="Q35" s="93"/>
      <c r="R35" s="94"/>
      <c r="S35" s="94"/>
      <c r="T35" s="94"/>
      <c r="U35" s="94"/>
      <c r="V35" s="94"/>
      <c r="W35" s="93"/>
      <c r="X35" s="93"/>
      <c r="Y35" s="93"/>
      <c r="Z35" s="93"/>
      <c r="AA35" s="95"/>
      <c r="AB35" s="92"/>
      <c r="AC35" s="93"/>
      <c r="AD35" s="93"/>
      <c r="AE35" s="93"/>
      <c r="AF35" s="93"/>
      <c r="AG35" s="96"/>
      <c r="AH35" s="96"/>
      <c r="AI35" s="96"/>
      <c r="AJ35" s="96"/>
      <c r="AK35" s="96"/>
      <c r="AL35" s="93"/>
      <c r="AM35" s="93"/>
      <c r="AN35" s="93"/>
      <c r="AO35" s="93"/>
      <c r="AP35" s="95"/>
      <c r="AQ35" s="92"/>
      <c r="AR35" s="93"/>
      <c r="AS35" s="93"/>
      <c r="AT35" s="93"/>
      <c r="AU35" s="93"/>
      <c r="AV35" s="97"/>
      <c r="AW35" s="97"/>
      <c r="AX35" s="97"/>
      <c r="AY35" s="97"/>
      <c r="AZ35" s="97"/>
      <c r="BA35" s="93"/>
      <c r="BB35" s="93"/>
      <c r="BC35" s="93"/>
      <c r="BD35" s="93"/>
      <c r="BE35" s="95"/>
      <c r="BF35" s="92"/>
      <c r="BG35" s="93"/>
      <c r="BH35" s="93"/>
      <c r="BI35" s="93"/>
      <c r="BJ35" s="93"/>
      <c r="BK35" s="98"/>
      <c r="BL35" s="98"/>
      <c r="BM35" s="98"/>
      <c r="BN35" s="98"/>
      <c r="BO35" s="98"/>
      <c r="BP35" s="93"/>
      <c r="BQ35" s="93"/>
      <c r="BR35" s="93"/>
      <c r="BS35" s="93"/>
      <c r="BT35" s="95"/>
    </row>
    <row r="36" spans="2:74" ht="18" customHeight="1" x14ac:dyDescent="0.25">
      <c r="E36" s="99" t="s">
        <v>29</v>
      </c>
      <c r="F36" s="99" t="s">
        <v>30</v>
      </c>
      <c r="G36" s="99" t="s">
        <v>31</v>
      </c>
      <c r="H36" s="99" t="s">
        <v>73</v>
      </c>
      <c r="I36" s="99" t="s">
        <v>74</v>
      </c>
    </row>
    <row r="37" spans="2:74" ht="18" customHeight="1" x14ac:dyDescent="0.25">
      <c r="C37" s="4" t="s">
        <v>75</v>
      </c>
      <c r="D37" s="100" t="s">
        <v>76</v>
      </c>
      <c r="E37" s="101">
        <f t="shared" ref="E37:G37" si="13">SUM(E12:E18,E20:E23,E25:E30,E32:E35)</f>
        <v>617</v>
      </c>
      <c r="F37" s="101">
        <f t="shared" si="13"/>
        <v>419</v>
      </c>
      <c r="G37" s="101">
        <f t="shared" si="13"/>
        <v>198</v>
      </c>
      <c r="H37" s="101">
        <v>60</v>
      </c>
      <c r="I37" s="101">
        <f>E37/H37</f>
        <v>10.283333333333333</v>
      </c>
      <c r="L37" s="102" t="s">
        <v>77</v>
      </c>
      <c r="M37" s="103">
        <v>1</v>
      </c>
      <c r="N37" s="103">
        <v>2</v>
      </c>
      <c r="O37" s="103">
        <v>3</v>
      </c>
      <c r="P37" s="103">
        <v>4</v>
      </c>
      <c r="Q37" s="103">
        <v>5</v>
      </c>
      <c r="R37" s="103">
        <v>6</v>
      </c>
      <c r="S37" s="103">
        <v>7</v>
      </c>
      <c r="T37" s="103">
        <v>8</v>
      </c>
      <c r="U37" s="103">
        <v>9</v>
      </c>
      <c r="V37" s="103">
        <v>10</v>
      </c>
      <c r="W37" s="103">
        <v>11</v>
      </c>
      <c r="X37" s="103">
        <v>12</v>
      </c>
      <c r="Y37" s="103">
        <v>13</v>
      </c>
      <c r="Z37" s="103">
        <v>14</v>
      </c>
      <c r="AA37" s="103">
        <v>15</v>
      </c>
      <c r="AB37" s="103">
        <v>16</v>
      </c>
      <c r="AC37" s="103">
        <v>17</v>
      </c>
      <c r="AD37" s="103">
        <v>18</v>
      </c>
      <c r="AE37" s="103">
        <v>19</v>
      </c>
      <c r="AF37" s="103">
        <v>20</v>
      </c>
      <c r="AG37" s="103">
        <v>21</v>
      </c>
      <c r="AH37" s="103">
        <v>22</v>
      </c>
      <c r="AI37" s="103">
        <v>23</v>
      </c>
      <c r="AJ37" s="103">
        <v>24</v>
      </c>
      <c r="AK37" s="103">
        <v>25</v>
      </c>
      <c r="AL37" s="103">
        <v>26</v>
      </c>
      <c r="AM37" s="103">
        <v>27</v>
      </c>
      <c r="AN37" s="103">
        <v>28</v>
      </c>
      <c r="AO37" s="103">
        <v>29</v>
      </c>
      <c r="AP37" s="103">
        <v>30</v>
      </c>
      <c r="AQ37" s="103">
        <v>31</v>
      </c>
      <c r="AR37" s="103">
        <v>32</v>
      </c>
      <c r="AS37" s="103">
        <v>33</v>
      </c>
      <c r="AT37" s="103">
        <v>34</v>
      </c>
      <c r="AU37" s="103">
        <v>35</v>
      </c>
      <c r="AV37" s="103">
        <v>36</v>
      </c>
      <c r="AW37" s="103">
        <v>37</v>
      </c>
      <c r="AX37" s="103">
        <v>38</v>
      </c>
      <c r="AY37" s="103">
        <v>39</v>
      </c>
      <c r="AZ37" s="103">
        <v>40</v>
      </c>
      <c r="BA37" s="103">
        <v>41</v>
      </c>
      <c r="BB37" s="103">
        <v>42</v>
      </c>
      <c r="BC37" s="103">
        <v>43</v>
      </c>
      <c r="BD37" s="103">
        <v>44</v>
      </c>
      <c r="BE37" s="103">
        <v>45</v>
      </c>
      <c r="BF37" s="103">
        <v>46</v>
      </c>
      <c r="BG37" s="103">
        <v>47</v>
      </c>
      <c r="BH37" s="103">
        <v>48</v>
      </c>
      <c r="BI37" s="103">
        <v>49</v>
      </c>
      <c r="BJ37" s="103">
        <v>50</v>
      </c>
      <c r="BK37" s="103">
        <v>51</v>
      </c>
      <c r="BL37" s="103">
        <v>52</v>
      </c>
      <c r="BM37" s="103">
        <v>53</v>
      </c>
      <c r="BN37" s="103">
        <v>54</v>
      </c>
      <c r="BO37" s="103">
        <v>55</v>
      </c>
      <c r="BP37" s="103">
        <v>56</v>
      </c>
      <c r="BQ37" s="103">
        <v>57</v>
      </c>
      <c r="BR37" s="103">
        <v>58</v>
      </c>
      <c r="BS37" s="103">
        <v>59</v>
      </c>
      <c r="BT37" s="103">
        <v>60</v>
      </c>
      <c r="BV37" s="100" t="s">
        <v>76</v>
      </c>
    </row>
    <row r="38" spans="2:74" ht="18" customHeight="1" x14ac:dyDescent="0.25">
      <c r="H38" s="104" t="s">
        <v>78</v>
      </c>
      <c r="L38" s="102" t="s">
        <v>79</v>
      </c>
      <c r="M38" s="105">
        <f>E37</f>
        <v>617</v>
      </c>
      <c r="N38" s="106">
        <f>M38-I37</f>
        <v>606.7166666666667</v>
      </c>
      <c r="O38" s="106">
        <f>N38-I37</f>
        <v>596.43333333333339</v>
      </c>
      <c r="P38" s="106">
        <f>O38-I37</f>
        <v>586.15000000000009</v>
      </c>
      <c r="Q38" s="106">
        <f>P38-I37</f>
        <v>575.86666666666679</v>
      </c>
      <c r="R38" s="106">
        <f>Q38-I37</f>
        <v>565.58333333333348</v>
      </c>
      <c r="S38" s="106">
        <f>R38-I37</f>
        <v>555.30000000000018</v>
      </c>
      <c r="T38" s="106">
        <f>S38-I37</f>
        <v>545.01666666666688</v>
      </c>
      <c r="U38" s="106">
        <f>T38-I37</f>
        <v>534.73333333333358</v>
      </c>
      <c r="V38" s="106">
        <f>U38-I37</f>
        <v>524.45000000000027</v>
      </c>
      <c r="W38" s="106">
        <f>V38-I37</f>
        <v>514.16666666666697</v>
      </c>
      <c r="X38" s="106">
        <f>W38-I37</f>
        <v>503.88333333333361</v>
      </c>
      <c r="Y38" s="106">
        <f>X38-I37</f>
        <v>493.60000000000025</v>
      </c>
      <c r="Z38" s="106">
        <f>Y38-I37</f>
        <v>483.31666666666689</v>
      </c>
      <c r="AA38" s="106">
        <f>Z38-I37</f>
        <v>473.03333333333353</v>
      </c>
      <c r="AB38" s="106">
        <f>AA38-I37</f>
        <v>462.75000000000017</v>
      </c>
      <c r="AC38" s="106">
        <f>AB38-I37</f>
        <v>452.46666666666681</v>
      </c>
      <c r="AD38" s="106">
        <f>AC38-I37</f>
        <v>442.18333333333345</v>
      </c>
      <c r="AE38" s="106">
        <f>AD38-I37</f>
        <v>431.90000000000009</v>
      </c>
      <c r="AF38" s="106">
        <f>AE38-I37</f>
        <v>421.61666666666673</v>
      </c>
      <c r="AG38" s="106">
        <f>AF38-I37</f>
        <v>411.33333333333337</v>
      </c>
      <c r="AH38" s="106">
        <f>AG38-I37</f>
        <v>401.05</v>
      </c>
      <c r="AI38" s="106">
        <f>AH38-I37</f>
        <v>390.76666666666665</v>
      </c>
      <c r="AJ38" s="106">
        <f>AI38-I37</f>
        <v>380.48333333333329</v>
      </c>
      <c r="AK38" s="106">
        <f>AJ38-I37</f>
        <v>370.19999999999993</v>
      </c>
      <c r="AL38" s="106">
        <f>AK38-I37</f>
        <v>359.91666666666657</v>
      </c>
      <c r="AM38" s="106">
        <f>AL38-I37</f>
        <v>349.63333333333321</v>
      </c>
      <c r="AN38" s="106">
        <f>AM38-I37</f>
        <v>339.34999999999985</v>
      </c>
      <c r="AO38" s="106">
        <f>AN38-I37</f>
        <v>329.06666666666649</v>
      </c>
      <c r="AP38" s="106">
        <f>AO38-I37</f>
        <v>318.78333333333313</v>
      </c>
      <c r="AQ38" s="106">
        <f>AP38-I37</f>
        <v>308.49999999999977</v>
      </c>
      <c r="AR38" s="106">
        <f>AQ38-I37</f>
        <v>298.21666666666641</v>
      </c>
      <c r="AS38" s="106">
        <f>AR38-I37</f>
        <v>287.93333333333305</v>
      </c>
      <c r="AT38" s="106">
        <f>AS38-I37</f>
        <v>277.64999999999969</v>
      </c>
      <c r="AU38" s="106">
        <f>AT38-I37</f>
        <v>267.36666666666633</v>
      </c>
      <c r="AV38" s="106">
        <f>AU38-I37</f>
        <v>257.08333333333297</v>
      </c>
      <c r="AW38" s="106">
        <f>AV38-I37</f>
        <v>246.79999999999964</v>
      </c>
      <c r="AX38" s="106">
        <f>AW38-I37</f>
        <v>236.51666666666631</v>
      </c>
      <c r="AY38" s="106">
        <f>AX38-I37</f>
        <v>226.23333333333298</v>
      </c>
      <c r="AZ38" s="106">
        <f>AY38-I37</f>
        <v>215.94999999999965</v>
      </c>
      <c r="BA38" s="106">
        <f>AZ38-I37</f>
        <v>205.66666666666632</v>
      </c>
      <c r="BB38" s="106">
        <f>BA38-I37</f>
        <v>195.38333333333298</v>
      </c>
      <c r="BC38" s="106">
        <f>BB38-I37</f>
        <v>185.09999999999965</v>
      </c>
      <c r="BD38" s="106">
        <f>BC38-I37</f>
        <v>174.81666666666632</v>
      </c>
      <c r="BE38" s="106">
        <f>BD38-I37</f>
        <v>164.53333333333299</v>
      </c>
      <c r="BF38" s="106">
        <f>BE38-I37</f>
        <v>154.24999999999966</v>
      </c>
      <c r="BG38" s="106">
        <f>BF38-I37</f>
        <v>143.96666666666633</v>
      </c>
      <c r="BH38" s="106">
        <f>BG38-I37</f>
        <v>133.683333333333</v>
      </c>
      <c r="BI38" s="106">
        <f>BH38-I37</f>
        <v>123.39999999999966</v>
      </c>
      <c r="BJ38" s="106">
        <f>BI38-I37</f>
        <v>113.11666666666633</v>
      </c>
      <c r="BK38" s="106">
        <f>BJ38-I37</f>
        <v>102.833333333333</v>
      </c>
      <c r="BL38" s="106">
        <f>BK38-I37</f>
        <v>92.54999999999967</v>
      </c>
      <c r="BM38" s="106">
        <f>BL38-I37</f>
        <v>82.266666666666339</v>
      </c>
      <c r="BN38" s="106">
        <f>BM38-I37</f>
        <v>71.983333333333007</v>
      </c>
      <c r="BO38" s="106">
        <f>BN38-I37</f>
        <v>61.699999999999676</v>
      </c>
      <c r="BP38" s="106">
        <f>BO38-I37</f>
        <v>51.416666666666345</v>
      </c>
      <c r="BQ38" s="106">
        <f>BP38-I37</f>
        <v>41.133333333333013</v>
      </c>
      <c r="BR38" s="106">
        <f>BQ38-I37</f>
        <v>30.849999999999682</v>
      </c>
      <c r="BS38" s="106">
        <f>BR38-I37</f>
        <v>20.56666666666635</v>
      </c>
      <c r="BT38" s="106">
        <f>BS38-I37</f>
        <v>10.283333333333017</v>
      </c>
      <c r="BV38" s="101"/>
    </row>
    <row r="39" spans="2:74" ht="18" customHeight="1" x14ac:dyDescent="0.25">
      <c r="L39" s="102" t="s">
        <v>29</v>
      </c>
      <c r="M39" s="105">
        <f>E37</f>
        <v>617</v>
      </c>
      <c r="N39" s="105">
        <f t="shared" ref="N39:BT39" si="14">M41</f>
        <v>609</v>
      </c>
      <c r="O39" s="105">
        <f t="shared" si="14"/>
        <v>589</v>
      </c>
      <c r="P39" s="105">
        <f t="shared" si="14"/>
        <v>559</v>
      </c>
      <c r="Q39" s="105">
        <f t="shared" si="14"/>
        <v>519</v>
      </c>
      <c r="R39" s="105">
        <f t="shared" si="14"/>
        <v>499</v>
      </c>
      <c r="S39" s="105">
        <f t="shared" si="14"/>
        <v>488</v>
      </c>
      <c r="T39" s="105">
        <f t="shared" si="14"/>
        <v>472</v>
      </c>
      <c r="U39" s="105">
        <f t="shared" si="14"/>
        <v>430</v>
      </c>
      <c r="V39" s="105">
        <f t="shared" si="14"/>
        <v>385</v>
      </c>
      <c r="W39" s="105">
        <f t="shared" si="14"/>
        <v>365</v>
      </c>
      <c r="X39" s="105">
        <f t="shared" si="14"/>
        <v>355</v>
      </c>
      <c r="Y39" s="105">
        <f t="shared" si="14"/>
        <v>339</v>
      </c>
      <c r="Z39" s="105">
        <f t="shared" si="14"/>
        <v>315</v>
      </c>
      <c r="AA39" s="105">
        <f t="shared" si="14"/>
        <v>267</v>
      </c>
      <c r="AB39" s="105">
        <f t="shared" si="14"/>
        <v>247</v>
      </c>
      <c r="AC39" s="105">
        <f t="shared" si="14"/>
        <v>243</v>
      </c>
      <c r="AD39" s="105">
        <f t="shared" si="14"/>
        <v>238</v>
      </c>
      <c r="AE39" s="105">
        <f t="shared" si="14"/>
        <v>234</v>
      </c>
      <c r="AF39" s="105">
        <f t="shared" si="14"/>
        <v>226</v>
      </c>
      <c r="AG39" s="105">
        <f t="shared" si="14"/>
        <v>218</v>
      </c>
      <c r="AH39" s="105">
        <f t="shared" si="14"/>
        <v>213</v>
      </c>
      <c r="AI39" s="105">
        <f t="shared" si="14"/>
        <v>208</v>
      </c>
      <c r="AJ39" s="105">
        <f t="shared" si="14"/>
        <v>203</v>
      </c>
      <c r="AK39" s="105">
        <f t="shared" si="14"/>
        <v>200</v>
      </c>
      <c r="AL39" s="105">
        <f t="shared" si="14"/>
        <v>198</v>
      </c>
      <c r="AM39" s="105">
        <f t="shared" si="14"/>
        <v>198</v>
      </c>
      <c r="AN39" s="105">
        <f t="shared" si="14"/>
        <v>198</v>
      </c>
      <c r="AO39" s="105">
        <f t="shared" si="14"/>
        <v>198</v>
      </c>
      <c r="AP39" s="105">
        <f t="shared" si="14"/>
        <v>198</v>
      </c>
      <c r="AQ39" s="105">
        <f t="shared" si="14"/>
        <v>198</v>
      </c>
      <c r="AR39" s="105">
        <f t="shared" si="14"/>
        <v>198</v>
      </c>
      <c r="AS39" s="105">
        <f t="shared" si="14"/>
        <v>198</v>
      </c>
      <c r="AT39" s="105">
        <f t="shared" si="14"/>
        <v>198</v>
      </c>
      <c r="AU39" s="105">
        <f t="shared" si="14"/>
        <v>198</v>
      </c>
      <c r="AV39" s="105">
        <f t="shared" si="14"/>
        <v>198</v>
      </c>
      <c r="AW39" s="105">
        <f t="shared" si="14"/>
        <v>198</v>
      </c>
      <c r="AX39" s="105">
        <f t="shared" si="14"/>
        <v>198</v>
      </c>
      <c r="AY39" s="105">
        <f t="shared" si="14"/>
        <v>198</v>
      </c>
      <c r="AZ39" s="105">
        <f t="shared" si="14"/>
        <v>198</v>
      </c>
      <c r="BA39" s="105">
        <f t="shared" si="14"/>
        <v>198</v>
      </c>
      <c r="BB39" s="105">
        <f t="shared" si="14"/>
        <v>198</v>
      </c>
      <c r="BC39" s="105">
        <f t="shared" si="14"/>
        <v>198</v>
      </c>
      <c r="BD39" s="105">
        <f t="shared" si="14"/>
        <v>198</v>
      </c>
      <c r="BE39" s="105">
        <f t="shared" si="14"/>
        <v>198</v>
      </c>
      <c r="BF39" s="105">
        <f t="shared" si="14"/>
        <v>198</v>
      </c>
      <c r="BG39" s="105">
        <f t="shared" si="14"/>
        <v>198</v>
      </c>
      <c r="BH39" s="105">
        <f t="shared" si="14"/>
        <v>198</v>
      </c>
      <c r="BI39" s="105">
        <f t="shared" si="14"/>
        <v>198</v>
      </c>
      <c r="BJ39" s="105">
        <f t="shared" si="14"/>
        <v>198</v>
      </c>
      <c r="BK39" s="105">
        <f t="shared" si="14"/>
        <v>198</v>
      </c>
      <c r="BL39" s="105">
        <f t="shared" si="14"/>
        <v>198</v>
      </c>
      <c r="BM39" s="105">
        <f t="shared" si="14"/>
        <v>198</v>
      </c>
      <c r="BN39" s="105">
        <f t="shared" si="14"/>
        <v>198</v>
      </c>
      <c r="BO39" s="105">
        <f t="shared" si="14"/>
        <v>198</v>
      </c>
      <c r="BP39" s="105">
        <f t="shared" si="14"/>
        <v>198</v>
      </c>
      <c r="BQ39" s="105">
        <f t="shared" si="14"/>
        <v>198</v>
      </c>
      <c r="BR39" s="105">
        <f t="shared" si="14"/>
        <v>198</v>
      </c>
      <c r="BS39" s="105">
        <f t="shared" si="14"/>
        <v>198</v>
      </c>
      <c r="BT39" s="105">
        <f t="shared" si="14"/>
        <v>198</v>
      </c>
      <c r="BV39" s="101">
        <f t="shared" ref="BV39:BV41" si="15">SUM(M39:BT39)</f>
        <v>15968</v>
      </c>
    </row>
    <row r="40" spans="2:74" ht="15.75" customHeight="1" x14ac:dyDescent="0.25">
      <c r="K40" s="107" t="s">
        <v>80</v>
      </c>
      <c r="L40" s="102" t="s">
        <v>81</v>
      </c>
      <c r="M40" s="57">
        <v>8</v>
      </c>
      <c r="N40" s="57">
        <v>20</v>
      </c>
      <c r="O40" s="57">
        <v>30</v>
      </c>
      <c r="P40" s="57">
        <v>40</v>
      </c>
      <c r="Q40" s="57">
        <v>20</v>
      </c>
      <c r="R40" s="57">
        <v>11</v>
      </c>
      <c r="S40" s="57">
        <v>16</v>
      </c>
      <c r="T40" s="57">
        <v>42</v>
      </c>
      <c r="U40" s="57">
        <v>45</v>
      </c>
      <c r="V40" s="57">
        <v>20</v>
      </c>
      <c r="W40" s="57">
        <v>10</v>
      </c>
      <c r="X40" s="57">
        <v>16</v>
      </c>
      <c r="Y40" s="57">
        <v>24</v>
      </c>
      <c r="Z40" s="57">
        <v>48</v>
      </c>
      <c r="AA40" s="57">
        <v>20</v>
      </c>
      <c r="AB40" s="57">
        <v>4</v>
      </c>
      <c r="AC40" s="57">
        <v>5</v>
      </c>
      <c r="AD40" s="57">
        <v>4</v>
      </c>
      <c r="AE40" s="57">
        <v>8</v>
      </c>
      <c r="AF40" s="57">
        <v>8</v>
      </c>
      <c r="AG40" s="57">
        <v>5</v>
      </c>
      <c r="AH40" s="57">
        <v>5</v>
      </c>
      <c r="AI40" s="57">
        <v>5</v>
      </c>
      <c r="AJ40" s="57">
        <v>3</v>
      </c>
      <c r="AK40" s="57">
        <v>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57"/>
      <c r="BP40" s="57"/>
      <c r="BQ40" s="57"/>
      <c r="BR40" s="57"/>
      <c r="BS40" s="57"/>
      <c r="BT40" s="57"/>
      <c r="BV40" s="101">
        <f t="shared" si="15"/>
        <v>419</v>
      </c>
    </row>
    <row r="41" spans="2:74" ht="15.75" customHeight="1" x14ac:dyDescent="0.25">
      <c r="L41" s="102" t="s">
        <v>82</v>
      </c>
      <c r="M41" s="105">
        <f t="shared" ref="M41:BT41" si="16">M39-M40</f>
        <v>609</v>
      </c>
      <c r="N41" s="105">
        <f t="shared" si="16"/>
        <v>589</v>
      </c>
      <c r="O41" s="105">
        <f t="shared" si="16"/>
        <v>559</v>
      </c>
      <c r="P41" s="105">
        <f t="shared" si="16"/>
        <v>519</v>
      </c>
      <c r="Q41" s="105">
        <f t="shared" si="16"/>
        <v>499</v>
      </c>
      <c r="R41" s="105">
        <f t="shared" si="16"/>
        <v>488</v>
      </c>
      <c r="S41" s="105">
        <f t="shared" si="16"/>
        <v>472</v>
      </c>
      <c r="T41" s="105">
        <f t="shared" si="16"/>
        <v>430</v>
      </c>
      <c r="U41" s="105">
        <f t="shared" si="16"/>
        <v>385</v>
      </c>
      <c r="V41" s="105">
        <f t="shared" si="16"/>
        <v>365</v>
      </c>
      <c r="W41" s="105">
        <f t="shared" si="16"/>
        <v>355</v>
      </c>
      <c r="X41" s="105">
        <f t="shared" si="16"/>
        <v>339</v>
      </c>
      <c r="Y41" s="105">
        <f t="shared" si="16"/>
        <v>315</v>
      </c>
      <c r="Z41" s="105">
        <f t="shared" si="16"/>
        <v>267</v>
      </c>
      <c r="AA41" s="105">
        <f t="shared" si="16"/>
        <v>247</v>
      </c>
      <c r="AB41" s="105">
        <f t="shared" si="16"/>
        <v>243</v>
      </c>
      <c r="AC41" s="105">
        <f t="shared" si="16"/>
        <v>238</v>
      </c>
      <c r="AD41" s="105">
        <f t="shared" si="16"/>
        <v>234</v>
      </c>
      <c r="AE41" s="105">
        <f t="shared" si="16"/>
        <v>226</v>
      </c>
      <c r="AF41" s="105">
        <f t="shared" si="16"/>
        <v>218</v>
      </c>
      <c r="AG41" s="105">
        <f t="shared" si="16"/>
        <v>213</v>
      </c>
      <c r="AH41" s="105">
        <f t="shared" si="16"/>
        <v>208</v>
      </c>
      <c r="AI41" s="105">
        <f t="shared" si="16"/>
        <v>203</v>
      </c>
      <c r="AJ41" s="105">
        <f t="shared" si="16"/>
        <v>200</v>
      </c>
      <c r="AK41" s="105">
        <f t="shared" si="16"/>
        <v>198</v>
      </c>
      <c r="AL41" s="105">
        <f t="shared" si="16"/>
        <v>198</v>
      </c>
      <c r="AM41" s="105">
        <f t="shared" si="16"/>
        <v>198</v>
      </c>
      <c r="AN41" s="105">
        <f t="shared" si="16"/>
        <v>198</v>
      </c>
      <c r="AO41" s="105">
        <f t="shared" si="16"/>
        <v>198</v>
      </c>
      <c r="AP41" s="105">
        <f t="shared" si="16"/>
        <v>198</v>
      </c>
      <c r="AQ41" s="105">
        <f t="shared" si="16"/>
        <v>198</v>
      </c>
      <c r="AR41" s="105">
        <f t="shared" si="16"/>
        <v>198</v>
      </c>
      <c r="AS41" s="105">
        <f t="shared" si="16"/>
        <v>198</v>
      </c>
      <c r="AT41" s="105">
        <f t="shared" si="16"/>
        <v>198</v>
      </c>
      <c r="AU41" s="105">
        <f t="shared" si="16"/>
        <v>198</v>
      </c>
      <c r="AV41" s="105">
        <f t="shared" si="16"/>
        <v>198</v>
      </c>
      <c r="AW41" s="105">
        <f t="shared" si="16"/>
        <v>198</v>
      </c>
      <c r="AX41" s="105">
        <f t="shared" si="16"/>
        <v>198</v>
      </c>
      <c r="AY41" s="105">
        <f t="shared" si="16"/>
        <v>198</v>
      </c>
      <c r="AZ41" s="105">
        <f t="shared" si="16"/>
        <v>198</v>
      </c>
      <c r="BA41" s="105">
        <f t="shared" si="16"/>
        <v>198</v>
      </c>
      <c r="BB41" s="105">
        <f t="shared" si="16"/>
        <v>198</v>
      </c>
      <c r="BC41" s="105">
        <f t="shared" si="16"/>
        <v>198</v>
      </c>
      <c r="BD41" s="105">
        <f t="shared" si="16"/>
        <v>198</v>
      </c>
      <c r="BE41" s="105">
        <f t="shared" si="16"/>
        <v>198</v>
      </c>
      <c r="BF41" s="105">
        <f t="shared" si="16"/>
        <v>198</v>
      </c>
      <c r="BG41" s="105">
        <f t="shared" si="16"/>
        <v>198</v>
      </c>
      <c r="BH41" s="105">
        <f t="shared" si="16"/>
        <v>198</v>
      </c>
      <c r="BI41" s="105">
        <f t="shared" si="16"/>
        <v>198</v>
      </c>
      <c r="BJ41" s="105">
        <f t="shared" si="16"/>
        <v>198</v>
      </c>
      <c r="BK41" s="105">
        <f t="shared" si="16"/>
        <v>198</v>
      </c>
      <c r="BL41" s="105">
        <f t="shared" si="16"/>
        <v>198</v>
      </c>
      <c r="BM41" s="105">
        <f t="shared" si="16"/>
        <v>198</v>
      </c>
      <c r="BN41" s="105">
        <f t="shared" si="16"/>
        <v>198</v>
      </c>
      <c r="BO41" s="105">
        <f t="shared" si="16"/>
        <v>198</v>
      </c>
      <c r="BP41" s="105">
        <f t="shared" si="16"/>
        <v>198</v>
      </c>
      <c r="BQ41" s="105">
        <f t="shared" si="16"/>
        <v>198</v>
      </c>
      <c r="BR41" s="105">
        <f t="shared" si="16"/>
        <v>198</v>
      </c>
      <c r="BS41" s="105">
        <f t="shared" si="16"/>
        <v>198</v>
      </c>
      <c r="BT41" s="105">
        <f t="shared" si="16"/>
        <v>198</v>
      </c>
      <c r="BV41" s="101">
        <f t="shared" si="15"/>
        <v>15549</v>
      </c>
    </row>
    <row r="42" spans="2:74" ht="381.75" customHeight="1" x14ac:dyDescent="0.25"/>
    <row r="43" spans="2:74" ht="223.5" customHeight="1" x14ac:dyDescent="0.25"/>
    <row r="44" spans="2:74" ht="15.75" customHeight="1" x14ac:dyDescent="0.25"/>
    <row r="45" spans="2:74" ht="36" customHeight="1" x14ac:dyDescent="0.25">
      <c r="B45" s="223" t="str">
        <f>HYPERLINK("https://goo.gl/ejIdKR","CLICK HERE TO CREATE GANTT CHART TEMPLATES IN SMARTSHEET")</f>
        <v>CLICK HERE TO CREATE GANTT CHART TEMPLATES IN SMARTSHEET</v>
      </c>
      <c r="C45" s="224"/>
      <c r="D45" s="224"/>
      <c r="E45" s="224"/>
      <c r="F45" s="224"/>
      <c r="G45" s="224"/>
      <c r="H45" s="224"/>
      <c r="I45" s="224"/>
      <c r="J45" s="224"/>
      <c r="K45" s="224"/>
      <c r="L45" s="224"/>
      <c r="M45" s="224"/>
      <c r="N45" s="224"/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24"/>
      <c r="Z45" s="224"/>
      <c r="AA45" s="224"/>
      <c r="AB45" s="224"/>
      <c r="AC45" s="224"/>
      <c r="AD45" s="224"/>
      <c r="AE45" s="224"/>
      <c r="AF45" s="224"/>
      <c r="AG45" s="224"/>
      <c r="AH45" s="224"/>
      <c r="AI45" s="224"/>
      <c r="AJ45" s="224"/>
      <c r="AK45" s="224"/>
      <c r="AL45" s="224"/>
      <c r="AM45" s="224"/>
      <c r="AN45" s="224"/>
      <c r="AO45" s="224"/>
      <c r="AP45" s="224"/>
      <c r="AQ45" s="224"/>
      <c r="AR45" s="224"/>
      <c r="AS45" s="224"/>
      <c r="AT45" s="224"/>
      <c r="AU45" s="224"/>
      <c r="AV45" s="224"/>
      <c r="AW45" s="224"/>
      <c r="AX45" s="224"/>
      <c r="AY45" s="224"/>
      <c r="AZ45" s="224"/>
      <c r="BA45" s="224"/>
      <c r="BB45" s="224"/>
      <c r="BC45" s="224"/>
      <c r="BD45" s="224"/>
      <c r="BE45" s="224"/>
      <c r="BF45" s="224"/>
      <c r="BG45" s="224"/>
      <c r="BH45" s="224"/>
      <c r="BI45" s="224"/>
      <c r="BJ45" s="224"/>
      <c r="BK45" s="224"/>
      <c r="BL45" s="224"/>
      <c r="BM45" s="224"/>
      <c r="BN45" s="224"/>
      <c r="BO45" s="224"/>
      <c r="BP45" s="224"/>
      <c r="BQ45" s="224"/>
      <c r="BR45" s="224"/>
      <c r="BS45" s="224"/>
      <c r="BT45" s="225"/>
    </row>
    <row r="46" spans="2:74" ht="15.75" customHeight="1" x14ac:dyDescent="0.25"/>
    <row r="47" spans="2:74" ht="15.75" customHeight="1" x14ac:dyDescent="0.25"/>
    <row r="48" spans="2:74" ht="15.75" customHeight="1" x14ac:dyDescent="0.25"/>
    <row r="49" spans="3:4" ht="15.75" customHeight="1" x14ac:dyDescent="0.25"/>
    <row r="50" spans="3:4" ht="18.75" customHeight="1" x14ac:dyDescent="0.3">
      <c r="C50" s="108"/>
      <c r="D50" s="108"/>
    </row>
    <row r="51" spans="3:4" ht="15.75" customHeight="1" x14ac:dyDescent="0.25"/>
    <row r="52" spans="3:4" ht="15.75" customHeight="1" x14ac:dyDescent="0.25"/>
    <row r="53" spans="3:4" ht="15.75" customHeight="1" x14ac:dyDescent="0.25"/>
    <row r="54" spans="3:4" ht="15.75" customHeight="1" x14ac:dyDescent="0.25"/>
    <row r="55" spans="3:4" ht="15.75" customHeight="1" x14ac:dyDescent="0.25"/>
    <row r="56" spans="3:4" ht="15.75" customHeight="1" x14ac:dyDescent="0.25"/>
    <row r="57" spans="3:4" ht="15.75" customHeight="1" x14ac:dyDescent="0.25"/>
    <row r="58" spans="3:4" ht="15.75" customHeight="1" x14ac:dyDescent="0.25"/>
    <row r="59" spans="3:4" ht="15.75" customHeight="1" x14ac:dyDescent="0.25"/>
    <row r="60" spans="3:4" ht="15.75" customHeight="1" x14ac:dyDescent="0.25"/>
    <row r="61" spans="3:4" ht="15.75" customHeight="1" x14ac:dyDescent="0.25"/>
    <row r="62" spans="3:4" ht="15.75" customHeight="1" x14ac:dyDescent="0.25"/>
    <row r="63" spans="3:4" ht="15.75" customHeight="1" x14ac:dyDescent="0.25"/>
    <row r="64" spans="3: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4">
    <mergeCell ref="BP9:BT9"/>
    <mergeCell ref="BK2:BT2"/>
    <mergeCell ref="K4:K8"/>
    <mergeCell ref="B9:B10"/>
    <mergeCell ref="C9:C10"/>
    <mergeCell ref="D9:D10"/>
    <mergeCell ref="E9:G9"/>
    <mergeCell ref="H9:H10"/>
    <mergeCell ref="B45:BT45"/>
    <mergeCell ref="I9:I10"/>
    <mergeCell ref="J9:J10"/>
    <mergeCell ref="K9:K10"/>
    <mergeCell ref="L9:L10"/>
    <mergeCell ref="M9:Q9"/>
    <mergeCell ref="R9:V9"/>
    <mergeCell ref="W9:AA9"/>
    <mergeCell ref="AB9:AF9"/>
    <mergeCell ref="AG9:AK9"/>
    <mergeCell ref="AL9:AP9"/>
    <mergeCell ref="AQ9:AU9"/>
    <mergeCell ref="AV9:AZ9"/>
    <mergeCell ref="BA9:BE9"/>
    <mergeCell ref="BF9:BJ9"/>
    <mergeCell ref="BK9:BO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B3C16"/>
    <outlinePr summaryBelow="0" summaryRight="0"/>
  </sheetPr>
  <dimension ref="B1:CX1034"/>
  <sheetViews>
    <sheetView showGridLines="0" tabSelected="1" topLeftCell="F12" zoomScale="85" zoomScaleNormal="85" workbookViewId="0">
      <selection activeCell="I7" sqref="I7"/>
    </sheetView>
  </sheetViews>
  <sheetFormatPr defaultColWidth="13.5" defaultRowHeight="15" customHeight="1" x14ac:dyDescent="0.25"/>
  <cols>
    <col min="1" max="1" width="2.5" customWidth="1"/>
    <col min="2" max="2" width="10.5" customWidth="1"/>
    <col min="3" max="3" width="36.5" customWidth="1"/>
    <col min="4" max="4" width="22" customWidth="1"/>
    <col min="5" max="10" width="9" customWidth="1"/>
    <col min="11" max="11" width="9.625" customWidth="1"/>
    <col min="12" max="12" width="15" customWidth="1"/>
    <col min="13" max="73" width="3" customWidth="1"/>
    <col min="74" max="74" width="2.875" customWidth="1"/>
    <col min="75" max="75" width="3.25" customWidth="1"/>
    <col min="76" max="76" width="2.5" customWidth="1"/>
    <col min="77" max="77" width="3.5" customWidth="1"/>
    <col min="78" max="78" width="3" customWidth="1"/>
    <col min="79" max="79" width="3.125" customWidth="1"/>
    <col min="80" max="80" width="3.5" customWidth="1"/>
    <col min="81" max="81" width="3" customWidth="1"/>
    <col min="82" max="82" width="2.75" customWidth="1"/>
    <col min="83" max="83" width="2.625" customWidth="1"/>
    <col min="84" max="84" width="3.125" customWidth="1"/>
    <col min="85" max="85" width="3.25" customWidth="1"/>
    <col min="86" max="86" width="4.25" customWidth="1"/>
    <col min="87" max="87" width="3.75" customWidth="1"/>
    <col min="88" max="88" width="4" customWidth="1"/>
    <col min="89" max="89" width="3.875" customWidth="1"/>
    <col min="90" max="90" width="4.125" customWidth="1"/>
    <col min="91" max="91" width="3.25" customWidth="1"/>
    <col min="92" max="92" width="3.375" customWidth="1"/>
    <col min="93" max="93" width="3.25" customWidth="1"/>
    <col min="94" max="94" width="2.75" customWidth="1"/>
    <col min="95" max="95" width="3" customWidth="1"/>
    <col min="96" max="96" width="3.5" customWidth="1"/>
    <col min="97" max="97" width="3" customWidth="1"/>
    <col min="98" max="98" width="3.375" customWidth="1"/>
    <col min="99" max="99" width="2.75" customWidth="1"/>
    <col min="100" max="101" width="3.125" customWidth="1"/>
    <col min="102" max="102" width="3.375" customWidth="1"/>
  </cols>
  <sheetData>
    <row r="1" spans="2:102" ht="36" customHeight="1" x14ac:dyDescent="0.25"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109"/>
    </row>
    <row r="2" spans="2:102" ht="36" customHeight="1" thickBot="1" x14ac:dyDescent="0.3">
      <c r="B2" s="4" t="s">
        <v>1</v>
      </c>
      <c r="C2" s="2"/>
      <c r="D2" s="2"/>
      <c r="E2" s="2"/>
      <c r="F2" s="4"/>
      <c r="G2" s="2"/>
      <c r="H2" s="2"/>
      <c r="I2" s="2"/>
      <c r="J2" s="2"/>
      <c r="K2" s="2"/>
      <c r="L2" s="2"/>
    </row>
    <row r="3" spans="2:102" ht="18" customHeight="1" x14ac:dyDescent="0.25">
      <c r="B3" s="6"/>
      <c r="C3" s="6"/>
      <c r="D3" s="6"/>
      <c r="E3" s="6"/>
      <c r="F3" s="6"/>
      <c r="G3" s="6"/>
      <c r="H3" s="6"/>
      <c r="I3" s="6"/>
      <c r="J3" s="7"/>
      <c r="K3" s="246" t="s">
        <v>2</v>
      </c>
      <c r="L3" s="8" t="s">
        <v>3</v>
      </c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</row>
    <row r="4" spans="2:102" ht="18" customHeight="1" x14ac:dyDescent="0.25">
      <c r="B4" s="6"/>
      <c r="C4" s="6"/>
      <c r="D4" s="6"/>
      <c r="E4" s="6"/>
      <c r="F4" s="6"/>
      <c r="G4" s="6"/>
      <c r="H4" s="6"/>
      <c r="I4" s="6"/>
      <c r="J4" s="7"/>
      <c r="K4" s="247"/>
      <c r="L4" s="13" t="s">
        <v>4</v>
      </c>
      <c r="M4" s="14"/>
      <c r="O4" s="14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  <c r="BF4" s="15"/>
      <c r="BG4" s="15"/>
      <c r="BH4" s="15"/>
      <c r="BI4" s="1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7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  <c r="CH4" s="15"/>
      <c r="CI4" s="17"/>
      <c r="CJ4" s="15"/>
      <c r="CK4" s="15"/>
      <c r="CL4" s="15"/>
      <c r="CM4" s="15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</row>
    <row r="5" spans="2:102" ht="18" customHeight="1" x14ac:dyDescent="0.25">
      <c r="B5" s="4"/>
      <c r="C5" s="2"/>
      <c r="D5" s="2"/>
      <c r="E5" s="2"/>
      <c r="F5" s="2"/>
      <c r="G5" s="2"/>
      <c r="H5" s="2"/>
      <c r="I5" s="4"/>
      <c r="J5" s="2"/>
      <c r="K5" s="247"/>
      <c r="L5" s="18" t="s">
        <v>5</v>
      </c>
      <c r="M5" s="14"/>
      <c r="N5" s="14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58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7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7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</row>
    <row r="6" spans="2:102" ht="18" customHeight="1" x14ac:dyDescent="0.25">
      <c r="B6" s="4"/>
      <c r="C6" s="2"/>
      <c r="D6" s="2"/>
      <c r="E6" s="2"/>
      <c r="F6" s="2"/>
      <c r="G6" s="2"/>
      <c r="H6" s="2"/>
      <c r="I6" s="4"/>
      <c r="J6" s="2"/>
      <c r="K6" s="247"/>
      <c r="L6" s="20" t="s">
        <v>6</v>
      </c>
      <c r="M6" s="14"/>
      <c r="N6" s="14"/>
      <c r="O6" s="14"/>
      <c r="P6" s="14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13"/>
      <c r="BG6" s="113"/>
      <c r="BH6" s="113"/>
      <c r="BI6" s="113"/>
      <c r="BJ6" s="113"/>
      <c r="BK6" s="113"/>
      <c r="BL6" s="113"/>
      <c r="BM6" s="113"/>
      <c r="BN6" s="113"/>
      <c r="BO6" s="113"/>
      <c r="BP6" s="113"/>
      <c r="BQ6" s="113"/>
      <c r="BR6" s="113"/>
      <c r="BS6" s="113"/>
      <c r="BT6" s="113"/>
      <c r="BU6" s="172"/>
      <c r="BV6" s="172"/>
      <c r="BW6" s="172"/>
      <c r="BX6" s="172"/>
      <c r="BY6" s="172"/>
      <c r="BZ6" s="172"/>
      <c r="CA6" s="172"/>
      <c r="CB6" s="172"/>
      <c r="CC6" s="172"/>
      <c r="CD6" s="172"/>
      <c r="CE6" s="172"/>
      <c r="CF6" s="172"/>
      <c r="CG6" s="172"/>
      <c r="CH6" s="172"/>
      <c r="CI6" s="172"/>
      <c r="CJ6" s="172"/>
      <c r="CK6" s="172"/>
      <c r="CL6" s="172"/>
      <c r="CM6" s="172"/>
      <c r="CN6" s="172"/>
      <c r="CO6" s="172"/>
      <c r="CP6" s="172"/>
      <c r="CQ6" s="172"/>
      <c r="CR6" s="172"/>
      <c r="CS6" s="172"/>
      <c r="CT6" s="172"/>
      <c r="CU6" s="172"/>
      <c r="CV6" s="172"/>
      <c r="CW6" s="172"/>
      <c r="CX6" s="172"/>
    </row>
    <row r="7" spans="2:102" ht="18" customHeight="1" x14ac:dyDescent="0.25">
      <c r="B7" s="4"/>
      <c r="C7" s="2"/>
      <c r="D7" s="2"/>
      <c r="E7" s="2"/>
      <c r="F7" s="2"/>
      <c r="G7" s="2"/>
      <c r="H7" s="2"/>
      <c r="I7" s="4"/>
      <c r="J7" s="2"/>
      <c r="K7" s="248"/>
      <c r="L7" s="22" t="s">
        <v>7</v>
      </c>
      <c r="M7" s="14"/>
      <c r="N7" s="14"/>
      <c r="O7" s="14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7"/>
      <c r="BU7" s="173"/>
      <c r="BV7" s="173"/>
      <c r="BW7" s="173"/>
      <c r="BX7" s="173"/>
      <c r="BY7" s="173"/>
      <c r="BZ7" s="173"/>
      <c r="CA7" s="173"/>
      <c r="CB7" s="173"/>
      <c r="CC7" s="173"/>
      <c r="CD7" s="173"/>
      <c r="CE7" s="173"/>
      <c r="CF7" s="173"/>
      <c r="CG7" s="173"/>
      <c r="CH7" s="173"/>
      <c r="CI7" s="174"/>
      <c r="CJ7" s="173"/>
      <c r="CK7" s="173"/>
      <c r="CL7" s="173"/>
      <c r="CM7" s="173"/>
      <c r="CN7" s="173"/>
      <c r="CO7" s="189"/>
      <c r="CP7" s="189"/>
      <c r="CQ7" s="189"/>
      <c r="CR7" s="189"/>
      <c r="CS7" s="189"/>
      <c r="CT7" s="189"/>
      <c r="CU7" s="189"/>
      <c r="CV7" s="189"/>
      <c r="CW7" s="189"/>
      <c r="CX7" s="189"/>
    </row>
    <row r="8" spans="2:102" ht="18" customHeight="1" thickBot="1" x14ac:dyDescent="0.3">
      <c r="B8" s="4"/>
      <c r="C8" s="2"/>
      <c r="D8" s="2"/>
      <c r="E8" s="2"/>
      <c r="F8" s="2"/>
      <c r="G8" s="2"/>
      <c r="H8" s="2"/>
      <c r="I8" s="4"/>
      <c r="J8" s="2"/>
      <c r="K8" s="187"/>
      <c r="L8" s="22" t="s">
        <v>321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92"/>
      <c r="CP8" s="192"/>
      <c r="CQ8" s="192"/>
      <c r="CR8" s="192"/>
      <c r="CS8" s="192"/>
      <c r="CT8" s="192"/>
      <c r="CU8" s="192"/>
      <c r="CV8" s="192"/>
      <c r="CW8" s="192"/>
      <c r="CX8" s="192"/>
    </row>
    <row r="9" spans="2:102" ht="18" customHeight="1" x14ac:dyDescent="0.25">
      <c r="B9" s="249" t="s">
        <v>8</v>
      </c>
      <c r="C9" s="251" t="s">
        <v>9</v>
      </c>
      <c r="D9" s="253" t="s">
        <v>10</v>
      </c>
      <c r="E9" s="255" t="s">
        <v>11</v>
      </c>
      <c r="F9" s="256"/>
      <c r="G9" s="257"/>
      <c r="H9" s="258" t="s">
        <v>12</v>
      </c>
      <c r="I9" s="226" t="s">
        <v>13</v>
      </c>
      <c r="J9" s="228" t="s">
        <v>14</v>
      </c>
      <c r="K9" s="230" t="s">
        <v>15</v>
      </c>
      <c r="L9" s="231" t="s">
        <v>16</v>
      </c>
      <c r="M9" s="233" t="s">
        <v>17</v>
      </c>
      <c r="N9" s="234"/>
      <c r="O9" s="234"/>
      <c r="P9" s="234"/>
      <c r="Q9" s="235"/>
      <c r="R9" s="236" t="s">
        <v>18</v>
      </c>
      <c r="S9" s="234"/>
      <c r="T9" s="234"/>
      <c r="U9" s="234"/>
      <c r="V9" s="235"/>
      <c r="W9" s="236" t="s">
        <v>19</v>
      </c>
      <c r="X9" s="234"/>
      <c r="Y9" s="234"/>
      <c r="Z9" s="234"/>
      <c r="AA9" s="237"/>
      <c r="AB9" s="238" t="s">
        <v>20</v>
      </c>
      <c r="AC9" s="234"/>
      <c r="AD9" s="234"/>
      <c r="AE9" s="234"/>
      <c r="AF9" s="235"/>
      <c r="AG9" s="239" t="s">
        <v>21</v>
      </c>
      <c r="AH9" s="234"/>
      <c r="AI9" s="234"/>
      <c r="AJ9" s="234"/>
      <c r="AK9" s="235"/>
      <c r="AL9" s="239" t="s">
        <v>22</v>
      </c>
      <c r="AM9" s="234"/>
      <c r="AN9" s="234"/>
      <c r="AO9" s="234"/>
      <c r="AP9" s="237"/>
      <c r="AQ9" s="240" t="s">
        <v>23</v>
      </c>
      <c r="AR9" s="234"/>
      <c r="AS9" s="234"/>
      <c r="AT9" s="234"/>
      <c r="AU9" s="235"/>
      <c r="AV9" s="241" t="s">
        <v>24</v>
      </c>
      <c r="AW9" s="234"/>
      <c r="AX9" s="234"/>
      <c r="AY9" s="234"/>
      <c r="AZ9" s="235"/>
      <c r="BA9" s="241" t="s">
        <v>25</v>
      </c>
      <c r="BB9" s="234"/>
      <c r="BC9" s="234"/>
      <c r="BD9" s="234"/>
      <c r="BE9" s="237"/>
      <c r="BF9" s="261" t="s">
        <v>26</v>
      </c>
      <c r="BG9" s="234"/>
      <c r="BH9" s="234"/>
      <c r="BI9" s="234"/>
      <c r="BJ9" s="235"/>
      <c r="BK9" s="243" t="s">
        <v>27</v>
      </c>
      <c r="BL9" s="234"/>
      <c r="BM9" s="234"/>
      <c r="BN9" s="234"/>
      <c r="BO9" s="235"/>
      <c r="BP9" s="243" t="s">
        <v>28</v>
      </c>
      <c r="BQ9" s="234"/>
      <c r="BR9" s="234"/>
      <c r="BS9" s="234"/>
      <c r="BT9" s="237"/>
      <c r="BU9" s="262" t="s">
        <v>274</v>
      </c>
      <c r="BV9" s="263"/>
      <c r="BW9" s="263"/>
      <c r="BX9" s="263"/>
      <c r="BY9" s="264"/>
      <c r="BZ9" s="262" t="s">
        <v>275</v>
      </c>
      <c r="CA9" s="263"/>
      <c r="CB9" s="263"/>
      <c r="CC9" s="263"/>
      <c r="CD9" s="264"/>
      <c r="CE9" s="262" t="s">
        <v>276</v>
      </c>
      <c r="CF9" s="263"/>
      <c r="CG9" s="263"/>
      <c r="CH9" s="263"/>
      <c r="CI9" s="264"/>
      <c r="CJ9" s="262" t="s">
        <v>277</v>
      </c>
      <c r="CK9" s="263"/>
      <c r="CL9" s="263"/>
      <c r="CM9" s="263"/>
      <c r="CN9" s="264"/>
      <c r="CO9" s="265" t="s">
        <v>322</v>
      </c>
      <c r="CP9" s="266"/>
      <c r="CQ9" s="266"/>
      <c r="CR9" s="266"/>
      <c r="CS9" s="267"/>
      <c r="CT9" s="265" t="s">
        <v>323</v>
      </c>
      <c r="CU9" s="266"/>
      <c r="CV9" s="266"/>
      <c r="CW9" s="266"/>
      <c r="CX9" s="267"/>
    </row>
    <row r="10" spans="2:102" ht="18" customHeight="1" thickBot="1" x14ac:dyDescent="0.3">
      <c r="B10" s="250"/>
      <c r="C10" s="252"/>
      <c r="D10" s="254"/>
      <c r="E10" s="24" t="s">
        <v>29</v>
      </c>
      <c r="F10" s="25" t="s">
        <v>30</v>
      </c>
      <c r="G10" s="26" t="s">
        <v>31</v>
      </c>
      <c r="H10" s="259"/>
      <c r="I10" s="227"/>
      <c r="J10" s="229"/>
      <c r="K10" s="229"/>
      <c r="L10" s="232"/>
      <c r="M10" s="27" t="s">
        <v>32</v>
      </c>
      <c r="N10" s="28" t="s">
        <v>33</v>
      </c>
      <c r="O10" s="28" t="s">
        <v>34</v>
      </c>
      <c r="P10" s="28" t="s">
        <v>35</v>
      </c>
      <c r="Q10" s="28" t="s">
        <v>36</v>
      </c>
      <c r="R10" s="28" t="s">
        <v>32</v>
      </c>
      <c r="S10" s="28" t="s">
        <v>33</v>
      </c>
      <c r="T10" s="28" t="s">
        <v>34</v>
      </c>
      <c r="U10" s="28" t="s">
        <v>35</v>
      </c>
      <c r="V10" s="28" t="s">
        <v>36</v>
      </c>
      <c r="W10" s="28" t="s">
        <v>32</v>
      </c>
      <c r="X10" s="28" t="s">
        <v>33</v>
      </c>
      <c r="Y10" s="28" t="s">
        <v>34</v>
      </c>
      <c r="Z10" s="28" t="s">
        <v>35</v>
      </c>
      <c r="AA10" s="29" t="s">
        <v>36</v>
      </c>
      <c r="AB10" s="30" t="s">
        <v>32</v>
      </c>
      <c r="AC10" s="31" t="s">
        <v>33</v>
      </c>
      <c r="AD10" s="31" t="s">
        <v>34</v>
      </c>
      <c r="AE10" s="31" t="s">
        <v>35</v>
      </c>
      <c r="AF10" s="31" t="s">
        <v>36</v>
      </c>
      <c r="AG10" s="31" t="s">
        <v>32</v>
      </c>
      <c r="AH10" s="31" t="s">
        <v>33</v>
      </c>
      <c r="AI10" s="31" t="s">
        <v>34</v>
      </c>
      <c r="AJ10" s="31" t="s">
        <v>35</v>
      </c>
      <c r="AK10" s="31" t="s">
        <v>36</v>
      </c>
      <c r="AL10" s="31" t="s">
        <v>32</v>
      </c>
      <c r="AM10" s="31" t="s">
        <v>33</v>
      </c>
      <c r="AN10" s="31" t="s">
        <v>34</v>
      </c>
      <c r="AO10" s="31" t="s">
        <v>35</v>
      </c>
      <c r="AP10" s="32" t="s">
        <v>36</v>
      </c>
      <c r="AQ10" s="33" t="s">
        <v>32</v>
      </c>
      <c r="AR10" s="34" t="s">
        <v>33</v>
      </c>
      <c r="AS10" s="34" t="s">
        <v>34</v>
      </c>
      <c r="AT10" s="34" t="s">
        <v>35</v>
      </c>
      <c r="AU10" s="34" t="s">
        <v>36</v>
      </c>
      <c r="AV10" s="34" t="s">
        <v>32</v>
      </c>
      <c r="AW10" s="34" t="s">
        <v>33</v>
      </c>
      <c r="AX10" s="34" t="s">
        <v>34</v>
      </c>
      <c r="AY10" s="34" t="s">
        <v>35</v>
      </c>
      <c r="AZ10" s="34" t="s">
        <v>36</v>
      </c>
      <c r="BA10" s="34" t="s">
        <v>32</v>
      </c>
      <c r="BB10" s="34" t="s">
        <v>33</v>
      </c>
      <c r="BC10" s="34" t="s">
        <v>34</v>
      </c>
      <c r="BD10" s="34" t="s">
        <v>35</v>
      </c>
      <c r="BE10" s="35" t="s">
        <v>36</v>
      </c>
      <c r="BF10" s="36" t="s">
        <v>32</v>
      </c>
      <c r="BG10" s="37" t="s">
        <v>33</v>
      </c>
      <c r="BH10" s="37" t="s">
        <v>34</v>
      </c>
      <c r="BI10" s="37" t="s">
        <v>35</v>
      </c>
      <c r="BJ10" s="37" t="s">
        <v>36</v>
      </c>
      <c r="BK10" s="37" t="s">
        <v>32</v>
      </c>
      <c r="BL10" s="37" t="s">
        <v>33</v>
      </c>
      <c r="BM10" s="37" t="s">
        <v>34</v>
      </c>
      <c r="BN10" s="37" t="s">
        <v>35</v>
      </c>
      <c r="BO10" s="37" t="s">
        <v>36</v>
      </c>
      <c r="BP10" s="37" t="s">
        <v>32</v>
      </c>
      <c r="BQ10" s="37" t="s">
        <v>33</v>
      </c>
      <c r="BR10" s="37" t="s">
        <v>34</v>
      </c>
      <c r="BS10" s="37" t="s">
        <v>35</v>
      </c>
      <c r="BT10" s="171" t="s">
        <v>36</v>
      </c>
      <c r="BU10" s="36" t="s">
        <v>32</v>
      </c>
      <c r="BV10" s="37" t="s">
        <v>33</v>
      </c>
      <c r="BW10" s="37" t="s">
        <v>34</v>
      </c>
      <c r="BX10" s="37" t="s">
        <v>35</v>
      </c>
      <c r="BY10" s="37" t="s">
        <v>36</v>
      </c>
      <c r="BZ10" s="37" t="s">
        <v>32</v>
      </c>
      <c r="CA10" s="37" t="s">
        <v>33</v>
      </c>
      <c r="CB10" s="37" t="s">
        <v>34</v>
      </c>
      <c r="CC10" s="37" t="s">
        <v>35</v>
      </c>
      <c r="CD10" s="37" t="s">
        <v>36</v>
      </c>
      <c r="CE10" s="37" t="s">
        <v>32</v>
      </c>
      <c r="CF10" s="37" t="s">
        <v>33</v>
      </c>
      <c r="CG10" s="37" t="s">
        <v>34</v>
      </c>
      <c r="CH10" s="37" t="s">
        <v>35</v>
      </c>
      <c r="CI10" s="171" t="s">
        <v>36</v>
      </c>
      <c r="CJ10" s="36" t="s">
        <v>32</v>
      </c>
      <c r="CK10" s="37" t="s">
        <v>33</v>
      </c>
      <c r="CL10" s="37" t="s">
        <v>34</v>
      </c>
      <c r="CM10" s="37" t="s">
        <v>35</v>
      </c>
      <c r="CN10" s="37" t="s">
        <v>36</v>
      </c>
      <c r="CO10" s="36" t="s">
        <v>32</v>
      </c>
      <c r="CP10" s="37" t="s">
        <v>33</v>
      </c>
      <c r="CQ10" s="37" t="s">
        <v>34</v>
      </c>
      <c r="CR10" s="37" t="s">
        <v>35</v>
      </c>
      <c r="CS10" s="37" t="s">
        <v>36</v>
      </c>
      <c r="CT10" s="37" t="s">
        <v>32</v>
      </c>
      <c r="CU10" s="37" t="s">
        <v>33</v>
      </c>
      <c r="CV10" s="37" t="s">
        <v>34</v>
      </c>
      <c r="CW10" s="37" t="s">
        <v>35</v>
      </c>
      <c r="CX10" s="37" t="s">
        <v>36</v>
      </c>
    </row>
    <row r="11" spans="2:102" ht="18" customHeight="1" thickTop="1" x14ac:dyDescent="0.25">
      <c r="B11" s="39">
        <v>1</v>
      </c>
      <c r="C11" s="40" t="s">
        <v>129</v>
      </c>
      <c r="D11" s="41"/>
      <c r="E11" s="42">
        <f>SUM(E12:E17)</f>
        <v>15</v>
      </c>
      <c r="F11" s="43">
        <f>SUM(F12:F17)</f>
        <v>16</v>
      </c>
      <c r="G11" s="44">
        <f>SUM(G12:G17)</f>
        <v>-1</v>
      </c>
      <c r="H11" s="45">
        <v>1</v>
      </c>
      <c r="I11" s="46"/>
      <c r="J11" s="47"/>
      <c r="K11" s="48"/>
      <c r="L11" s="49">
        <f t="shared" ref="L11:L49" si="0">F11/E11</f>
        <v>1.0666666666666667</v>
      </c>
      <c r="M11" s="50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2"/>
      <c r="AB11" s="50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2"/>
      <c r="AQ11" s="50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2"/>
      <c r="BF11" s="50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2"/>
      <c r="BU11" s="50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2"/>
      <c r="CJ11" s="50"/>
      <c r="CK11" s="51"/>
      <c r="CL11" s="51"/>
      <c r="CM11" s="51"/>
      <c r="CN11" s="51"/>
      <c r="CO11" s="50"/>
      <c r="CP11" s="51"/>
      <c r="CQ11" s="51"/>
      <c r="CR11" s="51"/>
      <c r="CS11" s="51"/>
      <c r="CT11" s="51"/>
      <c r="CU11" s="51"/>
      <c r="CV11" s="51"/>
      <c r="CW11" s="51"/>
      <c r="CX11" s="51"/>
    </row>
    <row r="12" spans="2:102" ht="16.5" customHeight="1" x14ac:dyDescent="0.25">
      <c r="B12" s="53">
        <v>1.1000000000000001</v>
      </c>
      <c r="C12" s="54" t="s">
        <v>198</v>
      </c>
      <c r="D12" s="55" t="s">
        <v>206</v>
      </c>
      <c r="E12" s="56">
        <v>4</v>
      </c>
      <c r="F12" s="57">
        <v>4</v>
      </c>
      <c r="G12" s="58">
        <f t="shared" ref="G12:G17" si="1">E12-F12</f>
        <v>0</v>
      </c>
      <c r="H12" s="59">
        <v>1</v>
      </c>
      <c r="I12" s="60">
        <v>45355</v>
      </c>
      <c r="J12" s="61">
        <v>45357</v>
      </c>
      <c r="K12" s="62">
        <f t="shared" ref="K12:K17" si="2">J12-I12+1</f>
        <v>3</v>
      </c>
      <c r="L12" s="63">
        <f t="shared" si="0"/>
        <v>1</v>
      </c>
      <c r="M12" s="110"/>
      <c r="N12" s="110"/>
      <c r="O12" s="110"/>
      <c r="P12" s="65"/>
      <c r="Q12" s="65"/>
      <c r="R12" s="67"/>
      <c r="S12" s="67"/>
      <c r="T12" s="67"/>
      <c r="U12" s="67"/>
      <c r="V12" s="67"/>
      <c r="W12" s="65"/>
      <c r="X12" s="65"/>
      <c r="Y12" s="65"/>
      <c r="Z12" s="65"/>
      <c r="AA12" s="68"/>
      <c r="AB12" s="64"/>
      <c r="AC12" s="65"/>
      <c r="AD12" s="65"/>
      <c r="AE12" s="65"/>
      <c r="AF12" s="65"/>
      <c r="AG12" s="69"/>
      <c r="AH12" s="69"/>
      <c r="AI12" s="69"/>
      <c r="AJ12" s="69"/>
      <c r="AK12" s="69"/>
      <c r="AL12" s="65"/>
      <c r="AM12" s="65"/>
      <c r="AN12" s="65"/>
      <c r="AO12" s="65"/>
      <c r="AP12" s="68"/>
      <c r="AQ12" s="64"/>
      <c r="AR12" s="65"/>
      <c r="AS12" s="65"/>
      <c r="AT12" s="65"/>
      <c r="AU12" s="65"/>
      <c r="AV12" s="70"/>
      <c r="AW12" s="70"/>
      <c r="AX12" s="70"/>
      <c r="AY12" s="70"/>
      <c r="AZ12" s="70"/>
      <c r="BA12" s="65"/>
      <c r="BB12" s="65"/>
      <c r="BC12" s="65"/>
      <c r="BD12" s="65"/>
      <c r="BE12" s="68"/>
      <c r="BF12" s="64"/>
      <c r="BG12" s="65"/>
      <c r="BH12" s="65"/>
      <c r="BI12" s="65"/>
      <c r="BJ12" s="65"/>
      <c r="BK12" s="71"/>
      <c r="BL12" s="71"/>
      <c r="BM12" s="71"/>
      <c r="BN12" s="71"/>
      <c r="BO12" s="71"/>
      <c r="BP12" s="65"/>
      <c r="BQ12" s="65"/>
      <c r="BR12" s="65"/>
      <c r="BS12" s="65"/>
      <c r="BT12" s="68"/>
      <c r="BU12" s="64"/>
      <c r="BV12" s="65"/>
      <c r="BW12" s="65"/>
      <c r="BX12" s="65"/>
      <c r="BY12" s="65"/>
      <c r="BZ12" s="175"/>
      <c r="CA12" s="175"/>
      <c r="CB12" s="175"/>
      <c r="CC12" s="175"/>
      <c r="CD12" s="175"/>
      <c r="CE12" s="65"/>
      <c r="CF12" s="65"/>
      <c r="CG12" s="65"/>
      <c r="CH12" s="65"/>
      <c r="CI12" s="68"/>
      <c r="CJ12" s="64"/>
      <c r="CK12" s="65"/>
      <c r="CL12" s="65"/>
      <c r="CM12" s="65"/>
      <c r="CN12" s="65"/>
      <c r="CO12" s="64"/>
      <c r="CP12" s="65"/>
      <c r="CQ12" s="65"/>
      <c r="CR12" s="65"/>
      <c r="CS12" s="65"/>
      <c r="CT12" s="175"/>
      <c r="CU12" s="175"/>
      <c r="CV12" s="175"/>
      <c r="CW12" s="175"/>
      <c r="CX12" s="175"/>
    </row>
    <row r="13" spans="2:102" ht="18" customHeight="1" x14ac:dyDescent="0.25">
      <c r="B13" s="185" t="s">
        <v>288</v>
      </c>
      <c r="C13" s="54" t="s">
        <v>130</v>
      </c>
      <c r="D13" s="55" t="s">
        <v>206</v>
      </c>
      <c r="E13" s="56">
        <v>3</v>
      </c>
      <c r="F13" s="57">
        <v>3</v>
      </c>
      <c r="G13" s="58">
        <f t="shared" si="1"/>
        <v>0</v>
      </c>
      <c r="H13" s="59">
        <v>1</v>
      </c>
      <c r="I13" s="60">
        <v>45357</v>
      </c>
      <c r="J13" s="61">
        <v>45359</v>
      </c>
      <c r="K13" s="62">
        <f t="shared" si="2"/>
        <v>3</v>
      </c>
      <c r="L13" s="63">
        <f t="shared" si="0"/>
        <v>1</v>
      </c>
      <c r="M13" s="64"/>
      <c r="N13" s="65"/>
      <c r="O13" s="110"/>
      <c r="P13" s="110"/>
      <c r="Q13" s="110"/>
      <c r="R13" s="67"/>
      <c r="S13" s="67"/>
      <c r="T13" s="67"/>
      <c r="U13" s="67"/>
      <c r="V13" s="67"/>
      <c r="W13" s="65"/>
      <c r="X13" s="65"/>
      <c r="Y13" s="65"/>
      <c r="Z13" s="65"/>
      <c r="AA13" s="68"/>
      <c r="AB13" s="64"/>
      <c r="AC13" s="65"/>
      <c r="AD13" s="65"/>
      <c r="AE13" s="65"/>
      <c r="AF13" s="65"/>
      <c r="AG13" s="69"/>
      <c r="AH13" s="69"/>
      <c r="AI13" s="69"/>
      <c r="AJ13" s="69"/>
      <c r="AK13" s="69"/>
      <c r="AL13" s="65"/>
      <c r="AM13" s="65"/>
      <c r="AN13" s="65"/>
      <c r="AO13" s="65"/>
      <c r="AP13" s="68"/>
      <c r="AQ13" s="64"/>
      <c r="AR13" s="65"/>
      <c r="AS13" s="65"/>
      <c r="AT13" s="65"/>
      <c r="AU13" s="65"/>
      <c r="AV13" s="70"/>
      <c r="AW13" s="70"/>
      <c r="AX13" s="70"/>
      <c r="AY13" s="70"/>
      <c r="AZ13" s="70"/>
      <c r="BA13" s="65"/>
      <c r="BB13" s="65"/>
      <c r="BC13" s="65"/>
      <c r="BD13" s="65"/>
      <c r="BE13" s="68"/>
      <c r="BF13" s="64"/>
      <c r="BG13" s="65"/>
      <c r="BH13" s="65"/>
      <c r="BI13" s="65"/>
      <c r="BJ13" s="65"/>
      <c r="BK13" s="71"/>
      <c r="BL13" s="71"/>
      <c r="BM13" s="71"/>
      <c r="BN13" s="71"/>
      <c r="BO13" s="71"/>
      <c r="BP13" s="65"/>
      <c r="BQ13" s="65"/>
      <c r="BR13" s="65"/>
      <c r="BS13" s="65"/>
      <c r="BT13" s="68"/>
      <c r="BU13" s="64"/>
      <c r="BV13" s="65"/>
      <c r="BW13" s="65"/>
      <c r="BX13" s="65"/>
      <c r="BY13" s="65"/>
      <c r="BZ13" s="175"/>
      <c r="CA13" s="175"/>
      <c r="CB13" s="175"/>
      <c r="CC13" s="175"/>
      <c r="CD13" s="175"/>
      <c r="CE13" s="65"/>
      <c r="CF13" s="65"/>
      <c r="CG13" s="65"/>
      <c r="CH13" s="65"/>
      <c r="CI13" s="68"/>
      <c r="CJ13" s="64"/>
      <c r="CK13" s="65"/>
      <c r="CL13" s="65"/>
      <c r="CM13" s="65"/>
      <c r="CN13" s="65"/>
      <c r="CO13" s="64"/>
      <c r="CP13" s="65"/>
      <c r="CQ13" s="65"/>
      <c r="CR13" s="65"/>
      <c r="CS13" s="65"/>
      <c r="CT13" s="175"/>
      <c r="CU13" s="175"/>
      <c r="CV13" s="175"/>
      <c r="CW13" s="175"/>
      <c r="CX13" s="175"/>
    </row>
    <row r="14" spans="2:102" ht="18" customHeight="1" x14ac:dyDescent="0.25">
      <c r="B14" s="185" t="s">
        <v>289</v>
      </c>
      <c r="C14" s="54" t="s">
        <v>131</v>
      </c>
      <c r="D14" s="55" t="s">
        <v>206</v>
      </c>
      <c r="E14" s="56">
        <v>5</v>
      </c>
      <c r="F14" s="57">
        <v>4</v>
      </c>
      <c r="G14" s="58">
        <f t="shared" si="1"/>
        <v>1</v>
      </c>
      <c r="H14" s="59">
        <v>1</v>
      </c>
      <c r="I14" s="60">
        <v>45364</v>
      </c>
      <c r="J14" s="61">
        <v>45365</v>
      </c>
      <c r="K14" s="62">
        <f t="shared" si="2"/>
        <v>2</v>
      </c>
      <c r="L14" s="63">
        <f t="shared" si="0"/>
        <v>0.8</v>
      </c>
      <c r="M14" s="64"/>
      <c r="N14" s="65"/>
      <c r="O14" s="65"/>
      <c r="P14" s="65"/>
      <c r="Q14" s="65"/>
      <c r="R14" s="67"/>
      <c r="S14" s="67"/>
      <c r="T14" s="110"/>
      <c r="U14" s="110"/>
      <c r="V14" s="67"/>
      <c r="W14" s="65"/>
      <c r="X14" s="65"/>
      <c r="Y14" s="65"/>
      <c r="Z14" s="65"/>
      <c r="AA14" s="68"/>
      <c r="AB14" s="64"/>
      <c r="AC14" s="65"/>
      <c r="AD14" s="65"/>
      <c r="AE14" s="65"/>
      <c r="AF14" s="65"/>
      <c r="AG14" s="69"/>
      <c r="AH14" s="69"/>
      <c r="AI14" s="69"/>
      <c r="AJ14" s="69"/>
      <c r="AK14" s="69"/>
      <c r="AL14" s="65"/>
      <c r="AM14" s="65"/>
      <c r="AN14" s="65"/>
      <c r="AO14" s="65"/>
      <c r="AP14" s="68"/>
      <c r="AQ14" s="64"/>
      <c r="AR14" s="65"/>
      <c r="AS14" s="65"/>
      <c r="AT14" s="65"/>
      <c r="AU14" s="65"/>
      <c r="AV14" s="70"/>
      <c r="AW14" s="70"/>
      <c r="AX14" s="70"/>
      <c r="AY14" s="70"/>
      <c r="AZ14" s="70"/>
      <c r="BA14" s="65"/>
      <c r="BB14" s="65"/>
      <c r="BC14" s="65"/>
      <c r="BD14" s="65"/>
      <c r="BE14" s="68"/>
      <c r="BF14" s="64"/>
      <c r="BG14" s="65"/>
      <c r="BH14" s="65"/>
      <c r="BI14" s="65"/>
      <c r="BJ14" s="65"/>
      <c r="BK14" s="71"/>
      <c r="BL14" s="71"/>
      <c r="BM14" s="71"/>
      <c r="BN14" s="71"/>
      <c r="BO14" s="71"/>
      <c r="BP14" s="65"/>
      <c r="BQ14" s="65"/>
      <c r="BR14" s="65"/>
      <c r="BS14" s="65"/>
      <c r="BT14" s="68"/>
      <c r="BU14" s="64"/>
      <c r="BV14" s="65"/>
      <c r="BW14" s="65"/>
      <c r="BX14" s="65"/>
      <c r="BY14" s="65"/>
      <c r="BZ14" s="175"/>
      <c r="CA14" s="175"/>
      <c r="CB14" s="175"/>
      <c r="CC14" s="175"/>
      <c r="CD14" s="175"/>
      <c r="CE14" s="65"/>
      <c r="CF14" s="65"/>
      <c r="CG14" s="65"/>
      <c r="CH14" s="65"/>
      <c r="CI14" s="68"/>
      <c r="CJ14" s="64"/>
      <c r="CK14" s="65"/>
      <c r="CL14" s="65"/>
      <c r="CM14" s="65"/>
      <c r="CN14" s="65"/>
      <c r="CO14" s="64"/>
      <c r="CP14" s="65"/>
      <c r="CQ14" s="65"/>
      <c r="CR14" s="65"/>
      <c r="CS14" s="65"/>
      <c r="CT14" s="175"/>
      <c r="CU14" s="175"/>
      <c r="CV14" s="175"/>
      <c r="CW14" s="175"/>
      <c r="CX14" s="175"/>
    </row>
    <row r="15" spans="2:102" ht="18" customHeight="1" x14ac:dyDescent="0.25">
      <c r="B15" s="185" t="s">
        <v>290</v>
      </c>
      <c r="C15" s="54" t="s">
        <v>132</v>
      </c>
      <c r="D15" s="55" t="s">
        <v>206</v>
      </c>
      <c r="E15" s="56">
        <v>1</v>
      </c>
      <c r="F15" s="57">
        <v>1</v>
      </c>
      <c r="G15" s="58">
        <f t="shared" si="1"/>
        <v>0</v>
      </c>
      <c r="H15" s="59">
        <v>1</v>
      </c>
      <c r="I15" s="60">
        <v>45365</v>
      </c>
      <c r="J15" s="61">
        <v>45365</v>
      </c>
      <c r="K15" s="62">
        <f t="shared" si="2"/>
        <v>1</v>
      </c>
      <c r="L15" s="63">
        <f t="shared" si="0"/>
        <v>1</v>
      </c>
      <c r="M15" s="64"/>
      <c r="N15" s="65"/>
      <c r="O15" s="65"/>
      <c r="P15" s="65"/>
      <c r="Q15" s="65"/>
      <c r="R15" s="67"/>
      <c r="S15" s="67"/>
      <c r="T15" s="67"/>
      <c r="U15" s="133"/>
      <c r="V15" s="67"/>
      <c r="W15" s="65"/>
      <c r="X15" s="65"/>
      <c r="Y15" s="65"/>
      <c r="Z15" s="65"/>
      <c r="AA15" s="68"/>
      <c r="AB15" s="64"/>
      <c r="AC15" s="65"/>
      <c r="AD15" s="65"/>
      <c r="AE15" s="65"/>
      <c r="AF15" s="65"/>
      <c r="AG15" s="69"/>
      <c r="AH15" s="69"/>
      <c r="AI15" s="69"/>
      <c r="AJ15" s="69"/>
      <c r="AK15" s="69"/>
      <c r="AL15" s="65"/>
      <c r="AM15" s="65"/>
      <c r="AN15" s="65"/>
      <c r="AO15" s="65"/>
      <c r="AP15" s="68"/>
      <c r="AQ15" s="64"/>
      <c r="AR15" s="65"/>
      <c r="AS15" s="65"/>
      <c r="AT15" s="65"/>
      <c r="AU15" s="65"/>
      <c r="AV15" s="70"/>
      <c r="AW15" s="70"/>
      <c r="AX15" s="70"/>
      <c r="AY15" s="70"/>
      <c r="AZ15" s="70"/>
      <c r="BA15" s="65"/>
      <c r="BB15" s="65"/>
      <c r="BC15" s="65"/>
      <c r="BD15" s="65"/>
      <c r="BE15" s="68"/>
      <c r="BF15" s="64"/>
      <c r="BG15" s="65"/>
      <c r="BH15" s="65"/>
      <c r="BI15" s="65"/>
      <c r="BJ15" s="65"/>
      <c r="BK15" s="71"/>
      <c r="BL15" s="71"/>
      <c r="BM15" s="71"/>
      <c r="BN15" s="71"/>
      <c r="BO15" s="71"/>
      <c r="BP15" s="65"/>
      <c r="BQ15" s="65"/>
      <c r="BR15" s="65"/>
      <c r="BS15" s="65"/>
      <c r="BT15" s="68"/>
      <c r="BU15" s="64"/>
      <c r="BV15" s="65"/>
      <c r="BW15" s="65"/>
      <c r="BX15" s="65"/>
      <c r="BY15" s="65"/>
      <c r="BZ15" s="175"/>
      <c r="CA15" s="175"/>
      <c r="CB15" s="175"/>
      <c r="CC15" s="175"/>
      <c r="CD15" s="175"/>
      <c r="CE15" s="65"/>
      <c r="CF15" s="65"/>
      <c r="CG15" s="65"/>
      <c r="CH15" s="65"/>
      <c r="CI15" s="68"/>
      <c r="CJ15" s="64"/>
      <c r="CK15" s="65"/>
      <c r="CL15" s="65"/>
      <c r="CM15" s="65"/>
      <c r="CN15" s="65"/>
      <c r="CO15" s="64"/>
      <c r="CP15" s="65"/>
      <c r="CQ15" s="65"/>
      <c r="CR15" s="65"/>
      <c r="CS15" s="65"/>
      <c r="CT15" s="175"/>
      <c r="CU15" s="175"/>
      <c r="CV15" s="175"/>
      <c r="CW15" s="175"/>
      <c r="CX15" s="175"/>
    </row>
    <row r="16" spans="2:102" ht="18" customHeight="1" x14ac:dyDescent="0.25">
      <c r="B16" s="185" t="s">
        <v>291</v>
      </c>
      <c r="C16" s="54" t="s">
        <v>196</v>
      </c>
      <c r="D16" s="55" t="s">
        <v>206</v>
      </c>
      <c r="E16" s="56">
        <v>1</v>
      </c>
      <c r="F16" s="57">
        <v>2</v>
      </c>
      <c r="G16" s="58">
        <f t="shared" si="1"/>
        <v>-1</v>
      </c>
      <c r="H16" s="59">
        <v>1</v>
      </c>
      <c r="I16" s="60">
        <v>45371</v>
      </c>
      <c r="J16" s="61">
        <v>45373</v>
      </c>
      <c r="K16" s="62">
        <f t="shared" si="2"/>
        <v>3</v>
      </c>
      <c r="L16" s="63">
        <f t="shared" si="0"/>
        <v>2</v>
      </c>
      <c r="M16" s="64"/>
      <c r="N16" s="65"/>
      <c r="O16" s="65"/>
      <c r="P16" s="65"/>
      <c r="Q16" s="65"/>
      <c r="R16" s="67"/>
      <c r="S16" s="67"/>
      <c r="T16" s="67"/>
      <c r="U16" s="67"/>
      <c r="V16" s="67"/>
      <c r="W16" s="65"/>
      <c r="X16" s="65"/>
      <c r="Y16" s="133"/>
      <c r="Z16" s="65"/>
      <c r="AA16" s="133"/>
      <c r="AB16" s="64"/>
      <c r="AC16" s="65"/>
      <c r="AD16" s="65"/>
      <c r="AE16" s="65"/>
      <c r="AF16" s="65"/>
      <c r="AG16" s="69"/>
      <c r="AH16" s="69"/>
      <c r="AI16" s="69"/>
      <c r="AJ16" s="69"/>
      <c r="AK16" s="69"/>
      <c r="AL16" s="65"/>
      <c r="AM16" s="65"/>
      <c r="AN16" s="65"/>
      <c r="AO16" s="65"/>
      <c r="AP16" s="68"/>
      <c r="AQ16" s="64"/>
      <c r="AR16" s="65"/>
      <c r="AS16" s="65"/>
      <c r="AT16" s="65"/>
      <c r="AU16" s="65"/>
      <c r="AV16" s="70"/>
      <c r="AW16" s="70"/>
      <c r="AX16" s="70"/>
      <c r="AY16" s="70"/>
      <c r="AZ16" s="70"/>
      <c r="BA16" s="65"/>
      <c r="BB16" s="65"/>
      <c r="BC16" s="65"/>
      <c r="BD16" s="65"/>
      <c r="BE16" s="68"/>
      <c r="BF16" s="64"/>
      <c r="BG16" s="65"/>
      <c r="BH16" s="65"/>
      <c r="BI16" s="65"/>
      <c r="BJ16" s="65"/>
      <c r="BK16" s="71"/>
      <c r="BL16" s="71"/>
      <c r="BM16" s="71"/>
      <c r="BN16" s="71"/>
      <c r="BO16" s="71"/>
      <c r="BP16" s="65"/>
      <c r="BQ16" s="65"/>
      <c r="BR16" s="65"/>
      <c r="BS16" s="65"/>
      <c r="BT16" s="68"/>
      <c r="BU16" s="64"/>
      <c r="BV16" s="65"/>
      <c r="BW16" s="65"/>
      <c r="BX16" s="65"/>
      <c r="BY16" s="65"/>
      <c r="BZ16" s="175"/>
      <c r="CA16" s="175"/>
      <c r="CB16" s="175"/>
      <c r="CC16" s="175"/>
      <c r="CD16" s="175"/>
      <c r="CE16" s="65"/>
      <c r="CF16" s="65"/>
      <c r="CG16" s="65"/>
      <c r="CH16" s="65"/>
      <c r="CI16" s="68"/>
      <c r="CJ16" s="64"/>
      <c r="CK16" s="65"/>
      <c r="CL16" s="65"/>
      <c r="CM16" s="65"/>
      <c r="CN16" s="65"/>
      <c r="CO16" s="64"/>
      <c r="CP16" s="65"/>
      <c r="CQ16" s="65"/>
      <c r="CR16" s="65"/>
      <c r="CS16" s="65"/>
      <c r="CT16" s="175"/>
      <c r="CU16" s="175"/>
      <c r="CV16" s="175"/>
      <c r="CW16" s="175"/>
      <c r="CX16" s="175"/>
    </row>
    <row r="17" spans="2:102" ht="18" customHeight="1" x14ac:dyDescent="0.25">
      <c r="B17" s="185" t="s">
        <v>292</v>
      </c>
      <c r="C17" s="54" t="s">
        <v>197</v>
      </c>
      <c r="D17" s="55" t="s">
        <v>206</v>
      </c>
      <c r="E17" s="56">
        <v>1</v>
      </c>
      <c r="F17" s="57">
        <v>2</v>
      </c>
      <c r="G17" s="58">
        <f t="shared" si="1"/>
        <v>-1</v>
      </c>
      <c r="H17" s="59">
        <v>1</v>
      </c>
      <c r="I17" s="60">
        <v>45373</v>
      </c>
      <c r="J17" s="61">
        <v>45373</v>
      </c>
      <c r="K17" s="62">
        <f t="shared" si="2"/>
        <v>1</v>
      </c>
      <c r="L17" s="63">
        <f t="shared" si="0"/>
        <v>2</v>
      </c>
      <c r="M17" s="64"/>
      <c r="N17" s="65"/>
      <c r="O17" s="65"/>
      <c r="P17" s="65"/>
      <c r="Q17" s="65"/>
      <c r="R17" s="67"/>
      <c r="S17" s="67"/>
      <c r="T17" s="67"/>
      <c r="U17" s="67"/>
      <c r="V17" s="67"/>
      <c r="W17" s="65"/>
      <c r="X17" s="65"/>
      <c r="Y17" s="65"/>
      <c r="Z17" s="65"/>
      <c r="AA17" s="133"/>
      <c r="AB17" s="64"/>
      <c r="AC17" s="65"/>
      <c r="AD17" s="65"/>
      <c r="AE17" s="65"/>
      <c r="AF17" s="65"/>
      <c r="AG17" s="69"/>
      <c r="AH17" s="69"/>
      <c r="AI17" s="69"/>
      <c r="AJ17" s="69"/>
      <c r="AK17" s="69"/>
      <c r="AL17" s="65"/>
      <c r="AM17" s="65"/>
      <c r="AN17" s="65"/>
      <c r="AO17" s="65"/>
      <c r="AP17" s="68"/>
      <c r="AQ17" s="64"/>
      <c r="AR17" s="65"/>
      <c r="AS17" s="65"/>
      <c r="AT17" s="65"/>
      <c r="AU17" s="65"/>
      <c r="AV17" s="70"/>
      <c r="AW17" s="70"/>
      <c r="AX17" s="70"/>
      <c r="AY17" s="70"/>
      <c r="AZ17" s="70"/>
      <c r="BA17" s="65"/>
      <c r="BB17" s="65"/>
      <c r="BC17" s="65"/>
      <c r="BD17" s="65"/>
      <c r="BE17" s="68"/>
      <c r="BF17" s="64"/>
      <c r="BG17" s="65"/>
      <c r="BH17" s="65"/>
      <c r="BI17" s="65"/>
      <c r="BJ17" s="65"/>
      <c r="BK17" s="71"/>
      <c r="BL17" s="71"/>
      <c r="BM17" s="71"/>
      <c r="BN17" s="71"/>
      <c r="BO17" s="71"/>
      <c r="BP17" s="65"/>
      <c r="BQ17" s="65"/>
      <c r="BR17" s="65"/>
      <c r="BS17" s="65"/>
      <c r="BT17" s="68"/>
      <c r="BU17" s="64"/>
      <c r="BV17" s="65"/>
      <c r="BW17" s="65"/>
      <c r="BX17" s="65"/>
      <c r="BY17" s="65"/>
      <c r="BZ17" s="175"/>
      <c r="CA17" s="175"/>
      <c r="CB17" s="175"/>
      <c r="CC17" s="175"/>
      <c r="CD17" s="175"/>
      <c r="CE17" s="65"/>
      <c r="CF17" s="65"/>
      <c r="CG17" s="65"/>
      <c r="CH17" s="65"/>
      <c r="CI17" s="68"/>
      <c r="CJ17" s="64"/>
      <c r="CK17" s="65"/>
      <c r="CL17" s="65"/>
      <c r="CM17" s="65"/>
      <c r="CN17" s="65"/>
      <c r="CO17" s="64"/>
      <c r="CP17" s="65"/>
      <c r="CQ17" s="65"/>
      <c r="CR17" s="65"/>
      <c r="CS17" s="65"/>
      <c r="CT17" s="175"/>
      <c r="CU17" s="175"/>
      <c r="CV17" s="175"/>
      <c r="CW17" s="175"/>
      <c r="CX17" s="175"/>
    </row>
    <row r="18" spans="2:102" ht="18" customHeight="1" x14ac:dyDescent="0.25">
      <c r="B18" s="53">
        <v>2</v>
      </c>
      <c r="C18" s="73" t="s">
        <v>227</v>
      </c>
      <c r="D18" s="74"/>
      <c r="E18" s="42">
        <f>SUM(E19:E22)</f>
        <v>13</v>
      </c>
      <c r="F18" s="43">
        <f>SUM(F19:F22)</f>
        <v>13</v>
      </c>
      <c r="G18" s="44">
        <f>SUM(G19:G22)</f>
        <v>0</v>
      </c>
      <c r="H18" s="75">
        <v>2</v>
      </c>
      <c r="I18" s="76"/>
      <c r="J18" s="77"/>
      <c r="K18" s="268"/>
      <c r="L18" s="49">
        <f t="shared" si="0"/>
        <v>1</v>
      </c>
      <c r="M18" s="50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2"/>
      <c r="AB18" s="50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2"/>
      <c r="AQ18" s="50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2"/>
      <c r="BF18" s="50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2"/>
      <c r="BU18" s="50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2"/>
      <c r="CJ18" s="50"/>
      <c r="CK18" s="51"/>
      <c r="CL18" s="51"/>
      <c r="CM18" s="51"/>
      <c r="CN18" s="51"/>
      <c r="CO18" s="50"/>
      <c r="CP18" s="51"/>
      <c r="CQ18" s="51"/>
      <c r="CR18" s="51"/>
      <c r="CS18" s="51"/>
      <c r="CT18" s="51"/>
      <c r="CU18" s="51"/>
      <c r="CV18" s="51"/>
      <c r="CW18" s="51"/>
      <c r="CX18" s="51"/>
    </row>
    <row r="19" spans="2:102" ht="18" customHeight="1" x14ac:dyDescent="0.25">
      <c r="B19" s="53">
        <v>2.1</v>
      </c>
      <c r="C19" s="54" t="s">
        <v>205</v>
      </c>
      <c r="D19" s="55" t="s">
        <v>207</v>
      </c>
      <c r="E19" s="56">
        <v>2</v>
      </c>
      <c r="F19" s="57">
        <v>2</v>
      </c>
      <c r="G19" s="58">
        <f t="shared" ref="G19:G24" si="3">E19-F19</f>
        <v>0</v>
      </c>
      <c r="H19" s="59">
        <v>2</v>
      </c>
      <c r="I19" s="60">
        <v>45376</v>
      </c>
      <c r="J19" s="61">
        <v>45376</v>
      </c>
      <c r="K19" s="62">
        <f t="shared" ref="K19:K23" si="4">J19-I19+1</f>
        <v>1</v>
      </c>
      <c r="L19" s="63">
        <f t="shared" si="0"/>
        <v>1</v>
      </c>
      <c r="M19" s="64"/>
      <c r="N19" s="65"/>
      <c r="O19" s="65"/>
      <c r="P19" s="65"/>
      <c r="Q19" s="65"/>
      <c r="R19" s="67"/>
      <c r="S19" s="67"/>
      <c r="T19" s="67"/>
      <c r="U19" s="67"/>
      <c r="V19" s="67"/>
      <c r="W19" s="65"/>
      <c r="X19" s="65"/>
      <c r="Y19" s="65"/>
      <c r="Z19" s="65"/>
      <c r="AA19" s="68"/>
      <c r="AB19" s="111"/>
      <c r="AC19" s="65"/>
      <c r="AD19" s="65"/>
      <c r="AE19" s="65"/>
      <c r="AF19" s="65"/>
      <c r="AG19" s="69"/>
      <c r="AH19" s="69"/>
      <c r="AI19" s="69"/>
      <c r="AJ19" s="69"/>
      <c r="AK19" s="69"/>
      <c r="AL19" s="65"/>
      <c r="AM19" s="65"/>
      <c r="AN19" s="65"/>
      <c r="AO19" s="65"/>
      <c r="AP19" s="68"/>
      <c r="AQ19" s="64"/>
      <c r="AR19" s="65"/>
      <c r="AS19" s="65"/>
      <c r="AT19" s="65"/>
      <c r="AU19" s="65"/>
      <c r="AV19" s="70"/>
      <c r="AW19" s="70"/>
      <c r="AX19" s="70"/>
      <c r="AY19" s="70"/>
      <c r="AZ19" s="70"/>
      <c r="BA19" s="65"/>
      <c r="BB19" s="65"/>
      <c r="BC19" s="65"/>
      <c r="BD19" s="65"/>
      <c r="BE19" s="68"/>
      <c r="BF19" s="64"/>
      <c r="BG19" s="64"/>
      <c r="BH19" s="64"/>
      <c r="BI19" s="64"/>
      <c r="BJ19" s="64"/>
      <c r="BK19" s="64"/>
      <c r="BL19" s="64"/>
      <c r="BM19" s="64"/>
      <c r="BN19" s="64"/>
      <c r="BO19" s="64"/>
      <c r="BP19" s="64"/>
      <c r="BQ19" s="64"/>
      <c r="BR19" s="64"/>
      <c r="BS19" s="64"/>
      <c r="BT19" s="64"/>
      <c r="BU19" s="64"/>
      <c r="BV19" s="64"/>
      <c r="BW19" s="64"/>
      <c r="BX19" s="64"/>
      <c r="BY19" s="64"/>
      <c r="BZ19" s="64"/>
      <c r="CA19" s="64"/>
      <c r="CB19" s="64"/>
      <c r="CC19" s="64"/>
      <c r="CD19" s="64"/>
      <c r="CE19" s="64"/>
      <c r="CF19" s="64"/>
      <c r="CG19" s="64"/>
      <c r="CH19" s="64"/>
      <c r="CI19" s="64"/>
      <c r="CJ19" s="64"/>
      <c r="CK19" s="64"/>
      <c r="CL19" s="64"/>
      <c r="CM19" s="64"/>
      <c r="CN19" s="64"/>
      <c r="CO19" s="64"/>
      <c r="CP19" s="64"/>
      <c r="CQ19" s="64"/>
      <c r="CR19" s="64"/>
      <c r="CS19" s="64"/>
      <c r="CT19" s="64"/>
      <c r="CU19" s="64"/>
      <c r="CV19" s="64"/>
      <c r="CW19" s="64"/>
      <c r="CX19" s="64"/>
    </row>
    <row r="20" spans="2:102" ht="18" customHeight="1" x14ac:dyDescent="0.25">
      <c r="B20" s="53">
        <v>2.2000000000000002</v>
      </c>
      <c r="C20" s="54" t="s">
        <v>209</v>
      </c>
      <c r="D20" s="55" t="s">
        <v>208</v>
      </c>
      <c r="E20" s="56">
        <v>3</v>
      </c>
      <c r="F20" s="57">
        <v>3</v>
      </c>
      <c r="G20" s="58">
        <f t="shared" si="3"/>
        <v>0</v>
      </c>
      <c r="H20" s="59">
        <v>2</v>
      </c>
      <c r="I20" s="60">
        <v>45376</v>
      </c>
      <c r="J20" s="61">
        <v>45376</v>
      </c>
      <c r="K20" s="62">
        <f t="shared" si="4"/>
        <v>1</v>
      </c>
      <c r="L20" s="63">
        <f t="shared" si="0"/>
        <v>1</v>
      </c>
      <c r="M20" s="64"/>
      <c r="N20" s="65"/>
      <c r="O20" s="65"/>
      <c r="P20" s="65"/>
      <c r="Q20" s="65"/>
      <c r="R20" s="67"/>
      <c r="S20" s="67"/>
      <c r="T20" s="67"/>
      <c r="U20" s="67"/>
      <c r="V20" s="67"/>
      <c r="W20" s="65"/>
      <c r="X20" s="65"/>
      <c r="Y20" s="65"/>
      <c r="Z20" s="65"/>
      <c r="AA20" s="68"/>
      <c r="AB20" s="111"/>
      <c r="AC20" s="65"/>
      <c r="AD20" s="65"/>
      <c r="AE20" s="65"/>
      <c r="AF20" s="65"/>
      <c r="AG20" s="69"/>
      <c r="AH20" s="69"/>
      <c r="AI20" s="69"/>
      <c r="AJ20" s="69"/>
      <c r="AK20" s="69"/>
      <c r="AL20" s="65"/>
      <c r="AM20" s="65"/>
      <c r="AN20" s="65"/>
      <c r="AO20" s="65"/>
      <c r="AP20" s="68"/>
      <c r="AQ20" s="64"/>
      <c r="AR20" s="65"/>
      <c r="AS20" s="65"/>
      <c r="AT20" s="65"/>
      <c r="AU20" s="65"/>
      <c r="AV20" s="70"/>
      <c r="AW20" s="70"/>
      <c r="AX20" s="70"/>
      <c r="AY20" s="70"/>
      <c r="AZ20" s="70"/>
      <c r="BA20" s="65"/>
      <c r="BB20" s="65"/>
      <c r="BC20" s="65"/>
      <c r="BD20" s="65"/>
      <c r="BE20" s="68"/>
      <c r="BF20" s="64"/>
      <c r="BG20" s="65"/>
      <c r="BH20" s="65"/>
      <c r="BI20" s="65"/>
      <c r="BJ20" s="65"/>
      <c r="BK20" s="71"/>
      <c r="BL20" s="71"/>
      <c r="BM20" s="71"/>
      <c r="BN20" s="71"/>
      <c r="BO20" s="71"/>
      <c r="BP20" s="65"/>
      <c r="BQ20" s="65"/>
      <c r="BR20" s="65"/>
      <c r="BS20" s="65"/>
      <c r="BT20" s="68"/>
      <c r="BU20" s="64"/>
      <c r="BV20" s="65"/>
      <c r="BW20" s="65"/>
      <c r="BX20" s="65"/>
      <c r="BY20" s="65"/>
      <c r="BZ20" s="175"/>
      <c r="CA20" s="175"/>
      <c r="CB20" s="175"/>
      <c r="CC20" s="175"/>
      <c r="CD20" s="175"/>
      <c r="CE20" s="65"/>
      <c r="CF20" s="65"/>
      <c r="CG20" s="65"/>
      <c r="CH20" s="65"/>
      <c r="CI20" s="68"/>
      <c r="CJ20" s="64"/>
      <c r="CK20" s="65"/>
      <c r="CL20" s="65"/>
      <c r="CM20" s="65"/>
      <c r="CN20" s="65"/>
      <c r="CO20" s="64"/>
      <c r="CP20" s="65"/>
      <c r="CQ20" s="65"/>
      <c r="CR20" s="65"/>
      <c r="CS20" s="65"/>
      <c r="CT20" s="175"/>
      <c r="CU20" s="175"/>
      <c r="CV20" s="175"/>
      <c r="CW20" s="175"/>
      <c r="CX20" s="175"/>
    </row>
    <row r="21" spans="2:102" ht="18" customHeight="1" x14ac:dyDescent="0.25">
      <c r="B21" s="53">
        <v>2.2999999999999998</v>
      </c>
      <c r="C21" s="54" t="s">
        <v>211</v>
      </c>
      <c r="D21" s="55" t="s">
        <v>210</v>
      </c>
      <c r="E21" s="56">
        <v>5</v>
      </c>
      <c r="F21" s="57">
        <v>5</v>
      </c>
      <c r="G21" s="58">
        <f t="shared" si="3"/>
        <v>0</v>
      </c>
      <c r="H21" s="59">
        <v>2</v>
      </c>
      <c r="I21" s="60">
        <v>45376</v>
      </c>
      <c r="J21" s="61">
        <v>45377</v>
      </c>
      <c r="K21" s="62">
        <f t="shared" si="4"/>
        <v>2</v>
      </c>
      <c r="L21" s="63">
        <f t="shared" si="0"/>
        <v>1</v>
      </c>
      <c r="M21" s="64"/>
      <c r="N21" s="65"/>
      <c r="O21" s="65"/>
      <c r="P21" s="65"/>
      <c r="Q21" s="65"/>
      <c r="R21" s="67"/>
      <c r="S21" s="67"/>
      <c r="T21" s="67"/>
      <c r="U21" s="67"/>
      <c r="V21" s="67"/>
      <c r="W21" s="65"/>
      <c r="X21" s="65"/>
      <c r="Y21" s="65"/>
      <c r="Z21" s="65"/>
      <c r="AA21" s="68"/>
      <c r="AB21" s="111"/>
      <c r="AC21" s="111"/>
      <c r="AD21" s="65"/>
      <c r="AE21" s="65"/>
      <c r="AF21" s="65"/>
      <c r="AG21" s="69"/>
      <c r="AH21" s="69"/>
      <c r="AI21" s="69"/>
      <c r="AJ21" s="69"/>
      <c r="AK21" s="69"/>
      <c r="AL21" s="65"/>
      <c r="AM21" s="65"/>
      <c r="AN21" s="65"/>
      <c r="AO21" s="65"/>
      <c r="AP21" s="68"/>
      <c r="AQ21" s="64"/>
      <c r="AR21" s="65"/>
      <c r="AS21" s="65"/>
      <c r="AT21" s="65"/>
      <c r="AU21" s="65"/>
      <c r="AV21" s="70"/>
      <c r="AW21" s="70"/>
      <c r="AX21" s="70"/>
      <c r="AY21" s="70"/>
      <c r="AZ21" s="70"/>
      <c r="BA21" s="65"/>
      <c r="BB21" s="65"/>
      <c r="BC21" s="65"/>
      <c r="BD21" s="65"/>
      <c r="BE21" s="68"/>
      <c r="BF21" s="64"/>
      <c r="BG21" s="65"/>
      <c r="BH21" s="65"/>
      <c r="BI21" s="65"/>
      <c r="BJ21" s="65"/>
      <c r="BK21" s="71"/>
      <c r="BL21" s="71"/>
      <c r="BM21" s="71"/>
      <c r="BN21" s="71"/>
      <c r="BO21" s="71"/>
      <c r="BP21" s="65"/>
      <c r="BQ21" s="65"/>
      <c r="BR21" s="65"/>
      <c r="BS21" s="65"/>
      <c r="BT21" s="68"/>
      <c r="BU21" s="64"/>
      <c r="BV21" s="65"/>
      <c r="BW21" s="65"/>
      <c r="BX21" s="65"/>
      <c r="BY21" s="65"/>
      <c r="BZ21" s="175"/>
      <c r="CA21" s="175"/>
      <c r="CB21" s="175"/>
      <c r="CC21" s="175"/>
      <c r="CD21" s="175"/>
      <c r="CE21" s="65"/>
      <c r="CF21" s="65"/>
      <c r="CG21" s="65"/>
      <c r="CH21" s="65"/>
      <c r="CI21" s="68"/>
      <c r="CJ21" s="64"/>
      <c r="CK21" s="65"/>
      <c r="CL21" s="65"/>
      <c r="CM21" s="65"/>
      <c r="CN21" s="65"/>
      <c r="CO21" s="64"/>
      <c r="CP21" s="65"/>
      <c r="CQ21" s="65"/>
      <c r="CR21" s="65"/>
      <c r="CS21" s="65"/>
      <c r="CT21" s="175"/>
      <c r="CU21" s="175"/>
      <c r="CV21" s="175"/>
      <c r="CW21" s="175"/>
      <c r="CX21" s="175"/>
    </row>
    <row r="22" spans="2:102" ht="18" customHeight="1" x14ac:dyDescent="0.25">
      <c r="B22" s="53">
        <v>2.4</v>
      </c>
      <c r="C22" s="54" t="s">
        <v>212</v>
      </c>
      <c r="D22" s="55" t="s">
        <v>207</v>
      </c>
      <c r="E22" s="56">
        <v>3</v>
      </c>
      <c r="F22" s="57">
        <v>3</v>
      </c>
      <c r="G22" s="58">
        <f t="shared" si="3"/>
        <v>0</v>
      </c>
      <c r="H22" s="59">
        <v>2</v>
      </c>
      <c r="I22" s="60">
        <v>45378</v>
      </c>
      <c r="J22" s="61">
        <v>45378</v>
      </c>
      <c r="K22" s="62">
        <f t="shared" si="4"/>
        <v>1</v>
      </c>
      <c r="L22" s="63">
        <f t="shared" si="0"/>
        <v>1</v>
      </c>
      <c r="M22" s="64"/>
      <c r="N22" s="65"/>
      <c r="O22" s="65"/>
      <c r="P22" s="65"/>
      <c r="Q22" s="65"/>
      <c r="R22" s="67"/>
      <c r="S22" s="67"/>
      <c r="T22" s="67"/>
      <c r="U22" s="67"/>
      <c r="V22" s="67"/>
      <c r="W22" s="65"/>
      <c r="X22" s="65"/>
      <c r="Y22" s="65"/>
      <c r="Z22" s="65"/>
      <c r="AA22" s="68"/>
      <c r="AB22" s="64"/>
      <c r="AC22" s="65"/>
      <c r="AD22" s="150"/>
      <c r="AE22" s="65"/>
      <c r="AF22" s="65"/>
      <c r="AG22" s="69"/>
      <c r="AH22" s="69"/>
      <c r="AI22" s="69"/>
      <c r="AJ22" s="69"/>
      <c r="AK22" s="69"/>
      <c r="AL22" s="65"/>
      <c r="AM22" s="65"/>
      <c r="AN22" s="65"/>
      <c r="AO22" s="65"/>
      <c r="AP22" s="68"/>
      <c r="AQ22" s="64"/>
      <c r="AR22" s="65"/>
      <c r="AS22" s="65"/>
      <c r="AT22" s="65"/>
      <c r="AU22" s="65"/>
      <c r="AV22" s="70"/>
      <c r="AW22" s="70"/>
      <c r="AX22" s="70"/>
      <c r="AY22" s="70"/>
      <c r="AZ22" s="70"/>
      <c r="BA22" s="65"/>
      <c r="BB22" s="65"/>
      <c r="BC22" s="65"/>
      <c r="BD22" s="65"/>
      <c r="BE22" s="68"/>
      <c r="BF22" s="64"/>
      <c r="BG22" s="65"/>
      <c r="BH22" s="65"/>
      <c r="BI22" s="65"/>
      <c r="BJ22" s="65"/>
      <c r="BK22" s="71"/>
      <c r="BL22" s="71"/>
      <c r="BM22" s="71"/>
      <c r="BN22" s="71"/>
      <c r="BO22" s="71"/>
      <c r="BP22" s="65"/>
      <c r="BQ22" s="65"/>
      <c r="BR22" s="65"/>
      <c r="BS22" s="65"/>
      <c r="BT22" s="68"/>
      <c r="BU22" s="64"/>
      <c r="BV22" s="65"/>
      <c r="BW22" s="65"/>
      <c r="BX22" s="65"/>
      <c r="BY22" s="65"/>
      <c r="BZ22" s="175"/>
      <c r="CA22" s="175"/>
      <c r="CB22" s="175"/>
      <c r="CC22" s="175"/>
      <c r="CD22" s="175"/>
      <c r="CE22" s="65"/>
      <c r="CF22" s="65"/>
      <c r="CG22" s="65"/>
      <c r="CH22" s="65"/>
      <c r="CI22" s="68"/>
      <c r="CJ22" s="64"/>
      <c r="CK22" s="65"/>
      <c r="CL22" s="65"/>
      <c r="CM22" s="65"/>
      <c r="CN22" s="65"/>
      <c r="CO22" s="64"/>
      <c r="CP22" s="65"/>
      <c r="CQ22" s="65"/>
      <c r="CR22" s="65"/>
      <c r="CS22" s="65"/>
      <c r="CT22" s="175"/>
      <c r="CU22" s="175"/>
      <c r="CV22" s="175"/>
      <c r="CW22" s="175"/>
      <c r="CX22" s="175"/>
    </row>
    <row r="23" spans="2:102" ht="18" customHeight="1" x14ac:dyDescent="0.25">
      <c r="B23" s="53" t="s">
        <v>213</v>
      </c>
      <c r="C23" s="54" t="s">
        <v>214</v>
      </c>
      <c r="D23" s="151" t="s">
        <v>210</v>
      </c>
      <c r="E23" s="56">
        <v>2</v>
      </c>
      <c r="F23" s="57">
        <v>2</v>
      </c>
      <c r="G23" s="58">
        <f t="shared" si="3"/>
        <v>0</v>
      </c>
      <c r="H23" s="59">
        <v>2</v>
      </c>
      <c r="I23" s="152">
        <v>45380</v>
      </c>
      <c r="J23" s="61">
        <v>45380</v>
      </c>
      <c r="K23" s="62">
        <f t="shared" si="4"/>
        <v>1</v>
      </c>
      <c r="L23" s="63">
        <f t="shared" si="0"/>
        <v>1</v>
      </c>
      <c r="M23" s="64"/>
      <c r="N23" s="65"/>
      <c r="O23" s="65"/>
      <c r="P23" s="65"/>
      <c r="Q23" s="65"/>
      <c r="R23" s="67"/>
      <c r="S23" s="67"/>
      <c r="T23" s="67"/>
      <c r="U23" s="67"/>
      <c r="V23" s="67"/>
      <c r="W23" s="65"/>
      <c r="X23" s="65"/>
      <c r="Y23" s="65"/>
      <c r="Z23" s="65"/>
      <c r="AA23" s="68"/>
      <c r="AB23" s="64"/>
      <c r="AC23" s="65"/>
      <c r="AD23" s="65"/>
      <c r="AE23" s="65"/>
      <c r="AF23" s="153"/>
      <c r="AG23" s="69"/>
      <c r="AH23" s="69"/>
      <c r="AI23" s="69"/>
      <c r="AJ23" s="69"/>
      <c r="AK23" s="69"/>
      <c r="AL23" s="65"/>
      <c r="AM23" s="65"/>
      <c r="AN23" s="65"/>
      <c r="AO23" s="65"/>
      <c r="AP23" s="68"/>
      <c r="AQ23" s="64"/>
      <c r="AR23" s="65"/>
      <c r="AS23" s="65"/>
      <c r="AT23" s="65"/>
      <c r="AU23" s="65"/>
      <c r="AV23" s="70"/>
      <c r="AW23" s="70"/>
      <c r="AX23" s="70"/>
      <c r="AY23" s="70"/>
      <c r="AZ23" s="70"/>
      <c r="BA23" s="65"/>
      <c r="BB23" s="65"/>
      <c r="BC23" s="65"/>
      <c r="BD23" s="65"/>
      <c r="BE23" s="68"/>
      <c r="BF23" s="64"/>
      <c r="BG23" s="65"/>
      <c r="BH23" s="65"/>
      <c r="BI23" s="65"/>
      <c r="BJ23" s="65"/>
      <c r="BK23" s="71"/>
      <c r="BL23" s="71"/>
      <c r="BM23" s="71"/>
      <c r="BN23" s="71"/>
      <c r="BO23" s="71"/>
      <c r="BP23" s="65"/>
      <c r="BQ23" s="65"/>
      <c r="BR23" s="65"/>
      <c r="BS23" s="65"/>
      <c r="BT23" s="68"/>
      <c r="BU23" s="64"/>
      <c r="BV23" s="65"/>
      <c r="BW23" s="65"/>
      <c r="BX23" s="65"/>
      <c r="BY23" s="65"/>
      <c r="BZ23" s="175"/>
      <c r="CA23" s="175"/>
      <c r="CB23" s="175"/>
      <c r="CC23" s="175"/>
      <c r="CD23" s="175"/>
      <c r="CE23" s="65"/>
      <c r="CF23" s="65"/>
      <c r="CG23" s="65"/>
      <c r="CH23" s="65"/>
      <c r="CI23" s="68"/>
      <c r="CJ23" s="64"/>
      <c r="CK23" s="65"/>
      <c r="CL23" s="65"/>
      <c r="CM23" s="65"/>
      <c r="CN23" s="65"/>
      <c r="CO23" s="64"/>
      <c r="CP23" s="65"/>
      <c r="CQ23" s="65"/>
      <c r="CR23" s="65"/>
      <c r="CS23" s="65"/>
      <c r="CT23" s="175"/>
      <c r="CU23" s="175"/>
      <c r="CV23" s="175"/>
      <c r="CW23" s="175"/>
      <c r="CX23" s="175"/>
    </row>
    <row r="24" spans="2:102" ht="18" customHeight="1" x14ac:dyDescent="0.25">
      <c r="B24" s="53" t="s">
        <v>215</v>
      </c>
      <c r="C24" s="54" t="s">
        <v>234</v>
      </c>
      <c r="D24" s="151" t="s">
        <v>216</v>
      </c>
      <c r="E24" s="56">
        <v>4</v>
      </c>
      <c r="F24" s="57">
        <v>6</v>
      </c>
      <c r="G24" s="58">
        <f t="shared" si="3"/>
        <v>-2</v>
      </c>
      <c r="H24" s="59">
        <v>2</v>
      </c>
      <c r="I24" s="152">
        <v>45381</v>
      </c>
      <c r="J24" s="61">
        <v>45394</v>
      </c>
      <c r="K24" s="62">
        <f>J24-I24+1</f>
        <v>14</v>
      </c>
      <c r="L24" s="63">
        <f t="shared" si="0"/>
        <v>1.5</v>
      </c>
      <c r="M24" s="64"/>
      <c r="N24" s="65"/>
      <c r="O24" s="65"/>
      <c r="P24" s="65"/>
      <c r="Q24" s="65"/>
      <c r="R24" s="67"/>
      <c r="S24" s="67"/>
      <c r="T24" s="67"/>
      <c r="U24" s="67"/>
      <c r="V24" s="67"/>
      <c r="W24" s="65"/>
      <c r="X24" s="65"/>
      <c r="Y24" s="65"/>
      <c r="Z24" s="65"/>
      <c r="AA24" s="68"/>
      <c r="AB24" s="64"/>
      <c r="AC24" s="65"/>
      <c r="AD24" s="65"/>
      <c r="AE24" s="65"/>
      <c r="AF24" s="153"/>
      <c r="AG24" s="69"/>
      <c r="AH24" s="153"/>
      <c r="AI24" s="69"/>
      <c r="AJ24" s="69"/>
      <c r="AK24" s="69"/>
      <c r="AL24" s="65"/>
      <c r="AM24" s="65"/>
      <c r="AN24" s="65"/>
      <c r="AO24" s="153"/>
      <c r="AP24" s="68"/>
      <c r="AQ24" s="64"/>
      <c r="AR24" s="65"/>
      <c r="AS24" s="65"/>
      <c r="AT24" s="65"/>
      <c r="AU24" s="65"/>
      <c r="AV24" s="70"/>
      <c r="AW24" s="70"/>
      <c r="AX24" s="70"/>
      <c r="AY24" s="70"/>
      <c r="AZ24" s="70"/>
      <c r="BA24" s="65"/>
      <c r="BB24" s="65"/>
      <c r="BC24" s="65"/>
      <c r="BD24" s="65"/>
      <c r="BE24" s="68"/>
      <c r="BF24" s="64"/>
      <c r="BG24" s="65"/>
      <c r="BH24" s="65"/>
      <c r="BI24" s="65"/>
      <c r="BJ24" s="65"/>
      <c r="BK24" s="71"/>
      <c r="BL24" s="71"/>
      <c r="BM24" s="71"/>
      <c r="BN24" s="71"/>
      <c r="BO24" s="71"/>
      <c r="BP24" s="65"/>
      <c r="BQ24" s="65"/>
      <c r="BR24" s="65"/>
      <c r="BS24" s="65"/>
      <c r="BT24" s="68"/>
      <c r="BU24" s="64"/>
      <c r="BV24" s="65"/>
      <c r="BW24" s="65"/>
      <c r="BX24" s="65"/>
      <c r="BY24" s="65"/>
      <c r="BZ24" s="175"/>
      <c r="CA24" s="175"/>
      <c r="CB24" s="175"/>
      <c r="CC24" s="175"/>
      <c r="CD24" s="175"/>
      <c r="CE24" s="65"/>
      <c r="CF24" s="65"/>
      <c r="CG24" s="65"/>
      <c r="CH24" s="65"/>
      <c r="CI24" s="68"/>
      <c r="CJ24" s="64"/>
      <c r="CK24" s="65"/>
      <c r="CL24" s="65"/>
      <c r="CM24" s="65"/>
      <c r="CN24" s="65"/>
      <c r="CO24" s="64"/>
      <c r="CP24" s="65"/>
      <c r="CQ24" s="65"/>
      <c r="CR24" s="65"/>
      <c r="CS24" s="65"/>
      <c r="CT24" s="175"/>
      <c r="CU24" s="175"/>
      <c r="CV24" s="175"/>
      <c r="CW24" s="175"/>
      <c r="CX24" s="175"/>
    </row>
    <row r="25" spans="2:102" ht="18" customHeight="1" x14ac:dyDescent="0.25">
      <c r="B25" s="53" t="s">
        <v>217</v>
      </c>
      <c r="C25" s="54" t="s">
        <v>218</v>
      </c>
      <c r="D25" s="151" t="s">
        <v>210</v>
      </c>
      <c r="E25" s="56">
        <v>2</v>
      </c>
      <c r="F25" s="57">
        <v>2</v>
      </c>
      <c r="G25" s="58">
        <f>E25-F25</f>
        <v>0</v>
      </c>
      <c r="H25" s="59">
        <v>2</v>
      </c>
      <c r="I25" s="152">
        <v>45384</v>
      </c>
      <c r="J25" s="61">
        <v>45384</v>
      </c>
      <c r="K25" s="62">
        <f t="shared" ref="K25:K28" si="5">J25-I25+1</f>
        <v>1</v>
      </c>
      <c r="L25" s="63">
        <f t="shared" si="0"/>
        <v>1</v>
      </c>
      <c r="M25" s="64"/>
      <c r="N25" s="65"/>
      <c r="O25" s="65"/>
      <c r="P25" s="65"/>
      <c r="Q25" s="65"/>
      <c r="R25" s="67"/>
      <c r="S25" s="67"/>
      <c r="T25" s="67"/>
      <c r="U25" s="67"/>
      <c r="V25" s="67"/>
      <c r="W25" s="65"/>
      <c r="X25" s="65"/>
      <c r="Y25" s="65"/>
      <c r="Z25" s="65"/>
      <c r="AA25" s="68"/>
      <c r="AB25" s="64"/>
      <c r="AC25" s="65"/>
      <c r="AD25" s="65"/>
      <c r="AE25" s="65"/>
      <c r="AF25" s="153"/>
      <c r="AG25" s="69"/>
      <c r="AH25" s="154"/>
      <c r="AI25" s="69"/>
      <c r="AJ25" s="69"/>
      <c r="AK25" s="69"/>
      <c r="AL25" s="65"/>
      <c r="AM25" s="65"/>
      <c r="AN25" s="65"/>
      <c r="AO25" s="65"/>
      <c r="AP25" s="68"/>
      <c r="AQ25" s="64"/>
      <c r="AR25" s="65"/>
      <c r="AS25" s="65"/>
      <c r="AT25" s="65"/>
      <c r="AU25" s="65"/>
      <c r="AV25" s="70"/>
      <c r="AW25" s="70"/>
      <c r="AX25" s="70"/>
      <c r="AY25" s="70"/>
      <c r="AZ25" s="70"/>
      <c r="BA25" s="65"/>
      <c r="BB25" s="65"/>
      <c r="BC25" s="65"/>
      <c r="BD25" s="65"/>
      <c r="BE25" s="68"/>
      <c r="BF25" s="64"/>
      <c r="BG25" s="65"/>
      <c r="BH25" s="65"/>
      <c r="BI25" s="65"/>
      <c r="BJ25" s="65"/>
      <c r="BK25" s="71"/>
      <c r="BL25" s="71"/>
      <c r="BM25" s="71"/>
      <c r="BN25" s="71"/>
      <c r="BO25" s="71"/>
      <c r="BP25" s="65"/>
      <c r="BQ25" s="65"/>
      <c r="BR25" s="65"/>
      <c r="BS25" s="65"/>
      <c r="BT25" s="68"/>
      <c r="BU25" s="64"/>
      <c r="BV25" s="65"/>
      <c r="BW25" s="65"/>
      <c r="BX25" s="65"/>
      <c r="BY25" s="65"/>
      <c r="BZ25" s="175"/>
      <c r="CA25" s="175"/>
      <c r="CB25" s="175"/>
      <c r="CC25" s="175"/>
      <c r="CD25" s="175"/>
      <c r="CE25" s="65"/>
      <c r="CF25" s="65"/>
      <c r="CG25" s="65"/>
      <c r="CH25" s="65"/>
      <c r="CI25" s="68"/>
      <c r="CJ25" s="64"/>
      <c r="CK25" s="65"/>
      <c r="CL25" s="65"/>
      <c r="CM25" s="65"/>
      <c r="CN25" s="65"/>
      <c r="CO25" s="64"/>
      <c r="CP25" s="65"/>
      <c r="CQ25" s="65"/>
      <c r="CR25" s="65"/>
      <c r="CS25" s="65"/>
      <c r="CT25" s="175"/>
      <c r="CU25" s="175"/>
      <c r="CV25" s="175"/>
      <c r="CW25" s="175"/>
      <c r="CX25" s="175"/>
    </row>
    <row r="26" spans="2:102" ht="18" customHeight="1" x14ac:dyDescent="0.25">
      <c r="B26" s="53" t="s">
        <v>219</v>
      </c>
      <c r="C26" s="54" t="s">
        <v>220</v>
      </c>
      <c r="D26" s="151" t="s">
        <v>210</v>
      </c>
      <c r="E26" s="56">
        <v>8</v>
      </c>
      <c r="F26" s="57">
        <v>10</v>
      </c>
      <c r="G26" s="58">
        <f>E26-F26</f>
        <v>-2</v>
      </c>
      <c r="H26" s="59">
        <v>2</v>
      </c>
      <c r="I26" s="152">
        <v>45385</v>
      </c>
      <c r="J26" s="61">
        <v>45387</v>
      </c>
      <c r="K26" s="62">
        <f t="shared" si="5"/>
        <v>3</v>
      </c>
      <c r="L26" s="63">
        <f t="shared" si="0"/>
        <v>1.25</v>
      </c>
      <c r="M26" s="64"/>
      <c r="N26" s="65"/>
      <c r="O26" s="65"/>
      <c r="P26" s="65"/>
      <c r="Q26" s="65"/>
      <c r="R26" s="67"/>
      <c r="S26" s="67"/>
      <c r="T26" s="67"/>
      <c r="U26" s="67"/>
      <c r="V26" s="67"/>
      <c r="W26" s="65"/>
      <c r="X26" s="65"/>
      <c r="Y26" s="65"/>
      <c r="Z26" s="65"/>
      <c r="AA26" s="68"/>
      <c r="AB26" s="64"/>
      <c r="AC26" s="65"/>
      <c r="AD26" s="65"/>
      <c r="AE26" s="65"/>
      <c r="AF26" s="153"/>
      <c r="AG26" s="69"/>
      <c r="AH26" s="69"/>
      <c r="AI26" s="154"/>
      <c r="AJ26" s="154"/>
      <c r="AK26" s="154"/>
      <c r="AL26" s="65"/>
      <c r="AM26" s="65"/>
      <c r="AN26" s="65"/>
      <c r="AO26" s="65"/>
      <c r="AP26" s="68"/>
      <c r="AQ26" s="64"/>
      <c r="AR26" s="65"/>
      <c r="AS26" s="65"/>
      <c r="AT26" s="65"/>
      <c r="AU26" s="65"/>
      <c r="AV26" s="70"/>
      <c r="AW26" s="70"/>
      <c r="AX26" s="70"/>
      <c r="AY26" s="70"/>
      <c r="AZ26" s="70"/>
      <c r="BA26" s="65"/>
      <c r="BB26" s="65"/>
      <c r="BC26" s="65"/>
      <c r="BD26" s="65"/>
      <c r="BE26" s="68"/>
      <c r="BF26" s="64"/>
      <c r="BG26" s="65"/>
      <c r="BH26" s="65"/>
      <c r="BI26" s="65"/>
      <c r="BJ26" s="65"/>
      <c r="BK26" s="71"/>
      <c r="BL26" s="71"/>
      <c r="BM26" s="71"/>
      <c r="BN26" s="71"/>
      <c r="BO26" s="71"/>
      <c r="BP26" s="65"/>
      <c r="BQ26" s="65"/>
      <c r="BR26" s="65"/>
      <c r="BS26" s="65"/>
      <c r="BT26" s="68"/>
      <c r="BU26" s="64"/>
      <c r="BV26" s="65"/>
      <c r="BW26" s="65"/>
      <c r="BX26" s="65"/>
      <c r="BY26" s="65"/>
      <c r="BZ26" s="175"/>
      <c r="CA26" s="175"/>
      <c r="CB26" s="175"/>
      <c r="CC26" s="175"/>
      <c r="CD26" s="175"/>
      <c r="CE26" s="65"/>
      <c r="CF26" s="65"/>
      <c r="CG26" s="65"/>
      <c r="CH26" s="65"/>
      <c r="CI26" s="68"/>
      <c r="CJ26" s="64"/>
      <c r="CK26" s="65"/>
      <c r="CL26" s="65"/>
      <c r="CM26" s="65"/>
      <c r="CN26" s="65"/>
      <c r="CO26" s="64"/>
      <c r="CP26" s="65"/>
      <c r="CQ26" s="65"/>
      <c r="CR26" s="65"/>
      <c r="CS26" s="65"/>
      <c r="CT26" s="175"/>
      <c r="CU26" s="175"/>
      <c r="CV26" s="175"/>
      <c r="CW26" s="175"/>
      <c r="CX26" s="175"/>
    </row>
    <row r="27" spans="2:102" ht="18" customHeight="1" x14ac:dyDescent="0.25">
      <c r="B27" s="53" t="s">
        <v>221</v>
      </c>
      <c r="C27" s="54" t="s">
        <v>222</v>
      </c>
      <c r="D27" s="151" t="s">
        <v>207</v>
      </c>
      <c r="E27" s="56">
        <v>2</v>
      </c>
      <c r="F27" s="57">
        <v>2</v>
      </c>
      <c r="G27" s="58">
        <f>E27-F27</f>
        <v>0</v>
      </c>
      <c r="H27" s="59">
        <v>2</v>
      </c>
      <c r="I27" s="152">
        <v>45392</v>
      </c>
      <c r="J27" s="61">
        <v>45392</v>
      </c>
      <c r="K27" s="62">
        <f t="shared" si="5"/>
        <v>1</v>
      </c>
      <c r="L27" s="63">
        <f t="shared" si="0"/>
        <v>1</v>
      </c>
      <c r="M27" s="64"/>
      <c r="N27" s="65"/>
      <c r="O27" s="65"/>
      <c r="P27" s="65"/>
      <c r="Q27" s="65"/>
      <c r="R27" s="67"/>
      <c r="S27" s="67"/>
      <c r="T27" s="67"/>
      <c r="U27" s="67"/>
      <c r="V27" s="67"/>
      <c r="W27" s="65"/>
      <c r="X27" s="65"/>
      <c r="Y27" s="65"/>
      <c r="Z27" s="65"/>
      <c r="AA27" s="68"/>
      <c r="AB27" s="64"/>
      <c r="AC27" s="65"/>
      <c r="AD27" s="65"/>
      <c r="AE27" s="65"/>
      <c r="AF27" s="65"/>
      <c r="AG27" s="69"/>
      <c r="AH27" s="69"/>
      <c r="AI27" s="69"/>
      <c r="AJ27" s="69"/>
      <c r="AK27" s="69"/>
      <c r="AL27" s="65"/>
      <c r="AM27" s="65"/>
      <c r="AN27" s="154"/>
      <c r="AO27" s="65"/>
      <c r="AP27" s="68"/>
      <c r="AQ27" s="64"/>
      <c r="AR27" s="65"/>
      <c r="AS27" s="65"/>
      <c r="AT27" s="65"/>
      <c r="AU27" s="65"/>
      <c r="AV27" s="70"/>
      <c r="AW27" s="70"/>
      <c r="AX27" s="70"/>
      <c r="AY27" s="70"/>
      <c r="AZ27" s="70"/>
      <c r="BA27" s="65"/>
      <c r="BB27" s="65"/>
      <c r="BC27" s="65"/>
      <c r="BD27" s="65"/>
      <c r="BE27" s="68"/>
      <c r="BF27" s="64"/>
      <c r="BG27" s="65"/>
      <c r="BH27" s="65"/>
      <c r="BI27" s="65"/>
      <c r="BJ27" s="65"/>
      <c r="BK27" s="71"/>
      <c r="BL27" s="71"/>
      <c r="BM27" s="71"/>
      <c r="BN27" s="71"/>
      <c r="BO27" s="71"/>
      <c r="BP27" s="65"/>
      <c r="BQ27" s="65"/>
      <c r="BR27" s="65"/>
      <c r="BS27" s="65"/>
      <c r="BT27" s="68"/>
      <c r="BU27" s="64"/>
      <c r="BV27" s="65"/>
      <c r="BW27" s="65"/>
      <c r="BX27" s="65"/>
      <c r="BY27" s="65"/>
      <c r="BZ27" s="175"/>
      <c r="CA27" s="175"/>
      <c r="CB27" s="175"/>
      <c r="CC27" s="175"/>
      <c r="CD27" s="175"/>
      <c r="CE27" s="65"/>
      <c r="CF27" s="65"/>
      <c r="CG27" s="65"/>
      <c r="CH27" s="65"/>
      <c r="CI27" s="68"/>
      <c r="CJ27" s="64"/>
      <c r="CK27" s="65"/>
      <c r="CL27" s="65"/>
      <c r="CM27" s="65"/>
      <c r="CN27" s="65"/>
      <c r="CO27" s="64"/>
      <c r="CP27" s="65"/>
      <c r="CQ27" s="65"/>
      <c r="CR27" s="65"/>
      <c r="CS27" s="65"/>
      <c r="CT27" s="175"/>
      <c r="CU27" s="175"/>
      <c r="CV27" s="175"/>
      <c r="CW27" s="175"/>
      <c r="CX27" s="175"/>
    </row>
    <row r="28" spans="2:102" ht="18" customHeight="1" x14ac:dyDescent="0.25">
      <c r="B28" s="53" t="s">
        <v>223</v>
      </c>
      <c r="C28" s="54" t="s">
        <v>225</v>
      </c>
      <c r="D28" s="151" t="s">
        <v>224</v>
      </c>
      <c r="E28" s="56">
        <v>3</v>
      </c>
      <c r="F28" s="57">
        <v>10</v>
      </c>
      <c r="G28" s="58">
        <f>E28-F28</f>
        <v>-7</v>
      </c>
      <c r="H28" s="59">
        <v>2</v>
      </c>
      <c r="I28" s="152">
        <v>45384</v>
      </c>
      <c r="J28" s="61">
        <v>45395</v>
      </c>
      <c r="K28" s="62">
        <f t="shared" si="5"/>
        <v>12</v>
      </c>
      <c r="L28" s="63">
        <f t="shared" si="0"/>
        <v>3.3333333333333335</v>
      </c>
      <c r="M28" s="64"/>
      <c r="N28" s="65"/>
      <c r="O28" s="65"/>
      <c r="P28" s="65"/>
      <c r="Q28" s="65"/>
      <c r="R28" s="67"/>
      <c r="S28" s="67"/>
      <c r="T28" s="67"/>
      <c r="U28" s="67"/>
      <c r="V28" s="67"/>
      <c r="W28" s="65"/>
      <c r="X28" s="65"/>
      <c r="Y28" s="65"/>
      <c r="Z28" s="65"/>
      <c r="AA28" s="68"/>
      <c r="AB28" s="64"/>
      <c r="AC28" s="65"/>
      <c r="AD28" s="65"/>
      <c r="AE28" s="65"/>
      <c r="AF28" s="65"/>
      <c r="AG28" s="69"/>
      <c r="AH28" s="154"/>
      <c r="AI28" s="154"/>
      <c r="AJ28" s="69"/>
      <c r="AK28" s="154"/>
      <c r="AL28" s="65"/>
      <c r="AM28" s="65"/>
      <c r="AN28" s="154"/>
      <c r="AO28" s="65"/>
      <c r="AP28" s="154"/>
      <c r="AQ28" s="64"/>
      <c r="AR28" s="65"/>
      <c r="AS28" s="65"/>
      <c r="AT28" s="65"/>
      <c r="AU28" s="65"/>
      <c r="AV28" s="70"/>
      <c r="AW28" s="70"/>
      <c r="AX28" s="70"/>
      <c r="AY28" s="70"/>
      <c r="AZ28" s="70"/>
      <c r="BA28" s="65"/>
      <c r="BB28" s="65"/>
      <c r="BC28" s="65"/>
      <c r="BD28" s="65"/>
      <c r="BE28" s="68"/>
      <c r="BF28" s="64"/>
      <c r="BG28" s="65"/>
      <c r="BH28" s="65"/>
      <c r="BI28" s="65"/>
      <c r="BJ28" s="65"/>
      <c r="BK28" s="71"/>
      <c r="BL28" s="71"/>
      <c r="BM28" s="71"/>
      <c r="BN28" s="71"/>
      <c r="BO28" s="71"/>
      <c r="BP28" s="65"/>
      <c r="BQ28" s="65"/>
      <c r="BR28" s="65"/>
      <c r="BS28" s="65"/>
      <c r="BT28" s="68"/>
      <c r="BU28" s="64"/>
      <c r="BV28" s="65"/>
      <c r="BW28" s="65"/>
      <c r="BX28" s="65"/>
      <c r="BY28" s="65"/>
      <c r="BZ28" s="175"/>
      <c r="CA28" s="175"/>
      <c r="CB28" s="175"/>
      <c r="CC28" s="175"/>
      <c r="CD28" s="175"/>
      <c r="CE28" s="65"/>
      <c r="CF28" s="65"/>
      <c r="CG28" s="65"/>
      <c r="CH28" s="65"/>
      <c r="CI28" s="68"/>
      <c r="CJ28" s="64"/>
      <c r="CK28" s="65"/>
      <c r="CL28" s="65"/>
      <c r="CM28" s="65"/>
      <c r="CN28" s="65"/>
      <c r="CO28" s="64"/>
      <c r="CP28" s="65"/>
      <c r="CQ28" s="65"/>
      <c r="CR28" s="65"/>
      <c r="CS28" s="65"/>
      <c r="CT28" s="175"/>
      <c r="CU28" s="175"/>
      <c r="CV28" s="175"/>
      <c r="CW28" s="175"/>
      <c r="CX28" s="175"/>
    </row>
    <row r="29" spans="2:102" ht="15.75" customHeight="1" x14ac:dyDescent="0.25">
      <c r="B29" s="53">
        <v>3</v>
      </c>
      <c r="C29" s="73" t="s">
        <v>228</v>
      </c>
      <c r="D29" s="74"/>
      <c r="E29" s="42">
        <f>SUM(E30:E38)</f>
        <v>23</v>
      </c>
      <c r="F29" s="43">
        <f>SUM(F30:F38)</f>
        <v>25</v>
      </c>
      <c r="G29" s="44">
        <f>SUM(G30:G38)</f>
        <v>-2</v>
      </c>
      <c r="H29" s="75">
        <v>3</v>
      </c>
      <c r="I29" s="76"/>
      <c r="J29" s="77"/>
      <c r="K29" s="268"/>
      <c r="L29" s="49">
        <f t="shared" si="0"/>
        <v>1.0869565217391304</v>
      </c>
      <c r="M29" s="50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2"/>
      <c r="AB29" s="50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2"/>
      <c r="AQ29" s="50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  <c r="BE29" s="52"/>
      <c r="BF29" s="50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2"/>
      <c r="BU29" s="50"/>
      <c r="BV29" s="51"/>
      <c r="BW29" s="51"/>
      <c r="BX29" s="51"/>
      <c r="BY29" s="51"/>
      <c r="BZ29" s="51"/>
      <c r="CA29" s="51"/>
      <c r="CB29" s="51"/>
      <c r="CC29" s="51"/>
      <c r="CD29" s="51"/>
      <c r="CE29" s="51"/>
      <c r="CF29" s="51"/>
      <c r="CG29" s="51"/>
      <c r="CH29" s="51"/>
      <c r="CI29" s="52"/>
      <c r="CJ29" s="50"/>
      <c r="CK29" s="51"/>
      <c r="CL29" s="51"/>
      <c r="CM29" s="51"/>
      <c r="CN29" s="51"/>
      <c r="CO29" s="50"/>
      <c r="CP29" s="51"/>
      <c r="CQ29" s="51"/>
      <c r="CR29" s="51"/>
      <c r="CS29" s="51"/>
      <c r="CT29" s="51"/>
      <c r="CU29" s="51"/>
      <c r="CV29" s="51"/>
      <c r="CW29" s="51"/>
      <c r="CX29" s="51"/>
    </row>
    <row r="30" spans="2:102" ht="16.5" customHeight="1" x14ac:dyDescent="0.25">
      <c r="B30" s="53">
        <v>3.1</v>
      </c>
      <c r="C30" s="54" t="s">
        <v>229</v>
      </c>
      <c r="D30" s="55" t="s">
        <v>207</v>
      </c>
      <c r="E30" s="56">
        <v>2</v>
      </c>
      <c r="F30" s="57">
        <v>2</v>
      </c>
      <c r="G30" s="58">
        <f t="shared" ref="G30:G39" si="6">E30-F30</f>
        <v>0</v>
      </c>
      <c r="H30" s="59">
        <v>3</v>
      </c>
      <c r="I30" s="60">
        <v>45398</v>
      </c>
      <c r="J30" s="61">
        <v>45398</v>
      </c>
      <c r="K30" s="62">
        <f t="shared" ref="K30:K42" si="7">J30-I30+1</f>
        <v>1</v>
      </c>
      <c r="L30" s="63">
        <f t="shared" si="0"/>
        <v>1</v>
      </c>
      <c r="M30" s="64"/>
      <c r="N30" s="65"/>
      <c r="O30" s="65"/>
      <c r="P30" s="65"/>
      <c r="Q30" s="65"/>
      <c r="R30" s="67"/>
      <c r="S30" s="67"/>
      <c r="T30" s="67"/>
      <c r="U30" s="67"/>
      <c r="V30" s="67"/>
      <c r="W30" s="65"/>
      <c r="X30" s="65"/>
      <c r="Y30" s="65"/>
      <c r="Z30" s="65"/>
      <c r="AA30" s="68"/>
      <c r="AB30" s="64"/>
      <c r="AC30" s="65"/>
      <c r="AD30" s="65"/>
      <c r="AE30" s="65"/>
      <c r="AF30" s="65"/>
      <c r="AG30" s="69"/>
      <c r="AH30" s="69"/>
      <c r="AI30" s="69"/>
      <c r="AJ30" s="69"/>
      <c r="AK30" s="69"/>
      <c r="AL30" s="65"/>
      <c r="AM30" s="65"/>
      <c r="AN30" s="65"/>
      <c r="AO30" s="65"/>
      <c r="AP30" s="68"/>
      <c r="AR30" s="112"/>
      <c r="AS30" s="65"/>
      <c r="AT30" s="65"/>
      <c r="AU30" s="65"/>
      <c r="AV30" s="70"/>
      <c r="AW30" s="70"/>
      <c r="AX30" s="70"/>
      <c r="AY30" s="70"/>
      <c r="AZ30" s="70"/>
      <c r="BA30" s="65"/>
      <c r="BB30" s="65"/>
      <c r="BC30" s="65"/>
      <c r="BD30" s="65"/>
      <c r="BE30" s="68"/>
      <c r="BF30" s="64"/>
      <c r="BG30" s="65"/>
      <c r="BH30" s="65"/>
      <c r="BI30" s="65"/>
      <c r="BJ30" s="65"/>
      <c r="BK30" s="71"/>
      <c r="BL30" s="71"/>
      <c r="BM30" s="71"/>
      <c r="BN30" s="71"/>
      <c r="BO30" s="71"/>
      <c r="BP30" s="65"/>
      <c r="BQ30" s="65"/>
      <c r="BR30" s="65"/>
      <c r="BS30" s="65"/>
      <c r="BT30" s="68"/>
      <c r="BU30" s="64"/>
      <c r="BV30" s="65"/>
      <c r="BW30" s="65"/>
      <c r="BX30" s="65"/>
      <c r="BY30" s="65"/>
      <c r="BZ30" s="175"/>
      <c r="CA30" s="175"/>
      <c r="CB30" s="175"/>
      <c r="CC30" s="175"/>
      <c r="CD30" s="175"/>
      <c r="CE30" s="65"/>
      <c r="CF30" s="65"/>
      <c r="CG30" s="65"/>
      <c r="CH30" s="65"/>
      <c r="CI30" s="68"/>
      <c r="CJ30" s="64"/>
      <c r="CK30" s="65"/>
      <c r="CL30" s="65"/>
      <c r="CM30" s="65"/>
      <c r="CN30" s="65"/>
      <c r="CO30" s="64"/>
      <c r="CP30" s="65"/>
      <c r="CQ30" s="65"/>
      <c r="CR30" s="65"/>
      <c r="CS30" s="65"/>
      <c r="CT30" s="175"/>
      <c r="CU30" s="175"/>
      <c r="CV30" s="175"/>
      <c r="CW30" s="175"/>
      <c r="CX30" s="175"/>
    </row>
    <row r="31" spans="2:102" ht="15.75" customHeight="1" x14ac:dyDescent="0.25">
      <c r="B31" s="53">
        <v>3.2</v>
      </c>
      <c r="C31" s="54" t="s">
        <v>233</v>
      </c>
      <c r="D31" s="55" t="s">
        <v>230</v>
      </c>
      <c r="E31" s="56">
        <v>5</v>
      </c>
      <c r="F31" s="57">
        <v>5</v>
      </c>
      <c r="G31" s="58">
        <f t="shared" si="6"/>
        <v>0</v>
      </c>
      <c r="H31" s="59">
        <v>3</v>
      </c>
      <c r="I31" s="156">
        <v>45399</v>
      </c>
      <c r="J31" s="61">
        <v>45406</v>
      </c>
      <c r="K31" s="62">
        <f t="shared" si="7"/>
        <v>8</v>
      </c>
      <c r="L31" s="63">
        <f t="shared" si="0"/>
        <v>1</v>
      </c>
      <c r="M31" s="64"/>
      <c r="N31" s="65"/>
      <c r="O31" s="65"/>
      <c r="P31" s="65"/>
      <c r="Q31" s="65"/>
      <c r="R31" s="67"/>
      <c r="S31" s="67"/>
      <c r="T31" s="67"/>
      <c r="U31" s="67"/>
      <c r="V31" s="67"/>
      <c r="W31" s="65"/>
      <c r="X31" s="65"/>
      <c r="Y31" s="65"/>
      <c r="Z31" s="65"/>
      <c r="AA31" s="68"/>
      <c r="AB31" s="64"/>
      <c r="AC31" s="65"/>
      <c r="AD31" s="65"/>
      <c r="AE31" s="65"/>
      <c r="AF31" s="65"/>
      <c r="AG31" s="69"/>
      <c r="AH31" s="69"/>
      <c r="AI31" s="69"/>
      <c r="AJ31" s="69"/>
      <c r="AK31" s="69"/>
      <c r="AL31" s="65"/>
      <c r="AM31" s="65"/>
      <c r="AN31" s="65"/>
      <c r="AO31" s="65"/>
      <c r="AP31" s="68"/>
      <c r="AQ31" s="64"/>
      <c r="AR31" s="65"/>
      <c r="AS31" s="112"/>
      <c r="AT31" s="112"/>
      <c r="AU31" s="65"/>
      <c r="AV31" s="112"/>
      <c r="AW31" s="112"/>
      <c r="AX31" s="112"/>
      <c r="AY31" s="70"/>
      <c r="AZ31" s="70"/>
      <c r="BA31" s="65"/>
      <c r="BB31" s="65"/>
      <c r="BC31" s="65"/>
      <c r="BD31" s="65"/>
      <c r="BE31" s="68"/>
      <c r="BF31" s="64"/>
      <c r="BG31" s="65"/>
      <c r="BH31" s="65"/>
      <c r="BI31" s="65"/>
      <c r="BJ31" s="65"/>
      <c r="BK31" s="71"/>
      <c r="BL31" s="71"/>
      <c r="BM31" s="71"/>
      <c r="BN31" s="71"/>
      <c r="BO31" s="71"/>
      <c r="BP31" s="65"/>
      <c r="BQ31" s="65"/>
      <c r="BR31" s="65"/>
      <c r="BS31" s="65"/>
      <c r="BT31" s="68"/>
      <c r="BU31" s="64"/>
      <c r="BV31" s="65"/>
      <c r="BW31" s="65"/>
      <c r="BX31" s="65"/>
      <c r="BY31" s="65"/>
      <c r="BZ31" s="175"/>
      <c r="CA31" s="175"/>
      <c r="CB31" s="175"/>
      <c r="CC31" s="175"/>
      <c r="CD31" s="175"/>
      <c r="CE31" s="65"/>
      <c r="CF31" s="65"/>
      <c r="CG31" s="65"/>
      <c r="CH31" s="65"/>
      <c r="CI31" s="68"/>
      <c r="CJ31" s="64"/>
      <c r="CK31" s="65"/>
      <c r="CL31" s="65"/>
      <c r="CM31" s="65"/>
      <c r="CN31" s="65"/>
      <c r="CO31" s="64"/>
      <c r="CP31" s="65"/>
      <c r="CQ31" s="65"/>
      <c r="CR31" s="65"/>
      <c r="CS31" s="65"/>
      <c r="CT31" s="175"/>
      <c r="CU31" s="175"/>
      <c r="CV31" s="175"/>
      <c r="CW31" s="175"/>
      <c r="CX31" s="175"/>
    </row>
    <row r="32" spans="2:102" ht="15.75" customHeight="1" x14ac:dyDescent="0.25">
      <c r="B32" s="53" t="s">
        <v>60</v>
      </c>
      <c r="C32" s="54" t="s">
        <v>176</v>
      </c>
      <c r="D32" s="55" t="s">
        <v>210</v>
      </c>
      <c r="E32" s="56">
        <v>1</v>
      </c>
      <c r="F32" s="57">
        <v>1</v>
      </c>
      <c r="G32" s="58">
        <f t="shared" si="6"/>
        <v>0</v>
      </c>
      <c r="H32" s="59">
        <v>3</v>
      </c>
      <c r="I32" s="60">
        <v>45401</v>
      </c>
      <c r="J32" s="61">
        <v>45401</v>
      </c>
      <c r="K32" s="62">
        <f t="shared" si="7"/>
        <v>1</v>
      </c>
      <c r="L32" s="63">
        <f t="shared" si="0"/>
        <v>1</v>
      </c>
      <c r="M32" s="64"/>
      <c r="N32" s="65"/>
      <c r="O32" s="65"/>
      <c r="P32" s="65"/>
      <c r="Q32" s="65"/>
      <c r="R32" s="67"/>
      <c r="S32" s="67"/>
      <c r="T32" s="67"/>
      <c r="U32" s="67"/>
      <c r="V32" s="67"/>
      <c r="W32" s="65"/>
      <c r="X32" s="65"/>
      <c r="Y32" s="65"/>
      <c r="Z32" s="65"/>
      <c r="AA32" s="68"/>
      <c r="AB32" s="64"/>
      <c r="AC32" s="65"/>
      <c r="AD32" s="65"/>
      <c r="AE32" s="65"/>
      <c r="AF32" s="65"/>
      <c r="AG32" s="69"/>
      <c r="AH32" s="69"/>
      <c r="AI32" s="69"/>
      <c r="AJ32" s="69"/>
      <c r="AK32" s="69"/>
      <c r="AL32" s="65"/>
      <c r="AM32" s="65"/>
      <c r="AN32" s="65"/>
      <c r="AO32" s="65"/>
      <c r="AP32" s="68"/>
      <c r="AQ32" s="64"/>
      <c r="AR32" s="65"/>
      <c r="AS32" s="65"/>
      <c r="AT32" s="65"/>
      <c r="AU32" s="112"/>
      <c r="AV32" s="70"/>
      <c r="AW32" s="70"/>
      <c r="AX32" s="70"/>
      <c r="AY32" s="70"/>
      <c r="AZ32" s="70"/>
      <c r="BA32" s="65"/>
      <c r="BB32" s="65"/>
      <c r="BC32" s="65"/>
      <c r="BD32" s="65"/>
      <c r="BE32" s="68"/>
      <c r="BF32" s="64"/>
      <c r="BG32" s="65"/>
      <c r="BH32" s="65"/>
      <c r="BI32" s="65"/>
      <c r="BJ32" s="65"/>
      <c r="BK32" s="71"/>
      <c r="BL32" s="71"/>
      <c r="BM32" s="71"/>
      <c r="BN32" s="71"/>
      <c r="BO32" s="71"/>
      <c r="BP32" s="65"/>
      <c r="BQ32" s="65"/>
      <c r="BR32" s="65"/>
      <c r="BS32" s="65"/>
      <c r="BT32" s="68"/>
      <c r="BU32" s="64"/>
      <c r="BV32" s="65"/>
      <c r="BW32" s="65"/>
      <c r="BX32" s="65"/>
      <c r="BY32" s="65"/>
      <c r="BZ32" s="175"/>
      <c r="CA32" s="175"/>
      <c r="CB32" s="175"/>
      <c r="CC32" s="175"/>
      <c r="CD32" s="175"/>
      <c r="CE32" s="65"/>
      <c r="CF32" s="65"/>
      <c r="CG32" s="65"/>
      <c r="CH32" s="65"/>
      <c r="CI32" s="68"/>
      <c r="CJ32" s="64"/>
      <c r="CK32" s="65"/>
      <c r="CL32" s="65"/>
      <c r="CM32" s="65"/>
      <c r="CN32" s="65"/>
      <c r="CO32" s="64"/>
      <c r="CP32" s="65"/>
      <c r="CQ32" s="65"/>
      <c r="CR32" s="65"/>
      <c r="CS32" s="65"/>
      <c r="CT32" s="175"/>
      <c r="CU32" s="175"/>
      <c r="CV32" s="175"/>
      <c r="CW32" s="175"/>
      <c r="CX32" s="175"/>
    </row>
    <row r="33" spans="2:102" ht="15.75" customHeight="1" x14ac:dyDescent="0.25">
      <c r="B33" s="53" t="s">
        <v>62</v>
      </c>
      <c r="C33" s="54" t="s">
        <v>231</v>
      </c>
      <c r="D33" s="55" t="s">
        <v>232</v>
      </c>
      <c r="E33" s="56">
        <v>2</v>
      </c>
      <c r="F33" s="57">
        <v>2</v>
      </c>
      <c r="G33" s="58">
        <f t="shared" si="6"/>
        <v>0</v>
      </c>
      <c r="H33" s="59">
        <v>3</v>
      </c>
      <c r="I33" s="60">
        <v>45401</v>
      </c>
      <c r="J33" s="61">
        <v>45401</v>
      </c>
      <c r="K33" s="62">
        <f t="shared" si="7"/>
        <v>1</v>
      </c>
      <c r="L33" s="63">
        <f t="shared" si="0"/>
        <v>1</v>
      </c>
      <c r="M33" s="64"/>
      <c r="N33" s="65"/>
      <c r="O33" s="65"/>
      <c r="P33" s="65"/>
      <c r="Q33" s="65"/>
      <c r="R33" s="67"/>
      <c r="S33" s="67"/>
      <c r="T33" s="67"/>
      <c r="U33" s="67"/>
      <c r="V33" s="67"/>
      <c r="W33" s="65"/>
      <c r="X33" s="65"/>
      <c r="Y33" s="65"/>
      <c r="Z33" s="65"/>
      <c r="AA33" s="68"/>
      <c r="AB33" s="64"/>
      <c r="AC33" s="65"/>
      <c r="AD33" s="65"/>
      <c r="AE33" s="65"/>
      <c r="AF33" s="65"/>
      <c r="AG33" s="69"/>
      <c r="AH33" s="69"/>
      <c r="AI33" s="69"/>
      <c r="AJ33" s="69"/>
      <c r="AK33" s="69"/>
      <c r="AL33" s="65"/>
      <c r="AM33" s="65"/>
      <c r="AN33" s="65"/>
      <c r="AO33" s="65"/>
      <c r="AP33" s="68"/>
      <c r="AQ33" s="64"/>
      <c r="AR33" s="65"/>
      <c r="AS33" s="65"/>
      <c r="AT33" s="65"/>
      <c r="AU33" s="112"/>
      <c r="AV33" s="70"/>
      <c r="AW33" s="70"/>
      <c r="AX33" s="70"/>
      <c r="AY33" s="70"/>
      <c r="AZ33" s="70"/>
      <c r="BA33" s="65"/>
      <c r="BB33" s="65"/>
      <c r="BC33" s="65"/>
      <c r="BD33" s="65"/>
      <c r="BE33" s="68"/>
      <c r="BF33" s="64"/>
      <c r="BG33" s="65"/>
      <c r="BH33" s="65"/>
      <c r="BI33" s="65"/>
      <c r="BJ33" s="65"/>
      <c r="BK33" s="71"/>
      <c r="BL33" s="71"/>
      <c r="BM33" s="71"/>
      <c r="BN33" s="71"/>
      <c r="BO33" s="71"/>
      <c r="BP33" s="65"/>
      <c r="BQ33" s="65"/>
      <c r="BR33" s="65"/>
      <c r="BS33" s="65"/>
      <c r="BT33" s="68"/>
      <c r="BU33" s="64"/>
      <c r="BV33" s="65"/>
      <c r="BW33" s="65"/>
      <c r="BX33" s="65"/>
      <c r="BY33" s="65"/>
      <c r="BZ33" s="175"/>
      <c r="CA33" s="175"/>
      <c r="CB33" s="175"/>
      <c r="CC33" s="175"/>
      <c r="CD33" s="175"/>
      <c r="CE33" s="65"/>
      <c r="CF33" s="65"/>
      <c r="CG33" s="65"/>
      <c r="CH33" s="65"/>
      <c r="CI33" s="68"/>
      <c r="CJ33" s="64"/>
      <c r="CK33" s="65"/>
      <c r="CL33" s="65"/>
      <c r="CM33" s="65"/>
      <c r="CN33" s="65"/>
      <c r="CO33" s="64"/>
      <c r="CP33" s="65"/>
      <c r="CQ33" s="65"/>
      <c r="CR33" s="65"/>
      <c r="CS33" s="65"/>
      <c r="CT33" s="175"/>
      <c r="CU33" s="175"/>
      <c r="CV33" s="175"/>
      <c r="CW33" s="175"/>
      <c r="CX33" s="175"/>
    </row>
    <row r="34" spans="2:102" ht="15.75" customHeight="1" x14ac:dyDescent="0.25">
      <c r="B34" s="53" t="s">
        <v>236</v>
      </c>
      <c r="C34" s="159" t="s">
        <v>237</v>
      </c>
      <c r="D34" s="151" t="s">
        <v>207</v>
      </c>
      <c r="E34" s="56">
        <v>4</v>
      </c>
      <c r="F34" s="57">
        <v>4</v>
      </c>
      <c r="G34" s="58">
        <f t="shared" si="6"/>
        <v>0</v>
      </c>
      <c r="H34" s="59">
        <v>3</v>
      </c>
      <c r="I34" s="152">
        <v>45404</v>
      </c>
      <c r="J34" s="61">
        <v>45406</v>
      </c>
      <c r="K34" s="62">
        <f t="shared" si="7"/>
        <v>3</v>
      </c>
      <c r="L34" s="63">
        <f t="shared" si="0"/>
        <v>1</v>
      </c>
      <c r="M34" s="64"/>
      <c r="N34" s="65"/>
      <c r="O34" s="65"/>
      <c r="P34" s="65"/>
      <c r="Q34" s="65"/>
      <c r="R34" s="67"/>
      <c r="S34" s="67"/>
      <c r="T34" s="67"/>
      <c r="U34" s="67"/>
      <c r="V34" s="67"/>
      <c r="W34" s="65"/>
      <c r="X34" s="65"/>
      <c r="Y34" s="65"/>
      <c r="Z34" s="65"/>
      <c r="AA34" s="68"/>
      <c r="AB34" s="64"/>
      <c r="AC34" s="65"/>
      <c r="AD34" s="65"/>
      <c r="AE34" s="65"/>
      <c r="AF34" s="65"/>
      <c r="AG34" s="69"/>
      <c r="AH34" s="69"/>
      <c r="AI34" s="69"/>
      <c r="AJ34" s="69"/>
      <c r="AK34" s="69"/>
      <c r="AL34" s="65"/>
      <c r="AM34" s="65"/>
      <c r="AN34" s="65"/>
      <c r="AO34" s="65"/>
      <c r="AP34" s="68"/>
      <c r="AQ34" s="64"/>
      <c r="AR34" s="65"/>
      <c r="AS34" s="65"/>
      <c r="AT34" s="65"/>
      <c r="AV34" s="157"/>
      <c r="AW34" s="157"/>
      <c r="AX34" s="157"/>
      <c r="AY34" s="70"/>
      <c r="AZ34" s="70"/>
      <c r="BA34" s="65"/>
      <c r="BB34" s="65"/>
      <c r="BC34" s="65"/>
      <c r="BD34" s="65"/>
      <c r="BE34" s="68"/>
      <c r="BF34" s="64"/>
      <c r="BG34" s="65"/>
      <c r="BH34" s="65"/>
      <c r="BI34" s="65"/>
      <c r="BJ34" s="65"/>
      <c r="BK34" s="71"/>
      <c r="BL34" s="71"/>
      <c r="BM34" s="71"/>
      <c r="BN34" s="71"/>
      <c r="BO34" s="71"/>
      <c r="BP34" s="65"/>
      <c r="BQ34" s="65"/>
      <c r="BR34" s="65"/>
      <c r="BS34" s="65"/>
      <c r="BT34" s="68"/>
      <c r="BU34" s="64"/>
      <c r="BV34" s="65"/>
      <c r="BW34" s="65"/>
      <c r="BX34" s="65"/>
      <c r="BY34" s="65"/>
      <c r="BZ34" s="175"/>
      <c r="CA34" s="175"/>
      <c r="CB34" s="175"/>
      <c r="CC34" s="175"/>
      <c r="CD34" s="175"/>
      <c r="CE34" s="65"/>
      <c r="CF34" s="65"/>
      <c r="CG34" s="65"/>
      <c r="CH34" s="65"/>
      <c r="CI34" s="68"/>
      <c r="CJ34" s="64"/>
      <c r="CK34" s="65"/>
      <c r="CL34" s="65"/>
      <c r="CM34" s="65"/>
      <c r="CN34" s="65"/>
      <c r="CO34" s="64"/>
      <c r="CP34" s="65"/>
      <c r="CQ34" s="65"/>
      <c r="CR34" s="65"/>
      <c r="CS34" s="65"/>
      <c r="CT34" s="175"/>
      <c r="CU34" s="175"/>
      <c r="CV34" s="175"/>
      <c r="CW34" s="175"/>
      <c r="CX34" s="175"/>
    </row>
    <row r="35" spans="2:102" ht="15.75" customHeight="1" x14ac:dyDescent="0.25">
      <c r="B35" s="53" t="s">
        <v>235</v>
      </c>
      <c r="C35" s="54" t="s">
        <v>245</v>
      </c>
      <c r="D35" s="55" t="s">
        <v>230</v>
      </c>
      <c r="E35" s="56">
        <v>3</v>
      </c>
      <c r="F35" s="57">
        <v>5</v>
      </c>
      <c r="G35" s="58">
        <f t="shared" si="6"/>
        <v>-2</v>
      </c>
      <c r="H35" s="59">
        <v>3</v>
      </c>
      <c r="I35" s="60">
        <v>45405</v>
      </c>
      <c r="J35" s="61">
        <v>45406</v>
      </c>
      <c r="K35" s="62">
        <f t="shared" si="7"/>
        <v>2</v>
      </c>
      <c r="L35" s="63">
        <f t="shared" si="0"/>
        <v>1.6666666666666667</v>
      </c>
      <c r="M35" s="64"/>
      <c r="N35" s="65"/>
      <c r="O35" s="65"/>
      <c r="P35" s="65"/>
      <c r="Q35" s="65"/>
      <c r="R35" s="67"/>
      <c r="S35" s="67"/>
      <c r="T35" s="67"/>
      <c r="U35" s="67"/>
      <c r="V35" s="67"/>
      <c r="W35" s="65"/>
      <c r="X35" s="65"/>
      <c r="Y35" s="65"/>
      <c r="Z35" s="65"/>
      <c r="AA35" s="68"/>
      <c r="AB35" s="64"/>
      <c r="AC35" s="65"/>
      <c r="AD35" s="65"/>
      <c r="AE35" s="65"/>
      <c r="AF35" s="65"/>
      <c r="AG35" s="69"/>
      <c r="AH35" s="69"/>
      <c r="AI35" s="69"/>
      <c r="AJ35" s="69"/>
      <c r="AK35" s="69"/>
      <c r="AL35" s="65"/>
      <c r="AM35" s="65"/>
      <c r="AN35" s="65"/>
      <c r="AO35" s="65"/>
      <c r="AP35" s="68"/>
      <c r="AQ35" s="64"/>
      <c r="AR35" s="65"/>
      <c r="AS35" s="65"/>
      <c r="AT35" s="65"/>
      <c r="AU35" s="65"/>
      <c r="AV35" s="70"/>
      <c r="AW35" s="112"/>
      <c r="AX35" s="112"/>
      <c r="AY35" s="70"/>
      <c r="AZ35" s="70"/>
      <c r="BA35" s="65"/>
      <c r="BB35" s="65"/>
      <c r="BC35" s="65"/>
      <c r="BD35" s="65"/>
      <c r="BE35" s="68"/>
      <c r="BF35" s="64"/>
      <c r="BG35" s="65"/>
      <c r="BH35" s="65"/>
      <c r="BI35" s="65"/>
      <c r="BJ35" s="65"/>
      <c r="BK35" s="71"/>
      <c r="BL35" s="71"/>
      <c r="BM35" s="71"/>
      <c r="BN35" s="71"/>
      <c r="BO35" s="71"/>
      <c r="BP35" s="65"/>
      <c r="BQ35" s="65"/>
      <c r="BR35" s="65"/>
      <c r="BS35" s="65"/>
      <c r="BT35" s="68"/>
      <c r="BU35" s="64"/>
      <c r="BV35" s="65"/>
      <c r="BW35" s="65"/>
      <c r="BX35" s="65"/>
      <c r="BY35" s="65"/>
      <c r="BZ35" s="175"/>
      <c r="CA35" s="175"/>
      <c r="CB35" s="175"/>
      <c r="CC35" s="175"/>
      <c r="CD35" s="175"/>
      <c r="CE35" s="65"/>
      <c r="CF35" s="65"/>
      <c r="CG35" s="65"/>
      <c r="CH35" s="65"/>
      <c r="CI35" s="68"/>
      <c r="CJ35" s="64"/>
      <c r="CK35" s="65"/>
      <c r="CL35" s="65"/>
      <c r="CM35" s="65"/>
      <c r="CN35" s="65"/>
      <c r="CO35" s="64"/>
      <c r="CP35" s="65"/>
      <c r="CQ35" s="65"/>
      <c r="CR35" s="65"/>
      <c r="CS35" s="65"/>
      <c r="CT35" s="175"/>
      <c r="CU35" s="175"/>
      <c r="CV35" s="175"/>
      <c r="CW35" s="175"/>
      <c r="CX35" s="175"/>
    </row>
    <row r="36" spans="2:102" ht="15.75" customHeight="1" x14ac:dyDescent="0.25">
      <c r="B36" s="53" t="s">
        <v>238</v>
      </c>
      <c r="C36" s="54" t="s">
        <v>239</v>
      </c>
      <c r="D36" s="151" t="s">
        <v>224</v>
      </c>
      <c r="E36" s="56">
        <v>1</v>
      </c>
      <c r="F36" s="57">
        <v>1</v>
      </c>
      <c r="G36" s="58">
        <f>E36-F36</f>
        <v>0</v>
      </c>
      <c r="H36" s="59">
        <v>3</v>
      </c>
      <c r="I36" s="152">
        <v>45407</v>
      </c>
      <c r="J36" s="61">
        <v>45407</v>
      </c>
      <c r="K36" s="62">
        <f>J36-I36+1</f>
        <v>1</v>
      </c>
      <c r="L36" s="63">
        <f t="shared" si="0"/>
        <v>1</v>
      </c>
      <c r="M36" s="64"/>
      <c r="N36" s="65"/>
      <c r="O36" s="65"/>
      <c r="P36" s="65"/>
      <c r="Q36" s="65"/>
      <c r="R36" s="67"/>
      <c r="S36" s="67"/>
      <c r="T36" s="67"/>
      <c r="U36" s="67"/>
      <c r="V36" s="67"/>
      <c r="W36" s="65"/>
      <c r="X36" s="65"/>
      <c r="Y36" s="65"/>
      <c r="Z36" s="65"/>
      <c r="AA36" s="68"/>
      <c r="AB36" s="64"/>
      <c r="AC36" s="65"/>
      <c r="AD36" s="65"/>
      <c r="AE36" s="65"/>
      <c r="AF36" s="65"/>
      <c r="AG36" s="69"/>
      <c r="AH36" s="69"/>
      <c r="AI36" s="69"/>
      <c r="AJ36" s="69"/>
      <c r="AK36" s="69"/>
      <c r="AL36" s="65"/>
      <c r="AM36" s="65"/>
      <c r="AN36" s="65"/>
      <c r="AO36" s="65"/>
      <c r="AP36" s="68"/>
      <c r="AQ36" s="64"/>
      <c r="AR36" s="65"/>
      <c r="AS36" s="65"/>
      <c r="AT36" s="65"/>
      <c r="AU36" s="65"/>
      <c r="AV36" s="70"/>
      <c r="AW36" s="70"/>
      <c r="AX36" s="70"/>
      <c r="AY36" s="157"/>
      <c r="AZ36" s="70"/>
      <c r="BA36" s="65"/>
      <c r="BB36" s="65"/>
      <c r="BC36" s="65"/>
      <c r="BD36" s="65"/>
      <c r="BE36" s="68"/>
      <c r="BF36" s="64"/>
      <c r="BG36" s="65"/>
      <c r="BH36" s="65"/>
      <c r="BI36" s="65"/>
      <c r="BJ36" s="65"/>
      <c r="BK36" s="71"/>
      <c r="BL36" s="71"/>
      <c r="BM36" s="71"/>
      <c r="BN36" s="71"/>
      <c r="BO36" s="71"/>
      <c r="BP36" s="65"/>
      <c r="BQ36" s="65"/>
      <c r="BR36" s="65"/>
      <c r="BS36" s="65"/>
      <c r="BT36" s="68"/>
      <c r="BU36" s="64"/>
      <c r="BV36" s="65"/>
      <c r="BW36" s="65"/>
      <c r="BX36" s="65"/>
      <c r="BY36" s="65"/>
      <c r="BZ36" s="175"/>
      <c r="CA36" s="175"/>
      <c r="CB36" s="175"/>
      <c r="CC36" s="175"/>
      <c r="CD36" s="175"/>
      <c r="CE36" s="65"/>
      <c r="CF36" s="65"/>
      <c r="CG36" s="65"/>
      <c r="CH36" s="65"/>
      <c r="CI36" s="68"/>
      <c r="CJ36" s="64"/>
      <c r="CK36" s="65"/>
      <c r="CL36" s="65"/>
      <c r="CM36" s="65"/>
      <c r="CN36" s="65"/>
      <c r="CO36" s="64"/>
      <c r="CP36" s="65"/>
      <c r="CQ36" s="65"/>
      <c r="CR36" s="65"/>
      <c r="CS36" s="65"/>
      <c r="CT36" s="175"/>
      <c r="CU36" s="175"/>
      <c r="CV36" s="175"/>
      <c r="CW36" s="175"/>
      <c r="CX36" s="175"/>
    </row>
    <row r="37" spans="2:102" ht="15.75" customHeight="1" x14ac:dyDescent="0.25">
      <c r="B37" s="53" t="s">
        <v>240</v>
      </c>
      <c r="C37" s="54" t="s">
        <v>241</v>
      </c>
      <c r="D37" s="151" t="s">
        <v>232</v>
      </c>
      <c r="E37" s="56">
        <v>4</v>
      </c>
      <c r="F37" s="57">
        <v>4</v>
      </c>
      <c r="G37" s="58">
        <f>E37-F37</f>
        <v>0</v>
      </c>
      <c r="H37" s="59">
        <v>3</v>
      </c>
      <c r="I37" s="152">
        <v>45406</v>
      </c>
      <c r="J37" s="61">
        <v>45409</v>
      </c>
      <c r="K37" s="62">
        <f>J37-I37+1</f>
        <v>4</v>
      </c>
      <c r="L37" s="63">
        <f t="shared" si="0"/>
        <v>1</v>
      </c>
      <c r="M37" s="64"/>
      <c r="N37" s="65"/>
      <c r="O37" s="65"/>
      <c r="P37" s="65"/>
      <c r="Q37" s="65"/>
      <c r="R37" s="67"/>
      <c r="S37" s="67"/>
      <c r="T37" s="67"/>
      <c r="U37" s="67"/>
      <c r="V37" s="67"/>
      <c r="W37" s="65"/>
      <c r="X37" s="65"/>
      <c r="Y37" s="65"/>
      <c r="Z37" s="65"/>
      <c r="AA37" s="68"/>
      <c r="AB37" s="64"/>
      <c r="AC37" s="65"/>
      <c r="AD37" s="65"/>
      <c r="AE37" s="65"/>
      <c r="AF37" s="65"/>
      <c r="AG37" s="69"/>
      <c r="AH37" s="69"/>
      <c r="AI37" s="69"/>
      <c r="AJ37" s="69"/>
      <c r="AK37" s="69"/>
      <c r="AL37" s="65"/>
      <c r="AM37" s="65"/>
      <c r="AN37" s="65"/>
      <c r="AO37" s="65"/>
      <c r="AP37" s="68"/>
      <c r="AQ37" s="64"/>
      <c r="AR37" s="65"/>
      <c r="AS37" s="65"/>
      <c r="AT37" s="65"/>
      <c r="AU37" s="65"/>
      <c r="AV37" s="70"/>
      <c r="AW37" s="70"/>
      <c r="AX37" s="157"/>
      <c r="AY37" s="157"/>
      <c r="AZ37" s="157"/>
      <c r="BA37" s="65"/>
      <c r="BB37" s="65"/>
      <c r="BC37" s="65"/>
      <c r="BD37" s="65"/>
      <c r="BE37" s="68"/>
      <c r="BF37" s="64"/>
      <c r="BG37" s="65"/>
      <c r="BH37" s="65"/>
      <c r="BI37" s="65"/>
      <c r="BJ37" s="65"/>
      <c r="BK37" s="71"/>
      <c r="BL37" s="71"/>
      <c r="BM37" s="71"/>
      <c r="BN37" s="71"/>
      <c r="BO37" s="71"/>
      <c r="BP37" s="65"/>
      <c r="BQ37" s="65"/>
      <c r="BR37" s="65"/>
      <c r="BS37" s="65"/>
      <c r="BT37" s="68"/>
      <c r="BU37" s="64"/>
      <c r="BV37" s="65"/>
      <c r="BW37" s="65"/>
      <c r="BX37" s="65"/>
      <c r="BY37" s="65"/>
      <c r="BZ37" s="175"/>
      <c r="CA37" s="175"/>
      <c r="CB37" s="175"/>
      <c r="CC37" s="175"/>
      <c r="CD37" s="175"/>
      <c r="CE37" s="65"/>
      <c r="CF37" s="65"/>
      <c r="CG37" s="65"/>
      <c r="CH37" s="65"/>
      <c r="CI37" s="68"/>
      <c r="CJ37" s="64"/>
      <c r="CK37" s="65"/>
      <c r="CL37" s="65"/>
      <c r="CM37" s="65"/>
      <c r="CN37" s="65"/>
      <c r="CO37" s="64"/>
      <c r="CP37" s="65"/>
      <c r="CQ37" s="65"/>
      <c r="CR37" s="65"/>
      <c r="CS37" s="65"/>
      <c r="CT37" s="175"/>
      <c r="CU37" s="175"/>
      <c r="CV37" s="175"/>
      <c r="CW37" s="175"/>
      <c r="CX37" s="175"/>
    </row>
    <row r="38" spans="2:102" ht="15.75" customHeight="1" x14ac:dyDescent="0.25">
      <c r="B38" s="53" t="s">
        <v>244</v>
      </c>
      <c r="C38" s="54" t="s">
        <v>242</v>
      </c>
      <c r="D38" s="55" t="s">
        <v>224</v>
      </c>
      <c r="E38" s="56">
        <v>1</v>
      </c>
      <c r="F38" s="57">
        <v>1</v>
      </c>
      <c r="G38" s="58">
        <f t="shared" si="6"/>
        <v>0</v>
      </c>
      <c r="H38" s="59">
        <v>3</v>
      </c>
      <c r="I38" s="60">
        <v>45409</v>
      </c>
      <c r="J38" s="61">
        <v>45409</v>
      </c>
      <c r="K38" s="62">
        <f t="shared" si="7"/>
        <v>1</v>
      </c>
      <c r="L38" s="63">
        <f t="shared" si="0"/>
        <v>1</v>
      </c>
      <c r="M38" s="64"/>
      <c r="N38" s="65"/>
      <c r="O38" s="65"/>
      <c r="P38" s="65"/>
      <c r="Q38" s="65"/>
      <c r="R38" s="67"/>
      <c r="S38" s="67"/>
      <c r="T38" s="67"/>
      <c r="U38" s="67"/>
      <c r="V38" s="67"/>
      <c r="W38" s="65"/>
      <c r="X38" s="65"/>
      <c r="Y38" s="65"/>
      <c r="Z38" s="65"/>
      <c r="AA38" s="68"/>
      <c r="AB38" s="64"/>
      <c r="AC38" s="65"/>
      <c r="AD38" s="65"/>
      <c r="AE38" s="65"/>
      <c r="AF38" s="65"/>
      <c r="AG38" s="69"/>
      <c r="AH38" s="69"/>
      <c r="AI38" s="69"/>
      <c r="AJ38" s="69"/>
      <c r="AK38" s="69"/>
      <c r="AL38" s="65"/>
      <c r="AM38" s="65"/>
      <c r="AN38" s="65"/>
      <c r="AO38" s="65"/>
      <c r="AP38" s="68"/>
      <c r="AQ38" s="64"/>
      <c r="AR38" s="65"/>
      <c r="AS38" s="65"/>
      <c r="AT38" s="65"/>
      <c r="AU38" s="65"/>
      <c r="AV38" s="70"/>
      <c r="AW38" s="70"/>
      <c r="AX38" s="70"/>
      <c r="AY38" s="70"/>
      <c r="AZ38" s="157"/>
      <c r="BA38" s="65"/>
      <c r="BB38" s="65"/>
      <c r="BC38" s="65"/>
      <c r="BD38" s="65"/>
      <c r="BE38" s="68"/>
      <c r="BF38" s="64"/>
      <c r="BG38" s="65"/>
      <c r="BH38" s="65"/>
      <c r="BI38" s="65"/>
      <c r="BJ38" s="65"/>
      <c r="BK38" s="71"/>
      <c r="BL38" s="71"/>
      <c r="BM38" s="71"/>
      <c r="BN38" s="71"/>
      <c r="BO38" s="71"/>
      <c r="BP38" s="65"/>
      <c r="BQ38" s="65"/>
      <c r="BR38" s="65"/>
      <c r="BS38" s="65"/>
      <c r="BT38" s="68"/>
      <c r="BU38" s="64"/>
      <c r="BV38" s="65"/>
      <c r="BW38" s="65"/>
      <c r="BX38" s="65"/>
      <c r="BY38" s="65"/>
      <c r="BZ38" s="175"/>
      <c r="CA38" s="175"/>
      <c r="CB38" s="175"/>
      <c r="CC38" s="175"/>
      <c r="CD38" s="175"/>
      <c r="CE38" s="65"/>
      <c r="CF38" s="65"/>
      <c r="CG38" s="65"/>
      <c r="CH38" s="65"/>
      <c r="CI38" s="68"/>
      <c r="CJ38" s="64"/>
      <c r="CK38" s="65"/>
      <c r="CL38" s="65"/>
      <c r="CM38" s="65"/>
      <c r="CN38" s="65"/>
      <c r="CO38" s="64"/>
      <c r="CP38" s="65"/>
      <c r="CQ38" s="65"/>
      <c r="CR38" s="65"/>
      <c r="CS38" s="65"/>
      <c r="CT38" s="175"/>
      <c r="CU38" s="175"/>
      <c r="CV38" s="175"/>
      <c r="CW38" s="175"/>
      <c r="CX38" s="175"/>
    </row>
    <row r="39" spans="2:102" ht="15.75" customHeight="1" x14ac:dyDescent="0.25">
      <c r="B39" s="53" t="s">
        <v>243</v>
      </c>
      <c r="C39" s="54" t="s">
        <v>246</v>
      </c>
      <c r="D39" s="151" t="s">
        <v>247</v>
      </c>
      <c r="E39" s="56">
        <v>3</v>
      </c>
      <c r="F39" s="57">
        <v>3</v>
      </c>
      <c r="G39" s="58">
        <f t="shared" si="6"/>
        <v>0</v>
      </c>
      <c r="H39" s="59">
        <v>3</v>
      </c>
      <c r="I39" s="152">
        <v>45407</v>
      </c>
      <c r="J39" s="61">
        <v>45409</v>
      </c>
      <c r="K39" s="62">
        <f t="shared" si="7"/>
        <v>3</v>
      </c>
      <c r="L39" s="63">
        <f t="shared" si="0"/>
        <v>1</v>
      </c>
      <c r="M39" s="64"/>
      <c r="N39" s="65"/>
      <c r="O39" s="65"/>
      <c r="P39" s="65"/>
      <c r="Q39" s="65"/>
      <c r="R39" s="67"/>
      <c r="S39" s="67"/>
      <c r="T39" s="67"/>
      <c r="U39" s="67"/>
      <c r="V39" s="67"/>
      <c r="W39" s="65"/>
      <c r="X39" s="65"/>
      <c r="Y39" s="65"/>
      <c r="Z39" s="65"/>
      <c r="AA39" s="68"/>
      <c r="AB39" s="64"/>
      <c r="AC39" s="65"/>
      <c r="AD39" s="65"/>
      <c r="AE39" s="65"/>
      <c r="AF39" s="65"/>
      <c r="AG39" s="69"/>
      <c r="AH39" s="69"/>
      <c r="AI39" s="69"/>
      <c r="AJ39" s="69"/>
      <c r="AK39" s="69"/>
      <c r="AL39" s="65"/>
      <c r="AM39" s="65"/>
      <c r="AN39" s="65"/>
      <c r="AO39" s="65"/>
      <c r="AP39" s="68"/>
      <c r="AQ39" s="64"/>
      <c r="AR39" s="65"/>
      <c r="AS39" s="65"/>
      <c r="AT39" s="65"/>
      <c r="AU39" s="65"/>
      <c r="AV39" s="70"/>
      <c r="AW39" s="70"/>
      <c r="AX39" s="70"/>
      <c r="AY39" s="157"/>
      <c r="AZ39" s="157"/>
      <c r="BA39" s="65"/>
      <c r="BB39" s="65"/>
      <c r="BC39" s="65"/>
      <c r="BD39" s="65"/>
      <c r="BE39" s="68"/>
      <c r="BF39" s="64"/>
      <c r="BG39" s="65"/>
      <c r="BH39" s="65"/>
      <c r="BI39" s="65"/>
      <c r="BJ39" s="65"/>
      <c r="BK39" s="71"/>
      <c r="BL39" s="71"/>
      <c r="BM39" s="71"/>
      <c r="BN39" s="71"/>
      <c r="BO39" s="71"/>
      <c r="BP39" s="65"/>
      <c r="BQ39" s="65"/>
      <c r="BR39" s="65"/>
      <c r="BS39" s="65"/>
      <c r="BT39" s="68"/>
      <c r="BU39" s="64"/>
      <c r="BV39" s="65"/>
      <c r="BW39" s="65"/>
      <c r="BX39" s="65"/>
      <c r="BY39" s="65"/>
      <c r="BZ39" s="175"/>
      <c r="CA39" s="175"/>
      <c r="CB39" s="175"/>
      <c r="CC39" s="175"/>
      <c r="CD39" s="175"/>
      <c r="CE39" s="65"/>
      <c r="CF39" s="65"/>
      <c r="CG39" s="65"/>
      <c r="CH39" s="65"/>
      <c r="CI39" s="68"/>
      <c r="CJ39" s="64"/>
      <c r="CK39" s="65"/>
      <c r="CL39" s="65"/>
      <c r="CM39" s="65"/>
      <c r="CN39" s="65"/>
      <c r="CO39" s="64"/>
      <c r="CP39" s="65"/>
      <c r="CQ39" s="65"/>
      <c r="CR39" s="65"/>
      <c r="CS39" s="65"/>
      <c r="CT39" s="175"/>
      <c r="CU39" s="175"/>
      <c r="CV39" s="175"/>
      <c r="CW39" s="175"/>
      <c r="CX39" s="175"/>
    </row>
    <row r="40" spans="2:102" ht="15.75" customHeight="1" x14ac:dyDescent="0.25">
      <c r="B40" s="53" t="s">
        <v>248</v>
      </c>
      <c r="C40" s="159" t="s">
        <v>249</v>
      </c>
      <c r="D40" s="151" t="s">
        <v>224</v>
      </c>
      <c r="E40" s="56">
        <v>2</v>
      </c>
      <c r="F40" s="57">
        <v>2</v>
      </c>
      <c r="G40" s="58">
        <f>E40-F40</f>
        <v>0</v>
      </c>
      <c r="H40" s="59">
        <v>3</v>
      </c>
      <c r="I40" s="152">
        <v>45415</v>
      </c>
      <c r="J40" s="61">
        <v>45415</v>
      </c>
      <c r="K40" s="62">
        <f t="shared" si="7"/>
        <v>1</v>
      </c>
      <c r="L40" s="63">
        <f t="shared" si="0"/>
        <v>1</v>
      </c>
      <c r="M40" s="64"/>
      <c r="N40" s="65"/>
      <c r="O40" s="65"/>
      <c r="P40" s="65"/>
      <c r="Q40" s="65"/>
      <c r="R40" s="67"/>
      <c r="S40" s="67"/>
      <c r="T40" s="67"/>
      <c r="U40" s="67"/>
      <c r="V40" s="67"/>
      <c r="W40" s="65"/>
      <c r="X40" s="65"/>
      <c r="Y40" s="65"/>
      <c r="Z40" s="65"/>
      <c r="AA40" s="68"/>
      <c r="AB40" s="64"/>
      <c r="AC40" s="65"/>
      <c r="AD40" s="65"/>
      <c r="AE40" s="65"/>
      <c r="AF40" s="65"/>
      <c r="AG40" s="69"/>
      <c r="AH40" s="69"/>
      <c r="AI40" s="69"/>
      <c r="AJ40" s="69"/>
      <c r="AK40" s="69"/>
      <c r="AL40" s="65"/>
      <c r="AM40" s="65"/>
      <c r="AN40" s="65"/>
      <c r="AO40" s="65"/>
      <c r="AP40" s="68"/>
      <c r="AQ40" s="64"/>
      <c r="AR40" s="65"/>
      <c r="AS40" s="65"/>
      <c r="AT40" s="65"/>
      <c r="AU40" s="65"/>
      <c r="AV40" s="70"/>
      <c r="AW40" s="70"/>
      <c r="AX40" s="70"/>
      <c r="AY40" s="70"/>
      <c r="AZ40" s="70"/>
      <c r="BA40" s="65"/>
      <c r="BB40" s="65"/>
      <c r="BC40" s="65"/>
      <c r="BD40" s="65"/>
      <c r="BE40" s="157"/>
      <c r="BF40" s="64"/>
      <c r="BG40" s="65"/>
      <c r="BH40" s="65"/>
      <c r="BI40" s="65"/>
      <c r="BJ40" s="65"/>
      <c r="BK40" s="71"/>
      <c r="BL40" s="71"/>
      <c r="BM40" s="71"/>
      <c r="BN40" s="71"/>
      <c r="BO40" s="71"/>
      <c r="BP40" s="65"/>
      <c r="BQ40" s="65"/>
      <c r="BR40" s="65"/>
      <c r="BS40" s="65"/>
      <c r="BT40" s="68"/>
      <c r="BU40" s="64"/>
      <c r="BV40" s="65"/>
      <c r="BW40" s="65"/>
      <c r="BX40" s="65"/>
      <c r="BY40" s="65"/>
      <c r="BZ40" s="175"/>
      <c r="CA40" s="175"/>
      <c r="CB40" s="175"/>
      <c r="CC40" s="175"/>
      <c r="CD40" s="175"/>
      <c r="CE40" s="65"/>
      <c r="CF40" s="65"/>
      <c r="CG40" s="65"/>
      <c r="CH40" s="65"/>
      <c r="CI40" s="68"/>
      <c r="CJ40" s="64"/>
      <c r="CK40" s="65"/>
      <c r="CL40" s="65"/>
      <c r="CM40" s="65"/>
      <c r="CN40" s="65"/>
      <c r="CO40" s="64"/>
      <c r="CP40" s="65"/>
      <c r="CQ40" s="65"/>
      <c r="CR40" s="65"/>
      <c r="CS40" s="65"/>
      <c r="CT40" s="175"/>
      <c r="CU40" s="175"/>
      <c r="CV40" s="175"/>
      <c r="CW40" s="175"/>
      <c r="CX40" s="175"/>
    </row>
    <row r="41" spans="2:102" ht="15.75" customHeight="1" x14ac:dyDescent="0.25">
      <c r="B41" s="53" t="s">
        <v>250</v>
      </c>
      <c r="C41" s="159" t="s">
        <v>252</v>
      </c>
      <c r="D41" s="151" t="s">
        <v>210</v>
      </c>
      <c r="E41" s="56">
        <v>4</v>
      </c>
      <c r="F41" s="57">
        <v>5</v>
      </c>
      <c r="G41" s="58">
        <f>E41-F41</f>
        <v>-1</v>
      </c>
      <c r="H41" s="59">
        <v>3</v>
      </c>
      <c r="I41" s="152">
        <v>45414</v>
      </c>
      <c r="J41" s="61">
        <v>45416</v>
      </c>
      <c r="K41" s="62">
        <f t="shared" si="7"/>
        <v>3</v>
      </c>
      <c r="L41" s="63">
        <f t="shared" si="0"/>
        <v>1.25</v>
      </c>
      <c r="M41" s="64"/>
      <c r="N41" s="65"/>
      <c r="O41" s="65"/>
      <c r="P41" s="65"/>
      <c r="Q41" s="65"/>
      <c r="R41" s="67"/>
      <c r="S41" s="67"/>
      <c r="T41" s="67"/>
      <c r="U41" s="67"/>
      <c r="V41" s="67"/>
      <c r="W41" s="65"/>
      <c r="X41" s="65"/>
      <c r="Y41" s="65"/>
      <c r="Z41" s="65"/>
      <c r="AA41" s="68"/>
      <c r="AB41" s="64"/>
      <c r="AC41" s="65"/>
      <c r="AD41" s="65"/>
      <c r="AE41" s="65"/>
      <c r="AF41" s="65"/>
      <c r="AG41" s="69"/>
      <c r="AH41" s="69"/>
      <c r="AI41" s="69"/>
      <c r="AJ41" s="69"/>
      <c r="AK41" s="69"/>
      <c r="AL41" s="65"/>
      <c r="AM41" s="65"/>
      <c r="AN41" s="65"/>
      <c r="AO41" s="65"/>
      <c r="AP41" s="68"/>
      <c r="AQ41" s="64"/>
      <c r="AR41" s="65"/>
      <c r="AS41" s="65"/>
      <c r="AT41" s="65"/>
      <c r="AU41" s="65"/>
      <c r="AV41" s="70"/>
      <c r="AW41" s="70"/>
      <c r="AX41" s="70"/>
      <c r="AY41" s="70"/>
      <c r="AZ41" s="70"/>
      <c r="BA41" s="65"/>
      <c r="BB41" s="65"/>
      <c r="BC41" s="160"/>
      <c r="BD41" s="160"/>
      <c r="BE41" s="161"/>
      <c r="BF41" s="64"/>
      <c r="BG41" s="65"/>
      <c r="BH41" s="65"/>
      <c r="BI41" s="65"/>
      <c r="BJ41" s="65"/>
      <c r="BK41" s="71"/>
      <c r="BL41" s="71"/>
      <c r="BM41" s="71"/>
      <c r="BN41" s="71"/>
      <c r="BO41" s="71"/>
      <c r="BP41" s="65"/>
      <c r="BQ41" s="65"/>
      <c r="BR41" s="65"/>
      <c r="BS41" s="65"/>
      <c r="BT41" s="68"/>
      <c r="BU41" s="64"/>
      <c r="BV41" s="65"/>
      <c r="BW41" s="65"/>
      <c r="BX41" s="65"/>
      <c r="BY41" s="65"/>
      <c r="BZ41" s="175"/>
      <c r="CA41" s="175"/>
      <c r="CB41" s="175"/>
      <c r="CC41" s="175"/>
      <c r="CD41" s="175"/>
      <c r="CE41" s="65"/>
      <c r="CF41" s="65"/>
      <c r="CG41" s="65"/>
      <c r="CH41" s="65"/>
      <c r="CI41" s="68"/>
      <c r="CJ41" s="64"/>
      <c r="CK41" s="65"/>
      <c r="CL41" s="65"/>
      <c r="CM41" s="65"/>
      <c r="CN41" s="65"/>
      <c r="CO41" s="64"/>
      <c r="CP41" s="65"/>
      <c r="CQ41" s="65"/>
      <c r="CR41" s="65"/>
      <c r="CS41" s="65"/>
      <c r="CT41" s="175"/>
      <c r="CU41" s="175"/>
      <c r="CV41" s="175"/>
      <c r="CW41" s="175"/>
      <c r="CX41" s="175"/>
    </row>
    <row r="42" spans="2:102" ht="15.75" customHeight="1" x14ac:dyDescent="0.25">
      <c r="B42" s="53" t="s">
        <v>251</v>
      </c>
      <c r="C42" s="159" t="s">
        <v>261</v>
      </c>
      <c r="D42" s="151" t="s">
        <v>253</v>
      </c>
      <c r="E42" s="56">
        <v>4</v>
      </c>
      <c r="F42" s="57">
        <v>3</v>
      </c>
      <c r="G42" s="58">
        <f>E42-F42</f>
        <v>1</v>
      </c>
      <c r="H42" s="59">
        <v>3</v>
      </c>
      <c r="I42" s="152">
        <v>45415</v>
      </c>
      <c r="J42" s="61">
        <v>45415</v>
      </c>
      <c r="K42" s="62">
        <f t="shared" si="7"/>
        <v>1</v>
      </c>
      <c r="L42" s="63">
        <f t="shared" si="0"/>
        <v>0.75</v>
      </c>
      <c r="M42" s="64"/>
      <c r="N42" s="65"/>
      <c r="O42" s="65"/>
      <c r="P42" s="65"/>
      <c r="Q42" s="65"/>
      <c r="R42" s="67"/>
      <c r="S42" s="67"/>
      <c r="T42" s="67"/>
      <c r="U42" s="67"/>
      <c r="V42" s="67"/>
      <c r="W42" s="65"/>
      <c r="X42" s="65"/>
      <c r="Y42" s="65"/>
      <c r="Z42" s="65"/>
      <c r="AA42" s="68"/>
      <c r="AB42" s="64"/>
      <c r="AC42" s="65"/>
      <c r="AD42" s="65"/>
      <c r="AE42" s="65"/>
      <c r="AF42" s="65"/>
      <c r="AG42" s="69"/>
      <c r="AH42" s="69"/>
      <c r="AI42" s="69"/>
      <c r="AJ42" s="69"/>
      <c r="AK42" s="69"/>
      <c r="AL42" s="65"/>
      <c r="AM42" s="65"/>
      <c r="AN42" s="65"/>
      <c r="AO42" s="65"/>
      <c r="AP42" s="68"/>
      <c r="AQ42" s="64"/>
      <c r="AR42" s="65"/>
      <c r="AS42" s="65"/>
      <c r="AT42" s="65"/>
      <c r="AU42" s="65"/>
      <c r="AV42" s="70"/>
      <c r="AW42" s="70"/>
      <c r="AX42" s="70"/>
      <c r="AY42" s="70"/>
      <c r="AZ42" s="70"/>
      <c r="BA42" s="65"/>
      <c r="BB42" s="65"/>
      <c r="BC42" s="65"/>
      <c r="BD42" s="65"/>
      <c r="BE42" s="160"/>
      <c r="BF42" s="64"/>
      <c r="BG42" s="65"/>
      <c r="BH42" s="65"/>
      <c r="BI42" s="65"/>
      <c r="BJ42" s="65"/>
      <c r="BK42" s="71"/>
      <c r="BL42" s="71"/>
      <c r="BM42" s="71"/>
      <c r="BN42" s="71"/>
      <c r="BO42" s="71"/>
      <c r="BP42" s="65"/>
      <c r="BQ42" s="65"/>
      <c r="BR42" s="65"/>
      <c r="BS42" s="65"/>
      <c r="BT42" s="68"/>
      <c r="BU42" s="64"/>
      <c r="BV42" s="65"/>
      <c r="BW42" s="65"/>
      <c r="BX42" s="65"/>
      <c r="BY42" s="65"/>
      <c r="BZ42" s="175"/>
      <c r="CA42" s="175"/>
      <c r="CB42" s="175"/>
      <c r="CC42" s="175"/>
      <c r="CD42" s="175"/>
      <c r="CE42" s="65"/>
      <c r="CF42" s="65"/>
      <c r="CG42" s="65"/>
      <c r="CH42" s="65"/>
      <c r="CI42" s="68"/>
      <c r="CJ42" s="64"/>
      <c r="CK42" s="65"/>
      <c r="CL42" s="65"/>
      <c r="CM42" s="65"/>
      <c r="CN42" s="65"/>
      <c r="CO42" s="64"/>
      <c r="CP42" s="65"/>
      <c r="CQ42" s="65"/>
      <c r="CR42" s="65"/>
      <c r="CS42" s="65"/>
      <c r="CT42" s="175"/>
      <c r="CU42" s="175"/>
      <c r="CV42" s="175"/>
      <c r="CW42" s="175"/>
      <c r="CX42" s="175"/>
    </row>
    <row r="43" spans="2:102" ht="15.75" customHeight="1" x14ac:dyDescent="0.25">
      <c r="B43" s="53">
        <v>4</v>
      </c>
      <c r="C43" s="73" t="s">
        <v>258</v>
      </c>
      <c r="D43" s="74"/>
      <c r="E43" s="42">
        <f>SUM(E44:E48)</f>
        <v>19</v>
      </c>
      <c r="F43" s="43">
        <f>SUM(F44:F48)</f>
        <v>17</v>
      </c>
      <c r="G43" s="44">
        <f>SUM(G44:G48)</f>
        <v>2</v>
      </c>
      <c r="H43" s="75">
        <v>4</v>
      </c>
      <c r="I43" s="76"/>
      <c r="J43" s="77"/>
      <c r="K43" s="268"/>
      <c r="L43" s="49">
        <f t="shared" si="0"/>
        <v>0.89473684210526316</v>
      </c>
      <c r="M43" s="50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2"/>
      <c r="AB43" s="50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2"/>
      <c r="AQ43" s="50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2"/>
      <c r="BF43" s="50"/>
      <c r="BG43" s="51"/>
      <c r="BH43" s="51"/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2"/>
      <c r="BU43" s="50"/>
      <c r="BV43" s="51"/>
      <c r="BW43" s="51"/>
      <c r="BX43" s="51"/>
      <c r="BY43" s="51"/>
      <c r="BZ43" s="51"/>
      <c r="CA43" s="51"/>
      <c r="CB43" s="51"/>
      <c r="CC43" s="51"/>
      <c r="CD43" s="51"/>
      <c r="CE43" s="51"/>
      <c r="CF43" s="51"/>
      <c r="CG43" s="51"/>
      <c r="CH43" s="51"/>
      <c r="CI43" s="52"/>
      <c r="CJ43" s="50"/>
      <c r="CK43" s="51"/>
      <c r="CL43" s="51"/>
      <c r="CM43" s="51"/>
      <c r="CN43" s="51"/>
      <c r="CO43" s="50"/>
      <c r="CP43" s="51"/>
      <c r="CQ43" s="51"/>
      <c r="CR43" s="51"/>
      <c r="CS43" s="51"/>
      <c r="CT43" s="51"/>
      <c r="CU43" s="51"/>
      <c r="CV43" s="51"/>
      <c r="CW43" s="51"/>
      <c r="CX43" s="51"/>
    </row>
    <row r="44" spans="2:102" ht="15.75" customHeight="1" x14ac:dyDescent="0.25">
      <c r="B44" s="53">
        <v>4.0999999999999996</v>
      </c>
      <c r="C44" s="54" t="s">
        <v>260</v>
      </c>
      <c r="D44" s="55" t="s">
        <v>259</v>
      </c>
      <c r="E44" s="56">
        <v>1</v>
      </c>
      <c r="F44" s="57">
        <v>1</v>
      </c>
      <c r="G44" s="58">
        <f t="shared" ref="G44:G49" si="8">E44-F44</f>
        <v>0</v>
      </c>
      <c r="H44" s="59">
        <v>4</v>
      </c>
      <c r="I44" s="60">
        <v>45421</v>
      </c>
      <c r="J44" s="61">
        <v>45421</v>
      </c>
      <c r="K44" s="62">
        <f t="shared" ref="K44:K49" si="9">J44-I44+1</f>
        <v>1</v>
      </c>
      <c r="L44" s="63">
        <f t="shared" si="0"/>
        <v>1</v>
      </c>
      <c r="M44" s="64"/>
      <c r="N44" s="65"/>
      <c r="O44" s="65"/>
      <c r="P44" s="65"/>
      <c r="Q44" s="65"/>
      <c r="R44" s="67"/>
      <c r="S44" s="67"/>
      <c r="T44" s="67"/>
      <c r="U44" s="67"/>
      <c r="V44" s="67"/>
      <c r="W44" s="65"/>
      <c r="X44" s="65"/>
      <c r="Y44" s="65"/>
      <c r="Z44" s="65"/>
      <c r="AA44" s="68"/>
      <c r="AB44" s="64"/>
      <c r="AC44" s="65"/>
      <c r="AD44" s="65"/>
      <c r="AE44" s="65"/>
      <c r="AF44" s="65"/>
      <c r="AG44" s="69"/>
      <c r="AH44" s="69"/>
      <c r="AI44" s="69"/>
      <c r="AJ44" s="69"/>
      <c r="AK44" s="69"/>
      <c r="AL44" s="65"/>
      <c r="AM44" s="65"/>
      <c r="AN44" s="65"/>
      <c r="AO44" s="65"/>
      <c r="AP44" s="68"/>
      <c r="AQ44" s="64"/>
      <c r="AR44" s="65"/>
      <c r="AS44" s="65"/>
      <c r="AT44" s="65"/>
      <c r="AU44" s="65"/>
      <c r="AV44" s="70"/>
      <c r="AW44" s="70"/>
      <c r="AX44" s="70"/>
      <c r="AY44" s="70"/>
      <c r="AZ44" s="70"/>
      <c r="BA44" s="65"/>
      <c r="BB44" s="65"/>
      <c r="BC44" s="65"/>
      <c r="BD44" s="65"/>
      <c r="BE44" s="68"/>
      <c r="BG44" s="65"/>
      <c r="BH44" s="113"/>
      <c r="BI44" s="65"/>
      <c r="BJ44" s="65"/>
      <c r="BK44" s="71"/>
      <c r="BL44" s="71"/>
      <c r="BM44" s="71"/>
      <c r="BN44" s="71"/>
      <c r="BO44" s="71"/>
      <c r="BP44" s="65"/>
      <c r="BQ44" s="65"/>
      <c r="BR44" s="65"/>
      <c r="BS44" s="65"/>
      <c r="BT44" s="68"/>
      <c r="BV44" s="65"/>
      <c r="BW44" s="172"/>
      <c r="BX44" s="65"/>
      <c r="BY44" s="65"/>
      <c r="BZ44" s="175"/>
      <c r="CA44" s="175"/>
      <c r="CB44" s="175"/>
      <c r="CC44" s="175"/>
      <c r="CD44" s="175"/>
      <c r="CE44" s="65"/>
      <c r="CF44" s="65"/>
      <c r="CG44" s="65"/>
      <c r="CH44" s="65"/>
      <c r="CI44" s="68"/>
      <c r="CK44" s="65"/>
      <c r="CL44" s="172"/>
      <c r="CM44" s="65"/>
      <c r="CN44" s="65"/>
      <c r="CP44" s="65"/>
      <c r="CQ44" s="172"/>
      <c r="CR44" s="65"/>
      <c r="CS44" s="65"/>
      <c r="CT44" s="175"/>
      <c r="CU44" s="175"/>
      <c r="CV44" s="175"/>
      <c r="CW44" s="175"/>
      <c r="CX44" s="175"/>
    </row>
    <row r="45" spans="2:102" ht="15.75" customHeight="1" x14ac:dyDescent="0.25">
      <c r="B45" s="53">
        <v>4.2</v>
      </c>
      <c r="C45" s="54" t="s">
        <v>262</v>
      </c>
      <c r="D45" s="55" t="s">
        <v>210</v>
      </c>
      <c r="E45" s="56">
        <v>2</v>
      </c>
      <c r="F45" s="57">
        <v>2</v>
      </c>
      <c r="G45" s="58">
        <f t="shared" si="8"/>
        <v>0</v>
      </c>
      <c r="H45" s="59">
        <v>4</v>
      </c>
      <c r="I45" s="60">
        <v>45422</v>
      </c>
      <c r="J45" s="61">
        <v>45422</v>
      </c>
      <c r="K45" s="62">
        <f t="shared" si="9"/>
        <v>1</v>
      </c>
      <c r="L45" s="63">
        <f t="shared" si="0"/>
        <v>1</v>
      </c>
      <c r="M45" s="64"/>
      <c r="N45" s="65"/>
      <c r="O45" s="65"/>
      <c r="P45" s="65"/>
      <c r="Q45" s="65"/>
      <c r="R45" s="67"/>
      <c r="S45" s="67"/>
      <c r="T45" s="67"/>
      <c r="U45" s="67"/>
      <c r="V45" s="67"/>
      <c r="W45" s="65"/>
      <c r="X45" s="65"/>
      <c r="Y45" s="65"/>
      <c r="Z45" s="65"/>
      <c r="AA45" s="68"/>
      <c r="AB45" s="64"/>
      <c r="AC45" s="65"/>
      <c r="AD45" s="65"/>
      <c r="AE45" s="65"/>
      <c r="AF45" s="65"/>
      <c r="AG45" s="69"/>
      <c r="AH45" s="69"/>
      <c r="AI45" s="69"/>
      <c r="AJ45" s="69"/>
      <c r="AK45" s="69"/>
      <c r="AL45" s="65"/>
      <c r="AM45" s="65"/>
      <c r="AN45" s="65"/>
      <c r="AO45" s="65"/>
      <c r="AP45" s="68"/>
      <c r="AQ45" s="64"/>
      <c r="AR45" s="65"/>
      <c r="AS45" s="65"/>
      <c r="AT45" s="65"/>
      <c r="AU45" s="65"/>
      <c r="AV45" s="70"/>
      <c r="AW45" s="70"/>
      <c r="AX45" s="70"/>
      <c r="AY45" s="70"/>
      <c r="AZ45" s="70"/>
      <c r="BA45" s="65"/>
      <c r="BB45" s="65"/>
      <c r="BC45" s="65"/>
      <c r="BD45" s="65"/>
      <c r="BE45" s="68"/>
      <c r="BF45" s="64"/>
      <c r="BG45" s="65"/>
      <c r="BH45" s="65"/>
      <c r="BI45" s="65"/>
      <c r="BJ45" s="113"/>
      <c r="BK45" s="71"/>
      <c r="BL45" s="71"/>
      <c r="BM45" s="71"/>
      <c r="BN45" s="71"/>
      <c r="BO45" s="71"/>
      <c r="BP45" s="65"/>
      <c r="BQ45" s="65"/>
      <c r="BR45" s="65"/>
      <c r="BS45" s="65"/>
      <c r="BT45" s="68"/>
      <c r="BU45" s="64"/>
      <c r="BV45" s="65"/>
      <c r="BW45" s="65"/>
      <c r="BX45" s="65"/>
      <c r="BY45" s="64"/>
      <c r="BZ45" s="175"/>
      <c r="CA45" s="175"/>
      <c r="CB45" s="175"/>
      <c r="CC45" s="175"/>
      <c r="CD45" s="175"/>
      <c r="CE45" s="65"/>
      <c r="CF45" s="65"/>
      <c r="CG45" s="65"/>
      <c r="CH45" s="65"/>
      <c r="CI45" s="68"/>
      <c r="CJ45" s="64"/>
      <c r="CK45" s="65"/>
      <c r="CL45" s="65"/>
      <c r="CM45" s="65"/>
      <c r="CN45" s="64"/>
      <c r="CO45" s="64"/>
      <c r="CP45" s="65"/>
      <c r="CQ45" s="65"/>
      <c r="CR45" s="65"/>
      <c r="CS45" s="64"/>
      <c r="CT45" s="175"/>
      <c r="CU45" s="175"/>
      <c r="CV45" s="175"/>
      <c r="CW45" s="175"/>
      <c r="CX45" s="175"/>
    </row>
    <row r="46" spans="2:102" ht="15.75" customHeight="1" x14ac:dyDescent="0.25">
      <c r="B46" s="53">
        <v>4.3</v>
      </c>
      <c r="C46" s="54" t="s">
        <v>263</v>
      </c>
      <c r="D46" s="80" t="s">
        <v>259</v>
      </c>
      <c r="E46" s="56">
        <v>6</v>
      </c>
      <c r="F46" s="57">
        <v>6</v>
      </c>
      <c r="G46" s="58">
        <f t="shared" si="8"/>
        <v>0</v>
      </c>
      <c r="H46" s="59">
        <v>4</v>
      </c>
      <c r="I46" s="60">
        <v>45424</v>
      </c>
      <c r="J46" s="61">
        <v>45424</v>
      </c>
      <c r="K46" s="62">
        <f t="shared" si="9"/>
        <v>1</v>
      </c>
      <c r="L46" s="63">
        <f t="shared" si="0"/>
        <v>1</v>
      </c>
      <c r="M46" s="64"/>
      <c r="N46" s="65"/>
      <c r="O46" s="65"/>
      <c r="P46" s="65"/>
      <c r="Q46" s="65"/>
      <c r="R46" s="67"/>
      <c r="S46" s="67"/>
      <c r="T46" s="67"/>
      <c r="U46" s="67"/>
      <c r="V46" s="67"/>
      <c r="W46" s="65"/>
      <c r="X46" s="65"/>
      <c r="Y46" s="65"/>
      <c r="Z46" s="65"/>
      <c r="AA46" s="68"/>
      <c r="AB46" s="64"/>
      <c r="AC46" s="65"/>
      <c r="AD46" s="65"/>
      <c r="AE46" s="65"/>
      <c r="AF46" s="65"/>
      <c r="AG46" s="69"/>
      <c r="AH46" s="69"/>
      <c r="AI46" s="69"/>
      <c r="AJ46" s="69"/>
      <c r="AK46" s="69"/>
      <c r="AL46" s="65"/>
      <c r="AM46" s="65"/>
      <c r="AN46" s="65"/>
      <c r="AO46" s="65"/>
      <c r="AP46" s="68"/>
      <c r="AQ46" s="64"/>
      <c r="AR46" s="65"/>
      <c r="AS46" s="65"/>
      <c r="AT46" s="65"/>
      <c r="AU46" s="65"/>
      <c r="AV46" s="70"/>
      <c r="AW46" s="70"/>
      <c r="AX46" s="70"/>
      <c r="AY46" s="70"/>
      <c r="AZ46" s="70"/>
      <c r="BA46" s="65"/>
      <c r="BB46" s="65"/>
      <c r="BC46" s="65"/>
      <c r="BD46" s="65"/>
      <c r="BE46" s="68"/>
      <c r="BF46" s="64"/>
      <c r="BG46" s="65"/>
      <c r="BH46" s="65"/>
      <c r="BI46" s="65"/>
      <c r="BJ46" s="65"/>
      <c r="BK46" s="113"/>
      <c r="BL46" s="71"/>
      <c r="BM46" s="71"/>
      <c r="BN46" s="71"/>
      <c r="BO46" s="71"/>
      <c r="BP46" s="65"/>
      <c r="BQ46" s="65"/>
      <c r="BR46" s="65"/>
      <c r="BS46" s="65"/>
      <c r="BT46" s="68"/>
      <c r="BU46" s="64"/>
      <c r="BV46" s="65"/>
      <c r="BW46" s="65"/>
      <c r="BX46" s="65"/>
      <c r="BY46" s="65"/>
      <c r="BZ46" s="172"/>
      <c r="CA46" s="175"/>
      <c r="CB46" s="175"/>
      <c r="CC46" s="175"/>
      <c r="CD46" s="175"/>
      <c r="CE46" s="65"/>
      <c r="CF46" s="65"/>
      <c r="CG46" s="65"/>
      <c r="CH46" s="65"/>
      <c r="CI46" s="68"/>
      <c r="CJ46" s="64"/>
      <c r="CK46" s="65"/>
      <c r="CL46" s="65"/>
      <c r="CM46" s="65"/>
      <c r="CN46" s="65"/>
      <c r="CO46" s="64"/>
      <c r="CP46" s="65"/>
      <c r="CQ46" s="65"/>
      <c r="CR46" s="65"/>
      <c r="CS46" s="65"/>
      <c r="CT46" s="172"/>
      <c r="CU46" s="175"/>
      <c r="CV46" s="175"/>
      <c r="CW46" s="175"/>
      <c r="CX46" s="175"/>
    </row>
    <row r="47" spans="2:102" ht="15.75" customHeight="1" thickBot="1" x14ac:dyDescent="0.3">
      <c r="B47" s="81" t="s">
        <v>71</v>
      </c>
      <c r="C47" s="82" t="s">
        <v>264</v>
      </c>
      <c r="D47" s="83" t="s">
        <v>210</v>
      </c>
      <c r="E47" s="84">
        <v>4</v>
      </c>
      <c r="F47" s="85">
        <v>5</v>
      </c>
      <c r="G47" s="86">
        <f t="shared" ref="G47" si="10">E47-F47</f>
        <v>-1</v>
      </c>
      <c r="H47" s="87">
        <v>4</v>
      </c>
      <c r="I47" s="88">
        <v>45427</v>
      </c>
      <c r="J47" s="89">
        <v>45429</v>
      </c>
      <c r="K47" s="90">
        <f t="shared" ref="K47" si="11">J47-I47+1</f>
        <v>3</v>
      </c>
      <c r="L47" s="91">
        <f t="shared" ref="L47" si="12">F47/E47</f>
        <v>1.25</v>
      </c>
      <c r="M47" s="92"/>
      <c r="N47" s="93"/>
      <c r="O47" s="93"/>
      <c r="P47" s="93"/>
      <c r="Q47" s="93"/>
      <c r="R47" s="94"/>
      <c r="S47" s="94"/>
      <c r="T47" s="94"/>
      <c r="U47" s="94"/>
      <c r="V47" s="94"/>
      <c r="W47" s="93"/>
      <c r="X47" s="93"/>
      <c r="Y47" s="93"/>
      <c r="Z47" s="93"/>
      <c r="AA47" s="95"/>
      <c r="AB47" s="92"/>
      <c r="AC47" s="93"/>
      <c r="AD47" s="93"/>
      <c r="AE47" s="93"/>
      <c r="AF47" s="93"/>
      <c r="AG47" s="96"/>
      <c r="AH47" s="96"/>
      <c r="AI47" s="96"/>
      <c r="AJ47" s="96"/>
      <c r="AK47" s="96"/>
      <c r="AL47" s="93"/>
      <c r="AM47" s="93"/>
      <c r="AN47" s="93"/>
      <c r="AO47" s="93"/>
      <c r="AP47" s="95"/>
      <c r="AQ47" s="92"/>
      <c r="AR47" s="93"/>
      <c r="AS47" s="93"/>
      <c r="AT47" s="93"/>
      <c r="AU47" s="93"/>
      <c r="AV47" s="97"/>
      <c r="AW47" s="97"/>
      <c r="AX47" s="97"/>
      <c r="AY47" s="97"/>
      <c r="AZ47" s="97"/>
      <c r="BA47" s="93"/>
      <c r="BB47" s="93"/>
      <c r="BC47" s="93"/>
      <c r="BD47" s="93"/>
      <c r="BE47" s="95"/>
      <c r="BF47" s="92"/>
      <c r="BG47" s="93"/>
      <c r="BH47" s="93"/>
      <c r="BI47" s="93"/>
      <c r="BJ47" s="93"/>
      <c r="BK47" s="98"/>
      <c r="BL47" s="98"/>
      <c r="BM47" s="113"/>
      <c r="BN47" s="113"/>
      <c r="BO47" s="113"/>
      <c r="BP47" s="93"/>
      <c r="BQ47" s="93"/>
      <c r="BR47" s="93"/>
      <c r="BS47" s="93"/>
      <c r="BT47" s="95"/>
      <c r="BU47" s="92"/>
      <c r="BV47" s="93"/>
      <c r="BW47" s="93"/>
      <c r="BX47" s="93"/>
      <c r="BY47" s="93"/>
      <c r="BZ47" s="176"/>
      <c r="CA47" s="176"/>
      <c r="CB47" s="172"/>
      <c r="CC47" s="172"/>
      <c r="CD47" s="172"/>
      <c r="CE47" s="93"/>
      <c r="CF47" s="93"/>
      <c r="CG47" s="93"/>
      <c r="CH47" s="93"/>
      <c r="CI47" s="95"/>
      <c r="CJ47" s="92"/>
      <c r="CK47" s="93"/>
      <c r="CL47" s="93"/>
      <c r="CM47" s="93"/>
      <c r="CN47" s="93"/>
      <c r="CO47" s="92"/>
      <c r="CP47" s="93"/>
      <c r="CQ47" s="93"/>
      <c r="CR47" s="93"/>
      <c r="CS47" s="93"/>
      <c r="CT47" s="176"/>
      <c r="CU47" s="176"/>
      <c r="CV47" s="172"/>
      <c r="CW47" s="172"/>
      <c r="CX47" s="172"/>
    </row>
    <row r="48" spans="2:102" ht="16.5" customHeight="1" thickBot="1" x14ac:dyDescent="0.3">
      <c r="B48" s="81" t="s">
        <v>265</v>
      </c>
      <c r="C48" s="82" t="s">
        <v>266</v>
      </c>
      <c r="D48" s="83" t="s">
        <v>210</v>
      </c>
      <c r="E48" s="84">
        <v>6</v>
      </c>
      <c r="F48" s="85">
        <v>3</v>
      </c>
      <c r="G48" s="86">
        <f t="shared" si="8"/>
        <v>3</v>
      </c>
      <c r="H48" s="87">
        <v>4</v>
      </c>
      <c r="I48" s="88">
        <v>45433</v>
      </c>
      <c r="J48" s="89">
        <v>45434</v>
      </c>
      <c r="K48" s="90">
        <f t="shared" si="9"/>
        <v>2</v>
      </c>
      <c r="L48" s="91">
        <f t="shared" si="0"/>
        <v>0.5</v>
      </c>
      <c r="M48" s="92"/>
      <c r="N48" s="93"/>
      <c r="O48" s="93"/>
      <c r="P48" s="93"/>
      <c r="Q48" s="93"/>
      <c r="R48" s="94"/>
      <c r="S48" s="94"/>
      <c r="T48" s="94"/>
      <c r="U48" s="94"/>
      <c r="V48" s="94"/>
      <c r="W48" s="93"/>
      <c r="X48" s="93"/>
      <c r="Y48" s="93"/>
      <c r="Z48" s="93"/>
      <c r="AA48" s="95"/>
      <c r="AB48" s="92"/>
      <c r="AC48" s="93"/>
      <c r="AD48" s="93"/>
      <c r="AE48" s="93"/>
      <c r="AF48" s="93"/>
      <c r="AG48" s="96"/>
      <c r="AH48" s="96"/>
      <c r="AI48" s="96"/>
      <c r="AJ48" s="96"/>
      <c r="AK48" s="96"/>
      <c r="AL48" s="93"/>
      <c r="AM48" s="93"/>
      <c r="AN48" s="93"/>
      <c r="AO48" s="93"/>
      <c r="AP48" s="95"/>
      <c r="AQ48" s="92"/>
      <c r="AR48" s="93"/>
      <c r="AS48" s="93"/>
      <c r="AT48" s="93"/>
      <c r="AU48" s="93"/>
      <c r="AV48" s="97"/>
      <c r="AW48" s="97"/>
      <c r="AX48" s="97"/>
      <c r="AY48" s="97"/>
      <c r="AZ48" s="97"/>
      <c r="BA48" s="93"/>
      <c r="BB48" s="93"/>
      <c r="BC48" s="93"/>
      <c r="BD48" s="93"/>
      <c r="BE48" s="95"/>
      <c r="BF48" s="92"/>
      <c r="BG48" s="93"/>
      <c r="BH48" s="93"/>
      <c r="BI48" s="93"/>
      <c r="BJ48" s="93"/>
      <c r="BK48" s="98"/>
      <c r="BL48" s="98"/>
      <c r="BM48" s="98"/>
      <c r="BN48" s="98"/>
      <c r="BO48" s="98"/>
      <c r="BP48" s="93"/>
      <c r="BQ48" s="113"/>
      <c r="BR48" s="113"/>
      <c r="BS48" s="93"/>
      <c r="BT48" s="95"/>
      <c r="BU48" s="92"/>
      <c r="BV48" s="93"/>
      <c r="BW48" s="93"/>
      <c r="BX48" s="93"/>
      <c r="BY48" s="93"/>
      <c r="BZ48" s="176"/>
      <c r="CA48" s="176"/>
      <c r="CB48" s="176"/>
      <c r="CC48" s="176"/>
      <c r="CD48" s="176"/>
      <c r="CE48" s="93"/>
      <c r="CF48" s="172"/>
      <c r="CG48" s="172"/>
      <c r="CH48" s="93"/>
      <c r="CI48" s="95"/>
      <c r="CJ48" s="92"/>
      <c r="CK48" s="93"/>
      <c r="CL48" s="93"/>
      <c r="CM48" s="93"/>
      <c r="CN48" s="93"/>
      <c r="CO48" s="92"/>
      <c r="CP48" s="93"/>
      <c r="CQ48" s="93"/>
      <c r="CR48" s="93"/>
      <c r="CS48" s="93"/>
      <c r="CT48" s="176"/>
      <c r="CU48" s="176"/>
      <c r="CV48" s="176"/>
      <c r="CW48" s="176"/>
      <c r="CX48" s="176"/>
    </row>
    <row r="49" spans="2:102" ht="16.5" customHeight="1" thickBot="1" x14ac:dyDescent="0.3">
      <c r="B49" s="177" t="s">
        <v>272</v>
      </c>
      <c r="C49" s="170" t="s">
        <v>339</v>
      </c>
      <c r="D49" s="170" t="s">
        <v>282</v>
      </c>
      <c r="E49" s="164">
        <v>8</v>
      </c>
      <c r="F49" s="164">
        <v>6</v>
      </c>
      <c r="G49" s="165">
        <f t="shared" si="8"/>
        <v>2</v>
      </c>
      <c r="H49" s="163">
        <v>4.5</v>
      </c>
      <c r="I49" s="166">
        <v>45425</v>
      </c>
      <c r="J49" s="166">
        <v>45425</v>
      </c>
      <c r="K49" s="167">
        <f t="shared" si="9"/>
        <v>1</v>
      </c>
      <c r="L49" s="168">
        <f t="shared" si="0"/>
        <v>0.75</v>
      </c>
      <c r="M49" s="92"/>
      <c r="N49" s="92"/>
      <c r="O49" s="92"/>
      <c r="P49" s="92"/>
      <c r="Q49" s="92"/>
      <c r="R49" s="94"/>
      <c r="S49" s="94"/>
      <c r="T49" s="94"/>
      <c r="U49" s="94"/>
      <c r="V49" s="94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6"/>
      <c r="AH49" s="96"/>
      <c r="AI49" s="96"/>
      <c r="AJ49" s="96"/>
      <c r="AK49" s="96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7"/>
      <c r="AW49" s="97"/>
      <c r="AX49" s="97"/>
      <c r="AY49" s="97"/>
      <c r="AZ49" s="97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113"/>
      <c r="BL49" s="98"/>
      <c r="BM49" s="98"/>
      <c r="BN49" s="98"/>
      <c r="BO49" s="98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172"/>
      <c r="CA49" s="176"/>
      <c r="CB49" s="176"/>
      <c r="CC49" s="193"/>
      <c r="CD49" s="189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93"/>
      <c r="CS49" s="93"/>
      <c r="CT49" s="172"/>
      <c r="CU49" s="176"/>
      <c r="CV49" s="176"/>
      <c r="CW49" s="193"/>
      <c r="CX49" s="189"/>
    </row>
    <row r="50" spans="2:102" ht="16.5" customHeight="1" x14ac:dyDescent="0.25">
      <c r="B50" s="169" t="s">
        <v>278</v>
      </c>
      <c r="C50" s="73" t="s">
        <v>273</v>
      </c>
      <c r="D50" s="74"/>
      <c r="E50" s="42">
        <f>SUM(E51:E63)</f>
        <v>46</v>
      </c>
      <c r="F50" s="43">
        <f>SUM(F51:F63)</f>
        <v>40</v>
      </c>
      <c r="G50" s="44">
        <f>SUM(G51:G63)</f>
        <v>6</v>
      </c>
      <c r="H50" s="75">
        <v>5</v>
      </c>
      <c r="I50" s="76"/>
      <c r="J50" s="77"/>
      <c r="K50" s="268"/>
      <c r="L50" s="49">
        <f t="shared" ref="L50:L51" si="13">F50/E50</f>
        <v>0.86956521739130432</v>
      </c>
      <c r="M50" s="50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2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2"/>
      <c r="AQ50" s="50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2"/>
      <c r="BF50" s="50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2"/>
      <c r="BU50" s="50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2"/>
      <c r="CJ50" s="50"/>
      <c r="CK50" s="51"/>
      <c r="CL50" s="51"/>
      <c r="CM50" s="51"/>
      <c r="CN50" s="51"/>
      <c r="CO50" s="50"/>
      <c r="CP50" s="51"/>
      <c r="CQ50" s="51"/>
      <c r="CR50" s="51"/>
      <c r="CS50" s="51"/>
      <c r="CT50" s="51"/>
      <c r="CU50" s="51"/>
      <c r="CV50" s="51"/>
      <c r="CW50" s="51"/>
      <c r="CX50" s="51"/>
    </row>
    <row r="51" spans="2:102" ht="16.5" customHeight="1" thickBot="1" x14ac:dyDescent="0.3">
      <c r="B51" s="177" t="s">
        <v>279</v>
      </c>
      <c r="C51" s="178" t="s">
        <v>293</v>
      </c>
      <c r="D51" s="83" t="s">
        <v>210</v>
      </c>
      <c r="E51" s="84">
        <v>5</v>
      </c>
      <c r="F51" s="85">
        <v>5</v>
      </c>
      <c r="G51" s="86">
        <f t="shared" ref="G51" si="14">E51-F51</f>
        <v>0</v>
      </c>
      <c r="H51" s="87">
        <v>5</v>
      </c>
      <c r="I51" s="88">
        <v>45495</v>
      </c>
      <c r="J51" s="89">
        <v>45507</v>
      </c>
      <c r="K51" s="90">
        <f t="shared" ref="K51" si="15">J51-I51+1</f>
        <v>13</v>
      </c>
      <c r="L51" s="91">
        <f t="shared" si="13"/>
        <v>1</v>
      </c>
      <c r="M51" s="92"/>
      <c r="N51" s="93"/>
      <c r="O51" s="93"/>
      <c r="P51" s="93"/>
      <c r="Q51" s="93"/>
      <c r="R51" s="94"/>
      <c r="S51" s="94"/>
      <c r="T51" s="94"/>
      <c r="U51" s="94"/>
      <c r="V51" s="94"/>
      <c r="W51" s="93"/>
      <c r="X51" s="93"/>
      <c r="Y51" s="93"/>
      <c r="Z51" s="93"/>
      <c r="AA51" s="95"/>
      <c r="AB51" s="92"/>
      <c r="AC51" s="93"/>
      <c r="AD51" s="93"/>
      <c r="AE51" s="93"/>
      <c r="AF51" s="93"/>
      <c r="AG51" s="96"/>
      <c r="AH51" s="96"/>
      <c r="AI51" s="96"/>
      <c r="AJ51" s="96"/>
      <c r="AK51" s="96"/>
      <c r="AL51" s="93"/>
      <c r="AM51" s="93"/>
      <c r="AN51" s="93"/>
      <c r="AO51" s="93"/>
      <c r="AP51" s="95"/>
      <c r="AQ51" s="92"/>
      <c r="AR51" s="93"/>
      <c r="AS51" s="93"/>
      <c r="AT51" s="93"/>
      <c r="AU51" s="93"/>
      <c r="AV51" s="97"/>
      <c r="AW51" s="97"/>
      <c r="AX51" s="97"/>
      <c r="AY51" s="97"/>
      <c r="AZ51" s="97"/>
      <c r="BA51" s="93"/>
      <c r="BB51" s="93"/>
      <c r="BC51" s="93"/>
      <c r="BD51" s="93"/>
      <c r="BE51" s="95"/>
      <c r="BF51" s="92"/>
      <c r="BG51" s="93"/>
      <c r="BH51" s="93"/>
      <c r="BI51" s="93"/>
      <c r="BJ51" s="93"/>
      <c r="BK51" s="180"/>
      <c r="BL51" s="181"/>
      <c r="BM51" s="182"/>
      <c r="BN51" s="181"/>
      <c r="BO51" s="181"/>
      <c r="BP51" s="179"/>
      <c r="BQ51" s="65"/>
      <c r="BR51" s="172"/>
      <c r="BS51" s="65"/>
      <c r="BT51" s="65"/>
      <c r="BU51" s="173"/>
      <c r="BV51" s="65"/>
      <c r="BW51" s="172"/>
      <c r="BX51" s="65"/>
      <c r="BY51" s="65"/>
      <c r="BZ51" s="65"/>
      <c r="CA51" s="65"/>
      <c r="CB51" s="172"/>
      <c r="CC51" s="65"/>
      <c r="CD51" s="173"/>
      <c r="CE51" s="65"/>
      <c r="CF51" s="65"/>
      <c r="CG51" s="172"/>
      <c r="CH51" s="65"/>
      <c r="CI51" s="65"/>
      <c r="CJ51" s="65"/>
      <c r="CK51" s="65"/>
      <c r="CL51" s="172"/>
      <c r="CM51" s="65"/>
      <c r="CN51" s="65"/>
      <c r="CP51" s="65"/>
      <c r="CQ51" s="172"/>
      <c r="CR51" s="65"/>
      <c r="CS51" s="65"/>
      <c r="CT51" s="175"/>
      <c r="CU51" s="175"/>
      <c r="CV51" s="175"/>
      <c r="CW51" s="175"/>
      <c r="CX51" s="175"/>
    </row>
    <row r="52" spans="2:102" ht="16.5" customHeight="1" thickBot="1" x14ac:dyDescent="0.3">
      <c r="B52" s="177" t="s">
        <v>280</v>
      </c>
      <c r="C52" s="178" t="s">
        <v>281</v>
      </c>
      <c r="D52" s="83" t="s">
        <v>207</v>
      </c>
      <c r="E52" s="84">
        <v>5</v>
      </c>
      <c r="F52" s="85">
        <v>4</v>
      </c>
      <c r="G52" s="86">
        <f t="shared" ref="G52" si="16">E52-F52</f>
        <v>1</v>
      </c>
      <c r="H52" s="87">
        <v>5</v>
      </c>
      <c r="I52" s="88">
        <v>45503</v>
      </c>
      <c r="J52" s="89">
        <v>45506</v>
      </c>
      <c r="K52" s="90">
        <f t="shared" ref="K52" si="17">J52-I52+1</f>
        <v>4</v>
      </c>
      <c r="L52" s="91">
        <f t="shared" ref="L52" si="18">F52/E52</f>
        <v>0.8</v>
      </c>
      <c r="M52" s="92"/>
      <c r="N52" s="93"/>
      <c r="O52" s="93"/>
      <c r="P52" s="93"/>
      <c r="Q52" s="93"/>
      <c r="R52" s="94"/>
      <c r="S52" s="94"/>
      <c r="T52" s="94"/>
      <c r="U52" s="94"/>
      <c r="V52" s="94"/>
      <c r="W52" s="93"/>
      <c r="X52" s="93"/>
      <c r="Y52" s="93"/>
      <c r="Z52" s="93"/>
      <c r="AA52" s="95"/>
      <c r="AB52" s="92"/>
      <c r="AC52" s="93"/>
      <c r="AD52" s="93"/>
      <c r="AE52" s="93"/>
      <c r="AF52" s="93"/>
      <c r="AG52" s="96"/>
      <c r="AH52" s="96"/>
      <c r="AI52" s="96"/>
      <c r="AJ52" s="96"/>
      <c r="AK52" s="96"/>
      <c r="AL52" s="93"/>
      <c r="AM52" s="93"/>
      <c r="AN52" s="93"/>
      <c r="AO52" s="93"/>
      <c r="AP52" s="95"/>
      <c r="AQ52" s="92"/>
      <c r="AR52" s="93"/>
      <c r="AS52" s="93"/>
      <c r="AT52" s="93"/>
      <c r="AU52" s="93"/>
      <c r="AV52" s="97"/>
      <c r="AW52" s="97"/>
      <c r="AX52" s="97"/>
      <c r="AY52" s="97"/>
      <c r="AZ52" s="97"/>
      <c r="BA52" s="93"/>
      <c r="BB52" s="93"/>
      <c r="BC52" s="93"/>
      <c r="BD52" s="93"/>
      <c r="BE52" s="95"/>
      <c r="BF52" s="92"/>
      <c r="BG52" s="93"/>
      <c r="BH52" s="93"/>
      <c r="BI52" s="93"/>
      <c r="BJ52" s="93"/>
      <c r="BK52" s="180"/>
      <c r="BL52" s="181"/>
      <c r="BM52" s="182"/>
      <c r="BN52" s="181"/>
      <c r="BO52" s="181"/>
      <c r="BP52" s="65"/>
      <c r="BQ52" s="65"/>
      <c r="BR52" s="172"/>
      <c r="BS52" s="65"/>
      <c r="BT52" s="65"/>
      <c r="BU52" s="65"/>
      <c r="BV52" s="65"/>
      <c r="BW52" s="172"/>
      <c r="BX52" s="65"/>
      <c r="BY52" s="65"/>
      <c r="BZ52" s="65"/>
      <c r="CA52" s="173"/>
      <c r="CB52" s="172"/>
      <c r="CC52" s="65"/>
      <c r="CD52" s="173"/>
      <c r="CE52" s="65"/>
      <c r="CF52" s="65"/>
      <c r="CG52" s="172"/>
      <c r="CH52" s="65"/>
      <c r="CI52" s="65"/>
      <c r="CJ52" s="65"/>
      <c r="CK52" s="65"/>
      <c r="CL52" s="172"/>
      <c r="CM52" s="65"/>
      <c r="CN52" s="65"/>
      <c r="CO52" s="64"/>
      <c r="CP52" s="65"/>
      <c r="CQ52" s="65"/>
      <c r="CR52" s="65"/>
      <c r="CS52" s="64"/>
      <c r="CT52" s="175"/>
      <c r="CU52" s="175"/>
      <c r="CV52" s="175"/>
      <c r="CW52" s="175"/>
      <c r="CX52" s="175"/>
    </row>
    <row r="53" spans="2:102" ht="16.5" customHeight="1" thickBot="1" x14ac:dyDescent="0.3">
      <c r="B53" s="177" t="s">
        <v>286</v>
      </c>
      <c r="C53" s="178" t="s">
        <v>287</v>
      </c>
      <c r="D53" s="184" t="s">
        <v>303</v>
      </c>
      <c r="E53" s="84">
        <v>1</v>
      </c>
      <c r="F53" s="85">
        <v>1</v>
      </c>
      <c r="G53" s="86">
        <f t="shared" ref="G53" si="19">E53-F53</f>
        <v>0</v>
      </c>
      <c r="H53" s="87">
        <v>5</v>
      </c>
      <c r="I53" s="88">
        <v>45506</v>
      </c>
      <c r="J53" s="89">
        <v>45506</v>
      </c>
      <c r="K53" s="90">
        <f t="shared" ref="K53" si="20">J53-I53+1</f>
        <v>1</v>
      </c>
      <c r="L53" s="91">
        <f t="shared" ref="L53" si="21">F53/E53</f>
        <v>1</v>
      </c>
      <c r="M53" s="92"/>
      <c r="N53" s="93"/>
      <c r="O53" s="93"/>
      <c r="P53" s="93"/>
      <c r="Q53" s="93"/>
      <c r="R53" s="94"/>
      <c r="S53" s="94"/>
      <c r="T53" s="94"/>
      <c r="U53" s="94"/>
      <c r="V53" s="94"/>
      <c r="W53" s="93"/>
      <c r="X53" s="93"/>
      <c r="Y53" s="93"/>
      <c r="Z53" s="93"/>
      <c r="AA53" s="95"/>
      <c r="AB53" s="92"/>
      <c r="AC53" s="93"/>
      <c r="AD53" s="93"/>
      <c r="AE53" s="93"/>
      <c r="AF53" s="93"/>
      <c r="AG53" s="96"/>
      <c r="AH53" s="96"/>
      <c r="AI53" s="96"/>
      <c r="AJ53" s="96"/>
      <c r="AK53" s="96"/>
      <c r="AL53" s="93"/>
      <c r="AM53" s="93"/>
      <c r="AN53" s="93"/>
      <c r="AO53" s="93"/>
      <c r="AP53" s="95"/>
      <c r="AQ53" s="92"/>
      <c r="AR53" s="93"/>
      <c r="AS53" s="93"/>
      <c r="AT53" s="93"/>
      <c r="AU53" s="93"/>
      <c r="AV53" s="97"/>
      <c r="AW53" s="97"/>
      <c r="AX53" s="97"/>
      <c r="AY53" s="97"/>
      <c r="AZ53" s="97"/>
      <c r="BA53" s="93"/>
      <c r="BB53" s="93"/>
      <c r="BC53" s="93"/>
      <c r="BD53" s="93"/>
      <c r="BE53" s="95"/>
      <c r="BF53" s="92"/>
      <c r="BG53" s="93"/>
      <c r="BH53" s="93"/>
      <c r="BI53" s="93"/>
      <c r="BJ53" s="93"/>
      <c r="BK53" s="180"/>
      <c r="BL53" s="181"/>
      <c r="BM53" s="182"/>
      <c r="BN53" s="181"/>
      <c r="BO53" s="181"/>
      <c r="BP53" s="65"/>
      <c r="BQ53" s="65"/>
      <c r="BR53" s="172"/>
      <c r="BS53" s="65"/>
      <c r="BT53" s="65"/>
      <c r="BU53" s="65"/>
      <c r="BV53" s="65"/>
      <c r="BW53" s="172"/>
      <c r="BX53" s="65"/>
      <c r="BY53" s="65"/>
      <c r="BZ53" s="65"/>
      <c r="CA53" s="172"/>
      <c r="CB53" s="172"/>
      <c r="CC53" s="65"/>
      <c r="CD53" s="173"/>
      <c r="CE53" s="65"/>
      <c r="CF53" s="65"/>
      <c r="CG53" s="172"/>
      <c r="CH53" s="65"/>
      <c r="CI53" s="65"/>
      <c r="CJ53" s="65"/>
      <c r="CK53" s="65"/>
      <c r="CL53" s="172"/>
      <c r="CM53" s="65"/>
      <c r="CN53" s="65"/>
      <c r="CO53" s="64"/>
      <c r="CP53" s="65"/>
      <c r="CQ53" s="65"/>
      <c r="CR53" s="65"/>
      <c r="CS53" s="65"/>
      <c r="CT53" s="172"/>
      <c r="CU53" s="175"/>
      <c r="CV53" s="175"/>
      <c r="CW53" s="175"/>
      <c r="CX53" s="175"/>
    </row>
    <row r="54" spans="2:102" ht="16.5" customHeight="1" thickBot="1" x14ac:dyDescent="0.3">
      <c r="B54" s="177" t="s">
        <v>294</v>
      </c>
      <c r="C54" s="178" t="s">
        <v>295</v>
      </c>
      <c r="D54" s="184" t="s">
        <v>207</v>
      </c>
      <c r="E54" s="84">
        <v>2</v>
      </c>
      <c r="F54" s="85">
        <v>2</v>
      </c>
      <c r="G54" s="86">
        <f t="shared" ref="G54" si="22">E54-F54</f>
        <v>0</v>
      </c>
      <c r="H54" s="87">
        <v>5</v>
      </c>
      <c r="I54" s="88">
        <v>45507</v>
      </c>
      <c r="J54" s="89">
        <v>45507</v>
      </c>
      <c r="K54" s="90">
        <f t="shared" ref="K54" si="23">J54-I54+1</f>
        <v>1</v>
      </c>
      <c r="L54" s="91">
        <f t="shared" ref="L54" si="24">F54/E54</f>
        <v>1</v>
      </c>
      <c r="M54" s="92"/>
      <c r="N54" s="93"/>
      <c r="O54" s="93"/>
      <c r="P54" s="93"/>
      <c r="Q54" s="93"/>
      <c r="R54" s="94"/>
      <c r="S54" s="94"/>
      <c r="T54" s="94"/>
      <c r="U54" s="94"/>
      <c r="V54" s="94"/>
      <c r="W54" s="93"/>
      <c r="X54" s="93"/>
      <c r="Y54" s="93"/>
      <c r="Z54" s="93"/>
      <c r="AA54" s="95"/>
      <c r="AB54" s="92"/>
      <c r="AC54" s="93"/>
      <c r="AD54" s="93"/>
      <c r="AE54" s="93"/>
      <c r="AF54" s="93"/>
      <c r="AG54" s="96"/>
      <c r="AH54" s="96"/>
      <c r="AI54" s="96"/>
      <c r="AJ54" s="96"/>
      <c r="AK54" s="96"/>
      <c r="AL54" s="93"/>
      <c r="AM54" s="93"/>
      <c r="AN54" s="93"/>
      <c r="AO54" s="93"/>
      <c r="AP54" s="95"/>
      <c r="AQ54" s="92"/>
      <c r="AR54" s="93"/>
      <c r="AS54" s="93"/>
      <c r="AT54" s="93"/>
      <c r="AU54" s="93"/>
      <c r="AV54" s="97"/>
      <c r="AW54" s="97"/>
      <c r="AX54" s="97"/>
      <c r="AY54" s="97"/>
      <c r="AZ54" s="97"/>
      <c r="BA54" s="93"/>
      <c r="BB54" s="93"/>
      <c r="BC54" s="93"/>
      <c r="BD54" s="93"/>
      <c r="BE54" s="95"/>
      <c r="BF54" s="92"/>
      <c r="BG54" s="93"/>
      <c r="BH54" s="93"/>
      <c r="BI54" s="93"/>
      <c r="BJ54" s="93"/>
      <c r="BK54" s="180"/>
      <c r="BL54" s="181"/>
      <c r="BM54" s="182"/>
      <c r="BN54" s="181"/>
      <c r="BO54" s="181"/>
      <c r="BP54" s="65"/>
      <c r="BQ54" s="65"/>
      <c r="BR54" s="172"/>
      <c r="BS54" s="65"/>
      <c r="BT54" s="65"/>
      <c r="BU54" s="65"/>
      <c r="BV54" s="65"/>
      <c r="BW54" s="172"/>
      <c r="BX54" s="65"/>
      <c r="BY54" s="65"/>
      <c r="BZ54" s="65"/>
      <c r="CA54" s="172"/>
      <c r="CB54" s="172"/>
      <c r="CC54" s="65"/>
      <c r="CD54" s="173"/>
      <c r="CF54" s="65"/>
      <c r="CG54" s="172"/>
      <c r="CH54" s="65"/>
      <c r="CI54" s="65"/>
      <c r="CJ54" s="65"/>
      <c r="CK54" s="65"/>
      <c r="CL54" s="172"/>
      <c r="CM54" s="65"/>
      <c r="CN54" s="65"/>
      <c r="CO54" s="92"/>
      <c r="CP54" s="93"/>
      <c r="CQ54" s="93"/>
      <c r="CR54" s="93"/>
      <c r="CS54" s="93"/>
      <c r="CT54" s="176"/>
      <c r="CU54" s="176"/>
      <c r="CV54" s="172"/>
      <c r="CW54" s="172"/>
      <c r="CX54" s="172"/>
    </row>
    <row r="55" spans="2:102" ht="22.5" customHeight="1" thickBot="1" x14ac:dyDescent="0.3">
      <c r="B55" s="177" t="s">
        <v>299</v>
      </c>
      <c r="C55" s="178" t="s">
        <v>340</v>
      </c>
      <c r="D55" s="184" t="s">
        <v>303</v>
      </c>
      <c r="E55" s="84">
        <v>3</v>
      </c>
      <c r="F55" s="85">
        <v>3</v>
      </c>
      <c r="G55" s="86">
        <f t="shared" ref="G55" si="25">E55-F55</f>
        <v>0</v>
      </c>
      <c r="H55" s="87">
        <v>5</v>
      </c>
      <c r="I55" s="88">
        <v>45509</v>
      </c>
      <c r="J55" s="89">
        <v>45509</v>
      </c>
      <c r="K55" s="90">
        <f t="shared" ref="K55" si="26">J55-I55+1</f>
        <v>1</v>
      </c>
      <c r="L55" s="91">
        <f t="shared" ref="L55" si="27">F55/E55</f>
        <v>1</v>
      </c>
      <c r="M55" s="92"/>
      <c r="N55" s="93"/>
      <c r="O55" s="93"/>
      <c r="P55" s="93"/>
      <c r="Q55" s="93"/>
      <c r="R55" s="94"/>
      <c r="S55" s="94"/>
      <c r="T55" s="94"/>
      <c r="U55" s="94"/>
      <c r="V55" s="94"/>
      <c r="W55" s="93"/>
      <c r="X55" s="93"/>
      <c r="Y55" s="93"/>
      <c r="Z55" s="93"/>
      <c r="AA55" s="95"/>
      <c r="AB55" s="92"/>
      <c r="AC55" s="93"/>
      <c r="AD55" s="93"/>
      <c r="AE55" s="93"/>
      <c r="AF55" s="93"/>
      <c r="AG55" s="96"/>
      <c r="AH55" s="96"/>
      <c r="AI55" s="96"/>
      <c r="AJ55" s="96"/>
      <c r="AK55" s="96"/>
      <c r="AL55" s="93"/>
      <c r="AM55" s="93"/>
      <c r="AN55" s="93"/>
      <c r="AO55" s="93"/>
      <c r="AP55" s="95"/>
      <c r="AQ55" s="92"/>
      <c r="AR55" s="93"/>
      <c r="AS55" s="93"/>
      <c r="AT55" s="93"/>
      <c r="AU55" s="93"/>
      <c r="AV55" s="97"/>
      <c r="AW55" s="97"/>
      <c r="AX55" s="97"/>
      <c r="AY55" s="97"/>
      <c r="AZ55" s="97"/>
      <c r="BA55" s="93"/>
      <c r="BB55" s="93"/>
      <c r="BC55" s="93"/>
      <c r="BD55" s="93"/>
      <c r="BE55" s="95"/>
      <c r="BF55" s="92"/>
      <c r="BG55" s="93"/>
      <c r="BH55" s="93"/>
      <c r="BI55" s="93"/>
      <c r="BJ55" s="93"/>
      <c r="BK55" s="180"/>
      <c r="BL55" s="181"/>
      <c r="BM55" s="182"/>
      <c r="BN55" s="181"/>
      <c r="BO55" s="181"/>
      <c r="BP55" s="65"/>
      <c r="BQ55" s="65"/>
      <c r="BR55" s="172"/>
      <c r="BS55" s="65"/>
      <c r="BT55" s="65"/>
      <c r="BU55" s="65"/>
      <c r="BV55" s="65"/>
      <c r="BW55" s="172"/>
      <c r="BX55" s="65"/>
      <c r="BY55" s="65"/>
      <c r="BZ55" s="65"/>
      <c r="CA55" s="172"/>
      <c r="CB55" s="172"/>
      <c r="CC55" s="65"/>
      <c r="CD55" s="65"/>
      <c r="CE55" s="173"/>
      <c r="CF55" s="65"/>
      <c r="CG55" s="172"/>
      <c r="CH55" s="65"/>
      <c r="CI55" s="65"/>
      <c r="CJ55" s="65"/>
      <c r="CK55" s="65"/>
      <c r="CL55" s="172"/>
      <c r="CM55" s="65"/>
      <c r="CN55" s="65"/>
      <c r="CO55" s="92"/>
      <c r="CP55" s="93"/>
      <c r="CQ55" s="93"/>
      <c r="CR55" s="93"/>
      <c r="CS55" s="93"/>
      <c r="CT55" s="176"/>
      <c r="CU55" s="176"/>
      <c r="CV55" s="176"/>
      <c r="CW55" s="176"/>
      <c r="CX55" s="176"/>
    </row>
    <row r="56" spans="2:102" ht="16.5" customHeight="1" thickBot="1" x14ac:dyDescent="0.3">
      <c r="B56" s="177" t="s">
        <v>300</v>
      </c>
      <c r="C56" s="178" t="s">
        <v>301</v>
      </c>
      <c r="D56" s="184" t="s">
        <v>207</v>
      </c>
      <c r="E56" s="84">
        <v>3</v>
      </c>
      <c r="F56" s="85">
        <v>3</v>
      </c>
      <c r="G56" s="86">
        <f t="shared" ref="G56" si="28">E56-F56</f>
        <v>0</v>
      </c>
      <c r="H56" s="87">
        <v>5</v>
      </c>
      <c r="I56" s="88">
        <v>45509</v>
      </c>
      <c r="J56" s="89">
        <v>45509</v>
      </c>
      <c r="K56" s="90">
        <f t="shared" ref="K56" si="29">J56-I56+1</f>
        <v>1</v>
      </c>
      <c r="L56" s="91">
        <f t="shared" ref="L56" si="30">F56/E56</f>
        <v>1</v>
      </c>
      <c r="M56" s="92"/>
      <c r="N56" s="93"/>
      <c r="O56" s="93"/>
      <c r="P56" s="93"/>
      <c r="Q56" s="93"/>
      <c r="R56" s="94"/>
      <c r="S56" s="94"/>
      <c r="T56" s="94"/>
      <c r="U56" s="94"/>
      <c r="V56" s="94"/>
      <c r="W56" s="93"/>
      <c r="X56" s="93"/>
      <c r="Y56" s="93"/>
      <c r="Z56" s="93"/>
      <c r="AA56" s="95"/>
      <c r="AB56" s="92"/>
      <c r="AC56" s="93"/>
      <c r="AD56" s="93"/>
      <c r="AE56" s="93"/>
      <c r="AF56" s="93"/>
      <c r="AG56" s="96"/>
      <c r="AH56" s="96"/>
      <c r="AI56" s="96"/>
      <c r="AJ56" s="96"/>
      <c r="AK56" s="96"/>
      <c r="AL56" s="93"/>
      <c r="AM56" s="93"/>
      <c r="AN56" s="93"/>
      <c r="AO56" s="93"/>
      <c r="AP56" s="95"/>
      <c r="AQ56" s="92"/>
      <c r="AR56" s="93"/>
      <c r="AS56" s="93"/>
      <c r="AT56" s="93"/>
      <c r="AU56" s="93"/>
      <c r="AV56" s="97"/>
      <c r="AW56" s="97"/>
      <c r="AX56" s="97"/>
      <c r="AY56" s="97"/>
      <c r="AZ56" s="97"/>
      <c r="BA56" s="93"/>
      <c r="BB56" s="93"/>
      <c r="BC56" s="93"/>
      <c r="BD56" s="93"/>
      <c r="BE56" s="95"/>
      <c r="BF56" s="92"/>
      <c r="BG56" s="93"/>
      <c r="BH56" s="93"/>
      <c r="BI56" s="93"/>
      <c r="BJ56" s="93"/>
      <c r="BK56" s="180"/>
      <c r="BL56" s="181"/>
      <c r="BM56" s="182"/>
      <c r="BN56" s="181"/>
      <c r="BO56" s="181"/>
      <c r="BP56" s="65"/>
      <c r="BQ56" s="65"/>
      <c r="BR56" s="172"/>
      <c r="BS56" s="65"/>
      <c r="BT56" s="65"/>
      <c r="BU56" s="65"/>
      <c r="BV56" s="65"/>
      <c r="BW56" s="172"/>
      <c r="BX56" s="65"/>
      <c r="BY56" s="65"/>
      <c r="BZ56" s="65"/>
      <c r="CA56" s="172"/>
      <c r="CB56" s="172"/>
      <c r="CC56" s="65"/>
      <c r="CD56" s="65"/>
      <c r="CE56" s="173"/>
      <c r="CF56" s="65"/>
      <c r="CG56" s="172"/>
      <c r="CH56" s="65"/>
      <c r="CI56" s="65"/>
      <c r="CJ56" s="65"/>
      <c r="CK56" s="65"/>
      <c r="CL56" s="172"/>
      <c r="CM56" s="65"/>
      <c r="CN56" s="65"/>
      <c r="CP56" s="65"/>
      <c r="CQ56" s="172"/>
      <c r="CR56" s="65"/>
      <c r="CS56" s="65"/>
      <c r="CT56" s="175"/>
      <c r="CU56" s="175"/>
      <c r="CV56" s="175"/>
      <c r="CW56" s="175"/>
      <c r="CX56" s="175"/>
    </row>
    <row r="57" spans="2:102" ht="16.5" customHeight="1" thickBot="1" x14ac:dyDescent="0.3">
      <c r="B57" s="177" t="s">
        <v>304</v>
      </c>
      <c r="C57" s="178" t="s">
        <v>302</v>
      </c>
      <c r="D57" s="184" t="s">
        <v>303</v>
      </c>
      <c r="E57" s="84">
        <v>2</v>
      </c>
      <c r="F57" s="85">
        <v>2</v>
      </c>
      <c r="G57" s="86">
        <f t="shared" ref="G57" si="31">E57-F57</f>
        <v>0</v>
      </c>
      <c r="H57" s="87">
        <v>5</v>
      </c>
      <c r="I57" s="88">
        <v>45510</v>
      </c>
      <c r="J57" s="89">
        <v>45510</v>
      </c>
      <c r="K57" s="90">
        <f t="shared" ref="K57" si="32">J57-I57+1</f>
        <v>1</v>
      </c>
      <c r="L57" s="91">
        <f t="shared" ref="L57" si="33">F57/E57</f>
        <v>1</v>
      </c>
      <c r="M57" s="92"/>
      <c r="N57" s="93"/>
      <c r="O57" s="93"/>
      <c r="P57" s="93"/>
      <c r="Q57" s="93"/>
      <c r="R57" s="94"/>
      <c r="S57" s="94"/>
      <c r="T57" s="94"/>
      <c r="U57" s="94"/>
      <c r="V57" s="94"/>
      <c r="W57" s="93"/>
      <c r="X57" s="93"/>
      <c r="Y57" s="93"/>
      <c r="Z57" s="93"/>
      <c r="AA57" s="95"/>
      <c r="AB57" s="92"/>
      <c r="AC57" s="93"/>
      <c r="AD57" s="93"/>
      <c r="AE57" s="93"/>
      <c r="AF57" s="93"/>
      <c r="AG57" s="96"/>
      <c r="AH57" s="96"/>
      <c r="AI57" s="96"/>
      <c r="AJ57" s="96"/>
      <c r="AK57" s="96"/>
      <c r="AL57" s="93"/>
      <c r="AM57" s="93"/>
      <c r="AN57" s="93"/>
      <c r="AO57" s="93"/>
      <c r="AP57" s="95"/>
      <c r="AQ57" s="92"/>
      <c r="AR57" s="93"/>
      <c r="AS57" s="93"/>
      <c r="AT57" s="93"/>
      <c r="AU57" s="93"/>
      <c r="AV57" s="97"/>
      <c r="AW57" s="97"/>
      <c r="AX57" s="97"/>
      <c r="AY57" s="97"/>
      <c r="AZ57" s="97"/>
      <c r="BA57" s="93"/>
      <c r="BB57" s="93"/>
      <c r="BC57" s="93"/>
      <c r="BD57" s="93"/>
      <c r="BE57" s="95"/>
      <c r="BF57" s="92"/>
      <c r="BG57" s="93"/>
      <c r="BH57" s="93"/>
      <c r="BI57" s="93"/>
      <c r="BJ57" s="93"/>
      <c r="BK57" s="180"/>
      <c r="BL57" s="181"/>
      <c r="BM57" s="182"/>
      <c r="BN57" s="181"/>
      <c r="BO57" s="181"/>
      <c r="BP57" s="65"/>
      <c r="BQ57" s="65"/>
      <c r="BR57" s="172"/>
      <c r="BS57" s="65"/>
      <c r="BT57" s="65"/>
      <c r="BU57" s="65"/>
      <c r="BV57" s="65"/>
      <c r="BW57" s="172"/>
      <c r="BX57" s="65"/>
      <c r="BY57" s="65"/>
      <c r="BZ57" s="65"/>
      <c r="CA57" s="172"/>
      <c r="CB57" s="172"/>
      <c r="CC57" s="65"/>
      <c r="CD57" s="65"/>
      <c r="CE57" s="65"/>
      <c r="CF57" s="173"/>
      <c r="CG57" s="172"/>
      <c r="CH57" s="65"/>
      <c r="CI57" s="65"/>
      <c r="CJ57" s="65"/>
      <c r="CK57" s="65"/>
      <c r="CL57" s="172"/>
      <c r="CM57" s="65"/>
      <c r="CN57" s="65"/>
      <c r="CO57" s="64"/>
      <c r="CP57" s="65"/>
      <c r="CQ57" s="65"/>
      <c r="CR57" s="65"/>
      <c r="CS57" s="64"/>
      <c r="CT57" s="175"/>
      <c r="CU57" s="175"/>
      <c r="CV57" s="175"/>
      <c r="CW57" s="175"/>
      <c r="CX57" s="175"/>
    </row>
    <row r="58" spans="2:102" ht="16.5" customHeight="1" thickBot="1" x14ac:dyDescent="0.3">
      <c r="B58" s="177" t="s">
        <v>305</v>
      </c>
      <c r="C58" s="178" t="s">
        <v>306</v>
      </c>
      <c r="D58" s="184" t="s">
        <v>207</v>
      </c>
      <c r="E58" s="84">
        <v>1</v>
      </c>
      <c r="F58" s="85">
        <v>1</v>
      </c>
      <c r="G58" s="86">
        <f t="shared" ref="G58" si="34">E58-F58</f>
        <v>0</v>
      </c>
      <c r="H58" s="87">
        <v>5</v>
      </c>
      <c r="I58" s="88">
        <v>45510</v>
      </c>
      <c r="J58" s="89">
        <v>45510</v>
      </c>
      <c r="K58" s="90">
        <f t="shared" ref="K58" si="35">J58-I58+1</f>
        <v>1</v>
      </c>
      <c r="L58" s="91">
        <f t="shared" ref="L58" si="36">F58/E58</f>
        <v>1</v>
      </c>
      <c r="M58" s="92"/>
      <c r="N58" s="93"/>
      <c r="O58" s="93"/>
      <c r="P58" s="93"/>
      <c r="Q58" s="93"/>
      <c r="R58" s="94"/>
      <c r="S58" s="94"/>
      <c r="T58" s="94"/>
      <c r="U58" s="94"/>
      <c r="V58" s="94"/>
      <c r="W58" s="93"/>
      <c r="X58" s="93"/>
      <c r="Y58" s="93"/>
      <c r="Z58" s="93"/>
      <c r="AA58" s="95"/>
      <c r="AB58" s="92"/>
      <c r="AC58" s="93"/>
      <c r="AD58" s="93"/>
      <c r="AE58" s="93"/>
      <c r="AF58" s="93"/>
      <c r="AG58" s="96"/>
      <c r="AH58" s="96"/>
      <c r="AI58" s="96"/>
      <c r="AJ58" s="96"/>
      <c r="AK58" s="96"/>
      <c r="AL58" s="93"/>
      <c r="AM58" s="93"/>
      <c r="AN58" s="93"/>
      <c r="AO58" s="93"/>
      <c r="AP58" s="95"/>
      <c r="AQ58" s="92"/>
      <c r="AR58" s="93"/>
      <c r="AS58" s="93"/>
      <c r="AT58" s="93"/>
      <c r="AU58" s="93"/>
      <c r="AV58" s="97"/>
      <c r="AW58" s="97"/>
      <c r="AX58" s="97"/>
      <c r="AY58" s="97"/>
      <c r="AZ58" s="97"/>
      <c r="BA58" s="93"/>
      <c r="BB58" s="93"/>
      <c r="BC58" s="93"/>
      <c r="BD58" s="93"/>
      <c r="BE58" s="95"/>
      <c r="BF58" s="92"/>
      <c r="BG58" s="93"/>
      <c r="BH58" s="93"/>
      <c r="BI58" s="93"/>
      <c r="BJ58" s="93"/>
      <c r="BK58" s="180"/>
      <c r="BL58" s="181"/>
      <c r="BM58" s="182"/>
      <c r="BN58" s="181"/>
      <c r="BO58" s="181"/>
      <c r="BP58" s="65"/>
      <c r="BQ58" s="65"/>
      <c r="BR58" s="172"/>
      <c r="BS58" s="65"/>
      <c r="BT58" s="65"/>
      <c r="BU58" s="65"/>
      <c r="BV58" s="65"/>
      <c r="BW58" s="172"/>
      <c r="BX58" s="65"/>
      <c r="BY58" s="65"/>
      <c r="BZ58" s="65"/>
      <c r="CA58" s="172"/>
      <c r="CB58" s="172"/>
      <c r="CC58" s="65"/>
      <c r="CD58" s="65"/>
      <c r="CE58" s="65"/>
      <c r="CF58" s="173"/>
      <c r="CG58" s="172"/>
      <c r="CH58" s="65"/>
      <c r="CI58" s="65"/>
      <c r="CJ58" s="65"/>
      <c r="CK58" s="65"/>
      <c r="CL58" s="172"/>
      <c r="CM58" s="65"/>
      <c r="CN58" s="65"/>
      <c r="CO58" s="64"/>
      <c r="CP58" s="65"/>
      <c r="CQ58" s="65"/>
      <c r="CR58" s="65"/>
      <c r="CS58" s="65"/>
      <c r="CT58" s="172"/>
      <c r="CU58" s="175"/>
      <c r="CV58" s="175"/>
      <c r="CW58" s="175"/>
      <c r="CX58" s="175"/>
    </row>
    <row r="59" spans="2:102" ht="16.5" customHeight="1" thickBot="1" x14ac:dyDescent="0.3">
      <c r="B59" s="177" t="s">
        <v>307</v>
      </c>
      <c r="C59" s="178" t="s">
        <v>308</v>
      </c>
      <c r="D59" s="184" t="s">
        <v>303</v>
      </c>
      <c r="E59" s="84">
        <v>3</v>
      </c>
      <c r="F59" s="85">
        <v>2</v>
      </c>
      <c r="G59" s="86">
        <f t="shared" ref="G59:G60" si="37">E59-F59</f>
        <v>1</v>
      </c>
      <c r="H59" s="87">
        <v>5</v>
      </c>
      <c r="I59" s="88">
        <v>45511</v>
      </c>
      <c r="J59" s="89">
        <v>45511</v>
      </c>
      <c r="K59" s="90">
        <f t="shared" ref="K59:K60" si="38">J59-I59+1</f>
        <v>1</v>
      </c>
      <c r="L59" s="91">
        <f t="shared" ref="L59:L60" si="39">F59/E59</f>
        <v>0.66666666666666663</v>
      </c>
      <c r="M59" s="92"/>
      <c r="N59" s="93"/>
      <c r="O59" s="93"/>
      <c r="P59" s="93"/>
      <c r="Q59" s="93"/>
      <c r="R59" s="94"/>
      <c r="S59" s="94"/>
      <c r="T59" s="94"/>
      <c r="U59" s="94"/>
      <c r="V59" s="94"/>
      <c r="W59" s="93"/>
      <c r="X59" s="93"/>
      <c r="Y59" s="93"/>
      <c r="Z59" s="93"/>
      <c r="AA59" s="95"/>
      <c r="AB59" s="92"/>
      <c r="AC59" s="93"/>
      <c r="AD59" s="93"/>
      <c r="AE59" s="93"/>
      <c r="AF59" s="93"/>
      <c r="AG59" s="96"/>
      <c r="AH59" s="96"/>
      <c r="AI59" s="96"/>
      <c r="AJ59" s="96"/>
      <c r="AK59" s="96"/>
      <c r="AL59" s="93"/>
      <c r="AM59" s="93"/>
      <c r="AN59" s="93"/>
      <c r="AO59" s="93"/>
      <c r="AP59" s="95"/>
      <c r="AQ59" s="92"/>
      <c r="AR59" s="93"/>
      <c r="AS59" s="93"/>
      <c r="AT59" s="93"/>
      <c r="AU59" s="93"/>
      <c r="AV59" s="97"/>
      <c r="AW59" s="97"/>
      <c r="AX59" s="97"/>
      <c r="AY59" s="97"/>
      <c r="AZ59" s="97"/>
      <c r="BA59" s="93"/>
      <c r="BB59" s="93"/>
      <c r="BC59" s="93"/>
      <c r="BD59" s="93"/>
      <c r="BE59" s="95"/>
      <c r="BF59" s="92"/>
      <c r="BG59" s="93"/>
      <c r="BH59" s="93"/>
      <c r="BI59" s="93"/>
      <c r="BJ59" s="93"/>
      <c r="BK59" s="180"/>
      <c r="BL59" s="181"/>
      <c r="BM59" s="182"/>
      <c r="BN59" s="181"/>
      <c r="BO59" s="181"/>
      <c r="BP59" s="65"/>
      <c r="BQ59" s="65"/>
      <c r="BR59" s="172"/>
      <c r="BS59" s="65"/>
      <c r="BT59" s="65"/>
      <c r="BU59" s="65"/>
      <c r="BV59" s="65"/>
      <c r="BW59" s="172"/>
      <c r="BX59" s="65"/>
      <c r="BY59" s="65"/>
      <c r="BZ59" s="65"/>
      <c r="CA59" s="172"/>
      <c r="CB59" s="172"/>
      <c r="CC59" s="65"/>
      <c r="CD59" s="65"/>
      <c r="CE59" s="65"/>
      <c r="CF59" s="65"/>
      <c r="CG59" s="173"/>
      <c r="CH59" s="65"/>
      <c r="CI59" s="65"/>
      <c r="CJ59" s="65"/>
      <c r="CK59" s="65"/>
      <c r="CL59" s="172"/>
      <c r="CM59" s="65"/>
      <c r="CN59" s="65"/>
      <c r="CO59" s="92"/>
      <c r="CP59" s="93"/>
      <c r="CQ59" s="93"/>
      <c r="CR59" s="93"/>
      <c r="CS59" s="93"/>
      <c r="CT59" s="176"/>
      <c r="CU59" s="176"/>
      <c r="CV59" s="172"/>
      <c r="CW59" s="172"/>
      <c r="CX59" s="172"/>
    </row>
    <row r="60" spans="2:102" ht="16.5" customHeight="1" thickBot="1" x14ac:dyDescent="0.3">
      <c r="B60" s="177" t="s">
        <v>309</v>
      </c>
      <c r="C60" s="178" t="s">
        <v>311</v>
      </c>
      <c r="D60" s="184" t="s">
        <v>224</v>
      </c>
      <c r="E60" s="84">
        <v>2</v>
      </c>
      <c r="F60" s="85">
        <v>3</v>
      </c>
      <c r="G60" s="86">
        <f t="shared" si="37"/>
        <v>-1</v>
      </c>
      <c r="H60" s="87">
        <v>5</v>
      </c>
      <c r="I60" s="88">
        <v>45513</v>
      </c>
      <c r="J60" s="89">
        <v>45513</v>
      </c>
      <c r="K60" s="90">
        <f t="shared" si="38"/>
        <v>1</v>
      </c>
      <c r="L60" s="91">
        <f t="shared" si="39"/>
        <v>1.5</v>
      </c>
      <c r="M60" s="92"/>
      <c r="N60" s="93"/>
      <c r="O60" s="93"/>
      <c r="P60" s="93"/>
      <c r="Q60" s="93"/>
      <c r="R60" s="94"/>
      <c r="S60" s="94"/>
      <c r="T60" s="94"/>
      <c r="U60" s="94"/>
      <c r="V60" s="94"/>
      <c r="W60" s="93"/>
      <c r="X60" s="93"/>
      <c r="Y60" s="93"/>
      <c r="Z60" s="93"/>
      <c r="AA60" s="95"/>
      <c r="AB60" s="92"/>
      <c r="AC60" s="93"/>
      <c r="AD60" s="93"/>
      <c r="AE60" s="93"/>
      <c r="AF60" s="93"/>
      <c r="AG60" s="96"/>
      <c r="AH60" s="96"/>
      <c r="AI60" s="96"/>
      <c r="AJ60" s="96"/>
      <c r="AK60" s="96"/>
      <c r="AL60" s="93"/>
      <c r="AM60" s="93"/>
      <c r="AN60" s="93"/>
      <c r="AO60" s="93"/>
      <c r="AP60" s="95"/>
      <c r="AQ60" s="92"/>
      <c r="AR60" s="93"/>
      <c r="AS60" s="93"/>
      <c r="AT60" s="93"/>
      <c r="AU60" s="93"/>
      <c r="AV60" s="97"/>
      <c r="AW60" s="97"/>
      <c r="AX60" s="97"/>
      <c r="AY60" s="97"/>
      <c r="AZ60" s="97"/>
      <c r="BA60" s="93"/>
      <c r="BB60" s="93"/>
      <c r="BC60" s="93"/>
      <c r="BD60" s="93"/>
      <c r="BE60" s="95"/>
      <c r="BF60" s="92"/>
      <c r="BG60" s="93"/>
      <c r="BH60" s="93"/>
      <c r="BI60" s="93"/>
      <c r="BJ60" s="93"/>
      <c r="BK60" s="180"/>
      <c r="BL60" s="181"/>
      <c r="BM60" s="182"/>
      <c r="BN60" s="181"/>
      <c r="BO60" s="181"/>
      <c r="BP60" s="65"/>
      <c r="BQ60" s="65"/>
      <c r="BR60" s="172"/>
      <c r="BS60" s="65"/>
      <c r="BT60" s="65"/>
      <c r="BU60" s="65"/>
      <c r="BV60" s="65"/>
      <c r="BW60" s="172"/>
      <c r="BX60" s="65"/>
      <c r="BY60" s="65"/>
      <c r="BZ60" s="65"/>
      <c r="CA60" s="172"/>
      <c r="CB60" s="172"/>
      <c r="CC60" s="65"/>
      <c r="CD60" s="65"/>
      <c r="CE60" s="65"/>
      <c r="CF60" s="186"/>
      <c r="CG60" s="65"/>
      <c r="CH60" s="186"/>
      <c r="CI60" s="173"/>
      <c r="CJ60" s="65"/>
      <c r="CK60" s="65"/>
      <c r="CL60" s="172"/>
      <c r="CM60" s="65"/>
      <c r="CN60" s="65"/>
      <c r="CO60" s="92"/>
      <c r="CP60" s="93"/>
      <c r="CQ60" s="93"/>
      <c r="CR60" s="93"/>
      <c r="CS60" s="93"/>
      <c r="CT60" s="176"/>
      <c r="CU60" s="176"/>
      <c r="CV60" s="176"/>
      <c r="CW60" s="176"/>
      <c r="CX60" s="176"/>
    </row>
    <row r="61" spans="2:102" ht="16.5" customHeight="1" thickBot="1" x14ac:dyDescent="0.3">
      <c r="B61" s="177" t="s">
        <v>310</v>
      </c>
      <c r="C61" s="178" t="s">
        <v>149</v>
      </c>
      <c r="D61" s="184" t="s">
        <v>210</v>
      </c>
      <c r="E61" s="84">
        <v>8</v>
      </c>
      <c r="F61" s="85">
        <v>6</v>
      </c>
      <c r="G61" s="86">
        <f t="shared" ref="G61:G62" si="40">E61-F61</f>
        <v>2</v>
      </c>
      <c r="H61" s="87">
        <v>5</v>
      </c>
      <c r="I61" s="88">
        <v>45510</v>
      </c>
      <c r="J61" s="89">
        <v>45513</v>
      </c>
      <c r="K61" s="90">
        <f t="shared" ref="K61:K62" si="41">J61-I61+1</f>
        <v>4</v>
      </c>
      <c r="L61" s="91">
        <f t="shared" ref="L61:L62" si="42">F61/E61</f>
        <v>0.75</v>
      </c>
      <c r="M61" s="92"/>
      <c r="N61" s="93"/>
      <c r="O61" s="93"/>
      <c r="P61" s="93"/>
      <c r="Q61" s="93"/>
      <c r="R61" s="94"/>
      <c r="S61" s="94"/>
      <c r="T61" s="94"/>
      <c r="U61" s="94"/>
      <c r="V61" s="94"/>
      <c r="W61" s="93"/>
      <c r="X61" s="93"/>
      <c r="Y61" s="93"/>
      <c r="Z61" s="93"/>
      <c r="AA61" s="95"/>
      <c r="AB61" s="92"/>
      <c r="AC61" s="93"/>
      <c r="AD61" s="93"/>
      <c r="AE61" s="93"/>
      <c r="AF61" s="93"/>
      <c r="AG61" s="96"/>
      <c r="AH61" s="96"/>
      <c r="AI61" s="96"/>
      <c r="AJ61" s="96"/>
      <c r="AK61" s="96"/>
      <c r="AL61" s="93"/>
      <c r="AM61" s="93"/>
      <c r="AN61" s="93"/>
      <c r="AO61" s="93"/>
      <c r="AP61" s="95"/>
      <c r="AQ61" s="92"/>
      <c r="AR61" s="93"/>
      <c r="AS61" s="93"/>
      <c r="AT61" s="93"/>
      <c r="AU61" s="93"/>
      <c r="AV61" s="97"/>
      <c r="AW61" s="97"/>
      <c r="AX61" s="97"/>
      <c r="AY61" s="97"/>
      <c r="AZ61" s="97"/>
      <c r="BA61" s="93"/>
      <c r="BB61" s="93"/>
      <c r="BC61" s="93"/>
      <c r="BD61" s="93"/>
      <c r="BE61" s="95"/>
      <c r="BF61" s="92"/>
      <c r="BG61" s="93"/>
      <c r="BH61" s="93"/>
      <c r="BI61" s="93"/>
      <c r="BJ61" s="93"/>
      <c r="BK61" s="180"/>
      <c r="BL61" s="181"/>
      <c r="BM61" s="182"/>
      <c r="BN61" s="181"/>
      <c r="BO61" s="181"/>
      <c r="BP61" s="65"/>
      <c r="BQ61" s="65"/>
      <c r="BR61" s="172"/>
      <c r="BS61" s="65"/>
      <c r="BT61" s="65"/>
      <c r="BU61" s="65"/>
      <c r="BV61" s="65"/>
      <c r="BW61" s="172"/>
      <c r="BX61" s="65"/>
      <c r="BY61" s="65"/>
      <c r="BZ61" s="65"/>
      <c r="CA61" s="172"/>
      <c r="CB61" s="172"/>
      <c r="CC61" s="65"/>
      <c r="CD61" s="65"/>
      <c r="CE61" s="65"/>
      <c r="CF61" s="173"/>
      <c r="CG61" s="173"/>
      <c r="CH61" s="173"/>
      <c r="CI61" s="173"/>
      <c r="CJ61" s="65"/>
      <c r="CK61" s="65"/>
      <c r="CL61" s="172"/>
      <c r="CM61" s="65"/>
      <c r="CN61" s="65"/>
      <c r="CO61" s="93"/>
      <c r="CP61" s="93"/>
      <c r="CQ61" s="93"/>
      <c r="CR61" s="93"/>
      <c r="CS61" s="93"/>
      <c r="CT61" s="172"/>
      <c r="CU61" s="176"/>
      <c r="CV61" s="176"/>
      <c r="CW61" s="193"/>
      <c r="CX61" s="189"/>
    </row>
    <row r="62" spans="2:102" ht="16.5" customHeight="1" thickBot="1" x14ac:dyDescent="0.3">
      <c r="B62" s="177" t="s">
        <v>312</v>
      </c>
      <c r="C62" s="178" t="s">
        <v>313</v>
      </c>
      <c r="D62" s="184" t="s">
        <v>207</v>
      </c>
      <c r="E62" s="84">
        <v>3</v>
      </c>
      <c r="F62" s="85">
        <v>3</v>
      </c>
      <c r="G62" s="86">
        <f t="shared" si="40"/>
        <v>0</v>
      </c>
      <c r="H62" s="87">
        <v>5</v>
      </c>
      <c r="I62" s="88">
        <v>45515</v>
      </c>
      <c r="J62" s="89">
        <v>45515</v>
      </c>
      <c r="K62" s="90">
        <f t="shared" si="41"/>
        <v>1</v>
      </c>
      <c r="L62" s="91">
        <f t="shared" si="42"/>
        <v>1</v>
      </c>
      <c r="M62" s="92"/>
      <c r="N62" s="93"/>
      <c r="O62" s="93"/>
      <c r="P62" s="93"/>
      <c r="Q62" s="93"/>
      <c r="R62" s="94"/>
      <c r="S62" s="94"/>
      <c r="T62" s="94"/>
      <c r="U62" s="94"/>
      <c r="V62" s="94"/>
      <c r="W62" s="93"/>
      <c r="X62" s="93"/>
      <c r="Y62" s="93"/>
      <c r="Z62" s="93"/>
      <c r="AA62" s="95"/>
      <c r="AB62" s="92"/>
      <c r="AC62" s="93"/>
      <c r="AD62" s="93"/>
      <c r="AE62" s="93"/>
      <c r="AF62" s="93"/>
      <c r="AG62" s="96"/>
      <c r="AH62" s="96"/>
      <c r="AI62" s="96"/>
      <c r="AJ62" s="96"/>
      <c r="AK62" s="96"/>
      <c r="AL62" s="93"/>
      <c r="AM62" s="93"/>
      <c r="AN62" s="93"/>
      <c r="AO62" s="93"/>
      <c r="AP62" s="95"/>
      <c r="AQ62" s="92"/>
      <c r="AR62" s="93"/>
      <c r="AS62" s="93"/>
      <c r="AT62" s="93"/>
      <c r="AU62" s="93"/>
      <c r="AV62" s="97"/>
      <c r="AW62" s="97"/>
      <c r="AX62" s="97"/>
      <c r="AY62" s="97"/>
      <c r="AZ62" s="97"/>
      <c r="BA62" s="93"/>
      <c r="BB62" s="93"/>
      <c r="BC62" s="93"/>
      <c r="BD62" s="93"/>
      <c r="BE62" s="95"/>
      <c r="BF62" s="92"/>
      <c r="BG62" s="93"/>
      <c r="BH62" s="93"/>
      <c r="BI62" s="93"/>
      <c r="BJ62" s="93"/>
      <c r="BK62" s="180"/>
      <c r="BL62" s="181"/>
      <c r="BM62" s="182"/>
      <c r="BN62" s="181"/>
      <c r="BO62" s="181"/>
      <c r="BP62" s="65"/>
      <c r="BQ62" s="65"/>
      <c r="BR62" s="172"/>
      <c r="BS62" s="65"/>
      <c r="BT62" s="65"/>
      <c r="BU62" s="65"/>
      <c r="BV62" s="65"/>
      <c r="BW62" s="172"/>
      <c r="BX62" s="65"/>
      <c r="BY62" s="65"/>
      <c r="BZ62" s="65"/>
      <c r="CA62" s="172"/>
      <c r="CB62" s="172"/>
      <c r="CC62" s="65"/>
      <c r="CD62" s="65"/>
      <c r="CE62" s="65"/>
      <c r="CF62" s="65"/>
      <c r="CG62" s="65"/>
      <c r="CH62" s="65"/>
      <c r="CI62" s="65"/>
      <c r="CJ62" s="173"/>
      <c r="CK62" s="65"/>
      <c r="CL62" s="172"/>
      <c r="CM62" s="65"/>
      <c r="CN62" s="65"/>
      <c r="CO62" s="93"/>
      <c r="CP62" s="93"/>
      <c r="CQ62" s="93"/>
      <c r="CR62" s="93"/>
      <c r="CS62" s="93"/>
      <c r="CT62" s="172"/>
      <c r="CU62" s="176"/>
      <c r="CV62" s="176"/>
      <c r="CW62" s="193"/>
      <c r="CX62" s="189"/>
    </row>
    <row r="63" spans="2:102" ht="16.5" customHeight="1" thickBot="1" x14ac:dyDescent="0.3">
      <c r="B63" s="177" t="s">
        <v>326</v>
      </c>
      <c r="C63" s="178" t="s">
        <v>314</v>
      </c>
      <c r="D63" s="184" t="s">
        <v>210</v>
      </c>
      <c r="E63" s="84">
        <v>8</v>
      </c>
      <c r="F63" s="85">
        <v>5</v>
      </c>
      <c r="G63" s="86">
        <f t="shared" ref="G63" si="43">E63-F63</f>
        <v>3</v>
      </c>
      <c r="H63" s="87">
        <v>5</v>
      </c>
      <c r="I63" s="88">
        <v>45524</v>
      </c>
      <c r="J63" s="89">
        <v>45524</v>
      </c>
      <c r="K63" s="90">
        <f t="shared" ref="K63" si="44">J63-I63+1</f>
        <v>1</v>
      </c>
      <c r="L63" s="91">
        <f t="shared" ref="L63:L67" si="45">F63/E63</f>
        <v>0.625</v>
      </c>
      <c r="M63" s="92"/>
      <c r="N63" s="93"/>
      <c r="O63" s="93"/>
      <c r="P63" s="93"/>
      <c r="Q63" s="93"/>
      <c r="R63" s="94"/>
      <c r="S63" s="94"/>
      <c r="T63" s="94"/>
      <c r="U63" s="94"/>
      <c r="V63" s="94"/>
      <c r="W63" s="93"/>
      <c r="X63" s="93"/>
      <c r="Y63" s="93"/>
      <c r="Z63" s="93"/>
      <c r="AA63" s="95"/>
      <c r="AB63" s="92"/>
      <c r="AC63" s="93"/>
      <c r="AD63" s="93"/>
      <c r="AE63" s="93"/>
      <c r="AF63" s="93"/>
      <c r="AG63" s="96"/>
      <c r="AH63" s="96"/>
      <c r="AI63" s="96"/>
      <c r="AJ63" s="96"/>
      <c r="AK63" s="96"/>
      <c r="AL63" s="93"/>
      <c r="AM63" s="93"/>
      <c r="AN63" s="93"/>
      <c r="AO63" s="93"/>
      <c r="AP63" s="95"/>
      <c r="AQ63" s="92"/>
      <c r="AR63" s="93"/>
      <c r="AS63" s="93"/>
      <c r="AT63" s="93"/>
      <c r="AU63" s="93"/>
      <c r="AV63" s="97"/>
      <c r="AW63" s="97"/>
      <c r="AX63" s="97"/>
      <c r="AY63" s="97"/>
      <c r="AZ63" s="97"/>
      <c r="BA63" s="93"/>
      <c r="BB63" s="93"/>
      <c r="BC63" s="93"/>
      <c r="BD63" s="93"/>
      <c r="BE63" s="95"/>
      <c r="BF63" s="92"/>
      <c r="BG63" s="93"/>
      <c r="BH63" s="93"/>
      <c r="BI63" s="93"/>
      <c r="BJ63" s="93"/>
      <c r="BK63" s="180"/>
      <c r="BL63" s="181"/>
      <c r="BM63" s="182"/>
      <c r="BN63" s="181"/>
      <c r="BO63" s="181"/>
      <c r="BP63" s="65"/>
      <c r="BQ63" s="65"/>
      <c r="BR63" s="172"/>
      <c r="BS63" s="65"/>
      <c r="BT63" s="65"/>
      <c r="BU63" s="65"/>
      <c r="BV63" s="65"/>
      <c r="BW63" s="172"/>
      <c r="BX63" s="65"/>
      <c r="BY63" s="65"/>
      <c r="BZ63" s="65"/>
      <c r="CA63" s="172"/>
      <c r="CB63" s="172"/>
      <c r="CC63" s="65"/>
      <c r="CD63" s="65"/>
      <c r="CE63" s="65"/>
      <c r="CF63" s="65"/>
      <c r="CG63" s="65"/>
      <c r="CH63" s="65"/>
      <c r="CI63" s="65"/>
      <c r="CJ63" s="189"/>
      <c r="CK63" s="188"/>
      <c r="CL63" s="172"/>
      <c r="CM63" s="65"/>
      <c r="CN63" s="65"/>
      <c r="CO63" s="93"/>
      <c r="CP63" s="93"/>
      <c r="CQ63" s="93"/>
      <c r="CR63" s="93"/>
      <c r="CS63" s="93"/>
      <c r="CT63" s="172"/>
      <c r="CU63" s="176"/>
      <c r="CV63" s="176"/>
      <c r="CW63" s="193"/>
      <c r="CX63" s="189"/>
    </row>
    <row r="64" spans="2:102" ht="16.5" customHeight="1" x14ac:dyDescent="0.25">
      <c r="B64" s="169" t="s">
        <v>324</v>
      </c>
      <c r="C64" s="194" t="s">
        <v>325</v>
      </c>
      <c r="D64" s="74"/>
      <c r="E64" s="42">
        <v>9</v>
      </c>
      <c r="F64" s="43">
        <v>9</v>
      </c>
      <c r="G64" s="44">
        <v>0</v>
      </c>
      <c r="H64" s="75">
        <v>6</v>
      </c>
      <c r="I64" s="76"/>
      <c r="J64" s="77"/>
      <c r="K64" s="268"/>
      <c r="L64" s="49">
        <f t="shared" si="45"/>
        <v>1</v>
      </c>
      <c r="M64" s="50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2"/>
      <c r="AB64" s="50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51"/>
      <c r="AN64" s="51"/>
      <c r="AO64" s="51"/>
      <c r="AP64" s="52"/>
      <c r="AQ64" s="50"/>
      <c r="AR64" s="51"/>
      <c r="AS64" s="51"/>
      <c r="AT64" s="51"/>
      <c r="AU64" s="51"/>
      <c r="AV64" s="51"/>
      <c r="AW64" s="51"/>
      <c r="AX64" s="51"/>
      <c r="AY64" s="51"/>
      <c r="AZ64" s="51"/>
      <c r="BA64" s="51"/>
      <c r="BB64" s="51"/>
      <c r="BC64" s="51"/>
      <c r="BD64" s="51"/>
      <c r="BE64" s="52"/>
      <c r="BF64" s="50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2"/>
      <c r="BU64" s="50"/>
      <c r="BV64" s="51"/>
      <c r="BW64" s="51"/>
      <c r="BX64" s="51"/>
      <c r="BY64" s="51"/>
      <c r="BZ64" s="51"/>
      <c r="CA64" s="51"/>
      <c r="CB64" s="51"/>
      <c r="CC64" s="51"/>
      <c r="CD64" s="51"/>
      <c r="CE64" s="51"/>
      <c r="CF64" s="51"/>
      <c r="CG64" s="51"/>
      <c r="CH64" s="51"/>
      <c r="CI64" s="52"/>
      <c r="CJ64" s="50"/>
      <c r="CK64" s="51"/>
      <c r="CL64" s="51"/>
      <c r="CM64" s="51"/>
      <c r="CN64" s="51"/>
      <c r="CO64" s="50"/>
      <c r="CP64" s="51"/>
      <c r="CQ64" s="51"/>
      <c r="CR64" s="51"/>
      <c r="CS64" s="51"/>
      <c r="CT64" s="51"/>
      <c r="CU64" s="51"/>
      <c r="CV64" s="51"/>
      <c r="CW64" s="51"/>
      <c r="CX64" s="51"/>
    </row>
    <row r="65" spans="2:102" ht="16.5" customHeight="1" thickBot="1" x14ac:dyDescent="0.3">
      <c r="B65" s="177" t="s">
        <v>327</v>
      </c>
      <c r="C65" s="178" t="s">
        <v>328</v>
      </c>
      <c r="D65" s="184" t="s">
        <v>329</v>
      </c>
      <c r="E65" s="84">
        <v>3</v>
      </c>
      <c r="F65" s="85">
        <v>3</v>
      </c>
      <c r="G65" s="86">
        <f>E65-F65</f>
        <v>0</v>
      </c>
      <c r="H65" s="87">
        <v>6</v>
      </c>
      <c r="I65" s="88">
        <v>45531</v>
      </c>
      <c r="J65" s="89">
        <v>45531</v>
      </c>
      <c r="K65" s="90">
        <f t="shared" ref="K65:K67" si="46">J65-I65+1</f>
        <v>1</v>
      </c>
      <c r="L65" s="91">
        <f t="shared" si="45"/>
        <v>1</v>
      </c>
      <c r="M65" s="92"/>
      <c r="N65" s="93"/>
      <c r="O65" s="93"/>
      <c r="P65" s="93"/>
      <c r="Q65" s="93"/>
      <c r="R65" s="94"/>
      <c r="S65" s="94"/>
      <c r="T65" s="94"/>
      <c r="U65" s="94"/>
      <c r="V65" s="94"/>
      <c r="W65" s="93"/>
      <c r="X65" s="93"/>
      <c r="Y65" s="93"/>
      <c r="Z65" s="93"/>
      <c r="AA65" s="95"/>
      <c r="AB65" s="92"/>
      <c r="AC65" s="93"/>
      <c r="AD65" s="93"/>
      <c r="AE65" s="93"/>
      <c r="AF65" s="93"/>
      <c r="AG65" s="96"/>
      <c r="AH65" s="96"/>
      <c r="AI65" s="96"/>
      <c r="AJ65" s="96"/>
      <c r="AK65" s="96"/>
      <c r="AL65" s="93"/>
      <c r="AM65" s="93"/>
      <c r="AN65" s="93"/>
      <c r="AO65" s="93"/>
      <c r="AP65" s="95"/>
      <c r="AQ65" s="92"/>
      <c r="AR65" s="93"/>
      <c r="AS65" s="93"/>
      <c r="AT65" s="93"/>
      <c r="AU65" s="93"/>
      <c r="AV65" s="97"/>
      <c r="AW65" s="97"/>
      <c r="AX65" s="97"/>
      <c r="AY65" s="97"/>
      <c r="AZ65" s="97"/>
      <c r="BA65" s="93"/>
      <c r="BB65" s="93"/>
      <c r="BC65" s="93"/>
      <c r="BD65" s="93"/>
      <c r="BE65" s="95"/>
      <c r="BF65" s="92"/>
      <c r="BG65" s="93"/>
      <c r="BH65" s="93"/>
      <c r="BI65" s="93"/>
      <c r="BJ65" s="93"/>
      <c r="BK65" s="180"/>
      <c r="BL65" s="181"/>
      <c r="BM65" s="182"/>
      <c r="BN65" s="181"/>
      <c r="BO65" s="181"/>
      <c r="BP65" s="65"/>
      <c r="BQ65" s="65"/>
      <c r="BR65" s="172"/>
      <c r="BS65" s="65"/>
      <c r="BT65" s="65"/>
      <c r="BU65" s="65"/>
      <c r="BV65" s="65"/>
      <c r="BW65" s="172"/>
      <c r="BX65" s="65"/>
      <c r="BY65" s="65"/>
      <c r="BZ65" s="65"/>
      <c r="CA65" s="172"/>
      <c r="CB65" s="172"/>
      <c r="CC65" s="65"/>
      <c r="CD65" s="65"/>
      <c r="CE65" s="65"/>
      <c r="CF65" s="65"/>
      <c r="CG65" s="65"/>
      <c r="CH65" s="65"/>
      <c r="CI65" s="65"/>
      <c r="CJ65" s="189"/>
      <c r="CK65" s="218"/>
      <c r="CL65" s="172"/>
      <c r="CM65" s="65"/>
      <c r="CN65" s="65"/>
      <c r="CO65" s="93"/>
      <c r="CP65" s="192"/>
      <c r="CQ65" s="93"/>
      <c r="CR65" s="93"/>
      <c r="CS65" s="93"/>
      <c r="CT65" s="172"/>
      <c r="CU65" s="176"/>
      <c r="CV65" s="176"/>
      <c r="CW65" s="193"/>
      <c r="CX65" s="189"/>
    </row>
    <row r="66" spans="2:102" ht="16.5" customHeight="1" x14ac:dyDescent="0.25">
      <c r="B66" s="169" t="s">
        <v>330</v>
      </c>
      <c r="C66" s="200" t="s">
        <v>331</v>
      </c>
      <c r="D66" s="201" t="s">
        <v>329</v>
      </c>
      <c r="E66" s="202">
        <v>1</v>
      </c>
      <c r="F66" s="203">
        <v>1</v>
      </c>
      <c r="G66" s="204">
        <f>E66-F66</f>
        <v>0</v>
      </c>
      <c r="H66" s="205">
        <v>6</v>
      </c>
      <c r="I66" s="206">
        <v>45532</v>
      </c>
      <c r="J66" s="207">
        <v>45532</v>
      </c>
      <c r="K66" s="208">
        <f t="shared" si="46"/>
        <v>1</v>
      </c>
      <c r="L66" s="209">
        <f t="shared" si="45"/>
        <v>1</v>
      </c>
      <c r="M66" s="210"/>
      <c r="N66" s="211"/>
      <c r="O66" s="211"/>
      <c r="P66" s="211"/>
      <c r="Q66" s="211"/>
      <c r="R66" s="212"/>
      <c r="S66" s="212"/>
      <c r="T66" s="212"/>
      <c r="U66" s="212"/>
      <c r="V66" s="212"/>
      <c r="W66" s="211"/>
      <c r="X66" s="211"/>
      <c r="Y66" s="211"/>
      <c r="Z66" s="211"/>
      <c r="AA66" s="213"/>
      <c r="AB66" s="210"/>
      <c r="AC66" s="211"/>
      <c r="AD66" s="211"/>
      <c r="AE66" s="211"/>
      <c r="AF66" s="211"/>
      <c r="AG66" s="214"/>
      <c r="AH66" s="214"/>
      <c r="AI66" s="214"/>
      <c r="AJ66" s="214"/>
      <c r="AK66" s="214"/>
      <c r="AL66" s="211"/>
      <c r="AM66" s="211"/>
      <c r="AN66" s="211"/>
      <c r="AO66" s="211"/>
      <c r="AP66" s="213"/>
      <c r="AQ66" s="210"/>
      <c r="AR66" s="211"/>
      <c r="AS66" s="211"/>
      <c r="AT66" s="211"/>
      <c r="AU66" s="211"/>
      <c r="AV66" s="215"/>
      <c r="AW66" s="215"/>
      <c r="AX66" s="215"/>
      <c r="AY66" s="215"/>
      <c r="AZ66" s="215"/>
      <c r="BA66" s="211"/>
      <c r="BB66" s="211"/>
      <c r="BC66" s="211"/>
      <c r="BD66" s="211"/>
      <c r="BE66" s="213"/>
      <c r="BF66" s="210"/>
      <c r="BG66" s="211"/>
      <c r="BH66" s="211"/>
      <c r="BI66" s="211"/>
      <c r="BJ66" s="211"/>
      <c r="BK66" s="180"/>
      <c r="BL66" s="181"/>
      <c r="BM66" s="216"/>
      <c r="BN66" s="181"/>
      <c r="BO66" s="181"/>
      <c r="BP66" s="65"/>
      <c r="BQ66" s="65"/>
      <c r="BR66" s="217"/>
      <c r="BS66" s="65"/>
      <c r="BT66" s="218"/>
      <c r="BU66" s="219"/>
      <c r="BV66" s="65"/>
      <c r="BW66" s="217"/>
      <c r="BX66" s="65"/>
      <c r="BY66" s="65"/>
      <c r="BZ66" s="65"/>
      <c r="CA66" s="217"/>
      <c r="CB66" s="217"/>
      <c r="CC66" s="65"/>
      <c r="CD66" s="65"/>
      <c r="CE66" s="65"/>
      <c r="CF66" s="65"/>
      <c r="CG66" s="65"/>
      <c r="CH66" s="65"/>
      <c r="CI66" s="218"/>
      <c r="CJ66" s="189"/>
      <c r="CK66" s="218"/>
      <c r="CL66" s="217"/>
      <c r="CM66" s="65"/>
      <c r="CN66" s="65"/>
      <c r="CO66" s="220"/>
      <c r="CP66" s="218"/>
      <c r="CQ66" s="192"/>
      <c r="CR66" s="211"/>
      <c r="CS66" s="211"/>
      <c r="CT66" s="217"/>
      <c r="CU66" s="221"/>
      <c r="CV66" s="221"/>
      <c r="CW66" s="222"/>
      <c r="CX66" s="191"/>
    </row>
    <row r="67" spans="2:102" ht="16.5" customHeight="1" thickBot="1" x14ac:dyDescent="0.3">
      <c r="B67" s="177" t="s">
        <v>332</v>
      </c>
      <c r="C67" s="178" t="s">
        <v>333</v>
      </c>
      <c r="D67" s="184" t="s">
        <v>207</v>
      </c>
      <c r="E67" s="84">
        <v>2</v>
      </c>
      <c r="F67" s="85">
        <v>2</v>
      </c>
      <c r="G67" s="86">
        <f t="shared" ref="G67" si="47">E67-F67</f>
        <v>0</v>
      </c>
      <c r="H67" s="87">
        <v>6</v>
      </c>
      <c r="I67" s="88">
        <v>45532</v>
      </c>
      <c r="J67" s="89">
        <v>45532</v>
      </c>
      <c r="K67" s="90">
        <f t="shared" si="46"/>
        <v>1</v>
      </c>
      <c r="L67" s="91">
        <f t="shared" si="45"/>
        <v>1</v>
      </c>
      <c r="M67" s="92"/>
      <c r="N67" s="93"/>
      <c r="O67" s="93"/>
      <c r="P67" s="93"/>
      <c r="Q67" s="93"/>
      <c r="R67" s="94"/>
      <c r="S67" s="94"/>
      <c r="T67" s="94"/>
      <c r="U67" s="94"/>
      <c r="V67" s="94"/>
      <c r="W67" s="93"/>
      <c r="X67" s="93"/>
      <c r="Y67" s="93"/>
      <c r="Z67" s="93"/>
      <c r="AA67" s="95"/>
      <c r="AB67" s="92"/>
      <c r="AC67" s="93"/>
      <c r="AD67" s="93"/>
      <c r="AE67" s="93"/>
      <c r="AF67" s="93"/>
      <c r="AG67" s="96"/>
      <c r="AH67" s="96"/>
      <c r="AI67" s="96"/>
      <c r="AJ67" s="96"/>
      <c r="AK67" s="96"/>
      <c r="AL67" s="93"/>
      <c r="AM67" s="93"/>
      <c r="AN67" s="93"/>
      <c r="AO67" s="93"/>
      <c r="AP67" s="95"/>
      <c r="AQ67" s="92"/>
      <c r="AR67" s="93"/>
      <c r="AS67" s="93"/>
      <c r="AT67" s="93"/>
      <c r="AU67" s="93"/>
      <c r="AV67" s="97"/>
      <c r="AW67" s="97"/>
      <c r="AX67" s="97"/>
      <c r="AY67" s="97"/>
      <c r="AZ67" s="97"/>
      <c r="BA67" s="93"/>
      <c r="BB67" s="93"/>
      <c r="BC67" s="93"/>
      <c r="BD67" s="93"/>
      <c r="BE67" s="95"/>
      <c r="BF67" s="92"/>
      <c r="BG67" s="93"/>
      <c r="BH67" s="93"/>
      <c r="BI67" s="93"/>
      <c r="BJ67" s="93"/>
      <c r="BK67" s="180"/>
      <c r="BL67" s="181"/>
      <c r="BM67" s="182"/>
      <c r="BN67" s="181"/>
      <c r="BO67" s="181"/>
      <c r="BP67" s="65"/>
      <c r="BQ67" s="65"/>
      <c r="BR67" s="172"/>
      <c r="BS67" s="65"/>
      <c r="BT67" s="65"/>
      <c r="BU67" s="65"/>
      <c r="BV67" s="65"/>
      <c r="BW67" s="172"/>
      <c r="BX67" s="65"/>
      <c r="BY67" s="65"/>
      <c r="BZ67" s="65"/>
      <c r="CA67" s="172"/>
      <c r="CB67" s="172"/>
      <c r="CC67" s="65"/>
      <c r="CD67" s="65"/>
      <c r="CE67" s="65"/>
      <c r="CF67" s="65"/>
      <c r="CG67" s="65"/>
      <c r="CH67" s="65"/>
      <c r="CI67" s="65"/>
      <c r="CJ67" s="189"/>
      <c r="CK67" s="65"/>
      <c r="CL67" s="172"/>
      <c r="CM67" s="65"/>
      <c r="CN67" s="65"/>
      <c r="CO67" s="93"/>
      <c r="CP67" s="93"/>
      <c r="CQ67" s="192"/>
      <c r="CR67" s="93"/>
      <c r="CS67" s="93"/>
      <c r="CT67" s="172"/>
      <c r="CU67" s="176"/>
      <c r="CV67" s="176"/>
      <c r="CW67" s="193"/>
      <c r="CX67" s="189"/>
    </row>
    <row r="68" spans="2:102" ht="16.5" customHeight="1" thickBot="1" x14ac:dyDescent="0.3">
      <c r="B68" s="177" t="s">
        <v>334</v>
      </c>
      <c r="C68" s="178" t="s">
        <v>335</v>
      </c>
      <c r="D68" s="184" t="s">
        <v>303</v>
      </c>
      <c r="E68" s="84">
        <v>2</v>
      </c>
      <c r="F68" s="85">
        <v>2</v>
      </c>
      <c r="G68" s="86">
        <f t="shared" ref="G68" si="48">E68-F68</f>
        <v>0</v>
      </c>
      <c r="H68" s="87">
        <v>6</v>
      </c>
      <c r="I68" s="88">
        <v>45532</v>
      </c>
      <c r="J68" s="89">
        <v>45532</v>
      </c>
      <c r="K68" s="90">
        <f t="shared" ref="K68" si="49">J68-I68+1</f>
        <v>1</v>
      </c>
      <c r="L68" s="91">
        <f t="shared" ref="L68" si="50">F68/E68</f>
        <v>1</v>
      </c>
      <c r="M68" s="92"/>
      <c r="N68" s="93"/>
      <c r="O68" s="93"/>
      <c r="P68" s="93"/>
      <c r="Q68" s="93"/>
      <c r="R68" s="94"/>
      <c r="S68" s="94"/>
      <c r="T68" s="94"/>
      <c r="U68" s="94"/>
      <c r="V68" s="94"/>
      <c r="W68" s="93"/>
      <c r="X68" s="93"/>
      <c r="Y68" s="93"/>
      <c r="Z68" s="93"/>
      <c r="AA68" s="95"/>
      <c r="AB68" s="92"/>
      <c r="AC68" s="93"/>
      <c r="AD68" s="93"/>
      <c r="AE68" s="93"/>
      <c r="AF68" s="93"/>
      <c r="AG68" s="96"/>
      <c r="AH68" s="96"/>
      <c r="AI68" s="96"/>
      <c r="AJ68" s="96"/>
      <c r="AK68" s="96"/>
      <c r="AL68" s="93"/>
      <c r="AM68" s="93"/>
      <c r="AN68" s="93"/>
      <c r="AO68" s="93"/>
      <c r="AP68" s="95"/>
      <c r="AQ68" s="92"/>
      <c r="AR68" s="93"/>
      <c r="AS68" s="93"/>
      <c r="AT68" s="93"/>
      <c r="AU68" s="93"/>
      <c r="AV68" s="97"/>
      <c r="AW68" s="97"/>
      <c r="AX68" s="97"/>
      <c r="AY68" s="97"/>
      <c r="AZ68" s="97"/>
      <c r="BA68" s="93"/>
      <c r="BB68" s="93"/>
      <c r="BC68" s="93"/>
      <c r="BD68" s="93"/>
      <c r="BE68" s="95"/>
      <c r="BF68" s="92"/>
      <c r="BG68" s="93"/>
      <c r="BH68" s="93"/>
      <c r="BI68" s="93"/>
      <c r="BJ68" s="93"/>
      <c r="BK68" s="180"/>
      <c r="BL68" s="181"/>
      <c r="BM68" s="182"/>
      <c r="BN68" s="181"/>
      <c r="BO68" s="181"/>
      <c r="BP68" s="65"/>
      <c r="BQ68" s="65"/>
      <c r="BR68" s="172"/>
      <c r="BS68" s="65"/>
      <c r="BT68" s="65"/>
      <c r="BU68" s="65"/>
      <c r="BV68" s="65"/>
      <c r="BW68" s="172"/>
      <c r="BX68" s="65"/>
      <c r="BY68" s="65"/>
      <c r="BZ68" s="65"/>
      <c r="CA68" s="172"/>
      <c r="CB68" s="172"/>
      <c r="CC68" s="65"/>
      <c r="CD68" s="65"/>
      <c r="CE68" s="65"/>
      <c r="CF68" s="65"/>
      <c r="CG68" s="65"/>
      <c r="CH68" s="65"/>
      <c r="CI68" s="65"/>
      <c r="CJ68" s="189"/>
      <c r="CK68" s="65"/>
      <c r="CL68" s="172"/>
      <c r="CM68" s="65"/>
      <c r="CN68" s="65"/>
      <c r="CO68" s="93"/>
      <c r="CP68" s="93"/>
      <c r="CQ68" s="192"/>
      <c r="CR68" s="93"/>
      <c r="CS68" s="93"/>
      <c r="CT68" s="172"/>
      <c r="CU68" s="176"/>
      <c r="CV68" s="176"/>
      <c r="CW68" s="193"/>
      <c r="CX68" s="189"/>
    </row>
    <row r="69" spans="2:102" ht="16.5" customHeight="1" thickBot="1" x14ac:dyDescent="0.3">
      <c r="B69" s="177" t="s">
        <v>336</v>
      </c>
      <c r="C69" s="178" t="s">
        <v>337</v>
      </c>
      <c r="D69" s="184" t="s">
        <v>338</v>
      </c>
      <c r="E69" s="84">
        <v>1</v>
      </c>
      <c r="F69" s="85">
        <v>1</v>
      </c>
      <c r="G69" s="86">
        <f t="shared" ref="G69" si="51">E69-F69</f>
        <v>0</v>
      </c>
      <c r="H69" s="87">
        <v>6</v>
      </c>
      <c r="I69" s="88">
        <v>45532</v>
      </c>
      <c r="J69" s="89">
        <v>45532</v>
      </c>
      <c r="K69" s="90">
        <f t="shared" ref="K69" si="52">J69-I69+1</f>
        <v>1</v>
      </c>
      <c r="L69" s="91">
        <f t="shared" ref="L69" si="53">F69/E69</f>
        <v>1</v>
      </c>
      <c r="M69" s="92"/>
      <c r="N69" s="93"/>
      <c r="O69" s="93"/>
      <c r="P69" s="93"/>
      <c r="Q69" s="93"/>
      <c r="R69" s="94"/>
      <c r="S69" s="94"/>
      <c r="T69" s="94"/>
      <c r="U69" s="94"/>
      <c r="V69" s="94"/>
      <c r="W69" s="93"/>
      <c r="X69" s="93"/>
      <c r="Y69" s="93"/>
      <c r="Z69" s="93"/>
      <c r="AA69" s="95"/>
      <c r="AB69" s="92"/>
      <c r="AC69" s="93"/>
      <c r="AD69" s="93"/>
      <c r="AE69" s="93"/>
      <c r="AF69" s="93"/>
      <c r="AG69" s="96"/>
      <c r="AH69" s="96"/>
      <c r="AI69" s="96"/>
      <c r="AJ69" s="96"/>
      <c r="AK69" s="96"/>
      <c r="AL69" s="93"/>
      <c r="AM69" s="93"/>
      <c r="AN69" s="93"/>
      <c r="AO69" s="93"/>
      <c r="AP69" s="95"/>
      <c r="AQ69" s="92"/>
      <c r="AR69" s="93"/>
      <c r="AS69" s="93"/>
      <c r="AT69" s="93"/>
      <c r="AU69" s="93"/>
      <c r="AV69" s="97"/>
      <c r="AW69" s="97"/>
      <c r="AX69" s="97"/>
      <c r="AY69" s="97"/>
      <c r="AZ69" s="97"/>
      <c r="BA69" s="93"/>
      <c r="BB69" s="93"/>
      <c r="BC69" s="93"/>
      <c r="BD69" s="93"/>
      <c r="BE69" s="95"/>
      <c r="BF69" s="92"/>
      <c r="BG69" s="93"/>
      <c r="BH69" s="93"/>
      <c r="BI69" s="93"/>
      <c r="BJ69" s="93"/>
      <c r="BK69" s="180"/>
      <c r="BL69" s="181"/>
      <c r="BM69" s="182"/>
      <c r="BN69" s="181"/>
      <c r="BO69" s="181"/>
      <c r="BP69" s="65"/>
      <c r="BQ69" s="65"/>
      <c r="BR69" s="172"/>
      <c r="BS69" s="65"/>
      <c r="BT69" s="65"/>
      <c r="BU69" s="65"/>
      <c r="BV69" s="65"/>
      <c r="BW69" s="172"/>
      <c r="BX69" s="65"/>
      <c r="BY69" s="65"/>
      <c r="BZ69" s="65"/>
      <c r="CA69" s="172"/>
      <c r="CB69" s="172"/>
      <c r="CC69" s="65"/>
      <c r="CD69" s="65"/>
      <c r="CE69" s="65"/>
      <c r="CF69" s="65"/>
      <c r="CG69" s="65"/>
      <c r="CH69" s="65"/>
      <c r="CI69" s="65"/>
      <c r="CJ69" s="189"/>
      <c r="CK69" s="65"/>
      <c r="CL69" s="172"/>
      <c r="CM69" s="65"/>
      <c r="CN69" s="65"/>
      <c r="CO69" s="93"/>
      <c r="CP69" s="93"/>
      <c r="CQ69" s="192"/>
      <c r="CR69" s="93"/>
      <c r="CS69" s="93"/>
      <c r="CT69" s="172"/>
      <c r="CU69" s="176"/>
      <c r="CV69" s="176"/>
      <c r="CW69" s="193"/>
      <c r="CX69" s="189"/>
    </row>
    <row r="70" spans="2:102" ht="18" customHeight="1" x14ac:dyDescent="0.25">
      <c r="B70" s="190"/>
      <c r="C70" s="195" t="s">
        <v>75</v>
      </c>
      <c r="D70" s="196" t="s">
        <v>76</v>
      </c>
      <c r="E70" s="197">
        <f>SUM(E12:E17,E19:E22,E30:E38,E44:E48,E51:E63,E65:E69)</f>
        <v>125</v>
      </c>
      <c r="F70" s="197">
        <f>SUM(F12:F17,F19:F22,F30:F38,F44:F48,F51:F63,F65:F69)</f>
        <v>120</v>
      </c>
      <c r="G70" s="197">
        <f>SUM(G12:G17,G19:G22,G30:G38,G44:G48,G51:G63,G65:G69)</f>
        <v>5</v>
      </c>
      <c r="H70" s="197">
        <v>53</v>
      </c>
      <c r="I70" s="197">
        <f>E70/H70</f>
        <v>2.358490566037736</v>
      </c>
      <c r="J70" s="190"/>
      <c r="K70" s="190"/>
      <c r="L70" s="198" t="s">
        <v>77</v>
      </c>
      <c r="M70" s="199">
        <v>1</v>
      </c>
      <c r="N70" s="199">
        <v>2</v>
      </c>
      <c r="O70" s="199">
        <v>3</v>
      </c>
      <c r="P70" s="199">
        <v>4</v>
      </c>
      <c r="Q70" s="199">
        <v>5</v>
      </c>
      <c r="R70" s="199">
        <v>6</v>
      </c>
      <c r="S70" s="199">
        <v>7</v>
      </c>
      <c r="T70" s="199">
        <v>8</v>
      </c>
      <c r="U70" s="199">
        <v>9</v>
      </c>
      <c r="V70" s="199">
        <v>10</v>
      </c>
      <c r="W70" s="199">
        <v>11</v>
      </c>
      <c r="X70" s="199">
        <v>12</v>
      </c>
      <c r="Y70" s="199">
        <v>13</v>
      </c>
      <c r="Z70" s="199">
        <v>14</v>
      </c>
      <c r="AA70" s="199">
        <v>15</v>
      </c>
      <c r="AB70" s="199">
        <v>16</v>
      </c>
      <c r="AC70" s="199">
        <v>17</v>
      </c>
      <c r="AD70" s="199">
        <v>18</v>
      </c>
      <c r="AE70" s="199">
        <v>19</v>
      </c>
      <c r="AF70" s="199">
        <v>20</v>
      </c>
      <c r="AG70" s="199">
        <v>21</v>
      </c>
      <c r="AH70" s="199">
        <v>22</v>
      </c>
      <c r="AI70" s="199">
        <v>23</v>
      </c>
      <c r="AJ70" s="199">
        <v>24</v>
      </c>
      <c r="AK70" s="199">
        <v>25</v>
      </c>
      <c r="AL70" s="199">
        <v>26</v>
      </c>
      <c r="AM70" s="199">
        <v>27</v>
      </c>
      <c r="AN70" s="199">
        <v>28</v>
      </c>
      <c r="AO70" s="199">
        <v>29</v>
      </c>
      <c r="AP70" s="199">
        <v>30</v>
      </c>
      <c r="AQ70" s="199">
        <v>31</v>
      </c>
      <c r="AR70" s="199">
        <v>32</v>
      </c>
      <c r="AS70" s="199">
        <v>33</v>
      </c>
      <c r="AT70" s="199">
        <v>34</v>
      </c>
      <c r="AU70" s="199">
        <v>35</v>
      </c>
      <c r="AV70" s="199">
        <v>36</v>
      </c>
      <c r="AW70" s="199">
        <v>37</v>
      </c>
      <c r="AX70" s="199">
        <v>38</v>
      </c>
      <c r="AY70" s="199">
        <v>39</v>
      </c>
      <c r="AZ70" s="199">
        <v>40</v>
      </c>
      <c r="BA70" s="199">
        <v>41</v>
      </c>
      <c r="BB70" s="199">
        <v>42</v>
      </c>
      <c r="BC70" s="199">
        <v>43</v>
      </c>
      <c r="BD70" s="199">
        <v>44</v>
      </c>
      <c r="BE70" s="199">
        <v>45</v>
      </c>
      <c r="BF70" s="199">
        <v>46</v>
      </c>
      <c r="BG70" s="199">
        <v>47</v>
      </c>
      <c r="BH70" s="199">
        <v>48</v>
      </c>
      <c r="BI70" s="199">
        <v>49</v>
      </c>
      <c r="BJ70" s="199">
        <v>50</v>
      </c>
      <c r="BK70" s="199">
        <v>51</v>
      </c>
      <c r="BL70" s="199">
        <v>52</v>
      </c>
      <c r="BM70" s="199">
        <v>53</v>
      </c>
      <c r="BN70" s="190"/>
      <c r="BO70" s="196" t="s">
        <v>76</v>
      </c>
      <c r="BP70" s="190"/>
      <c r="BQ70" s="190"/>
      <c r="BR70" s="190"/>
      <c r="BS70" s="190"/>
      <c r="BT70" s="190"/>
      <c r="BU70" s="190"/>
      <c r="BV70" s="190"/>
      <c r="BW70" s="190"/>
      <c r="BX70" s="190"/>
      <c r="BY70" s="190"/>
      <c r="BZ70" s="190"/>
      <c r="CA70" s="190"/>
      <c r="CB70" s="190"/>
      <c r="CC70" s="190"/>
      <c r="CD70" s="190"/>
      <c r="CE70" s="190"/>
      <c r="CF70" s="190"/>
      <c r="CG70" s="190"/>
      <c r="CH70" s="190"/>
      <c r="CI70" s="190"/>
      <c r="CJ70" s="189"/>
      <c r="CK70" s="190"/>
      <c r="CL70" s="190"/>
      <c r="CM70" s="190"/>
      <c r="CN70" s="190"/>
      <c r="CO70" s="190"/>
      <c r="CP70" s="190"/>
      <c r="CQ70" s="190"/>
    </row>
    <row r="71" spans="2:102" ht="18" customHeight="1" x14ac:dyDescent="0.25">
      <c r="H71" s="104" t="s">
        <v>78</v>
      </c>
      <c r="L71" s="102" t="s">
        <v>79</v>
      </c>
      <c r="M71" s="105">
        <f>E70</f>
        <v>125</v>
      </c>
      <c r="N71" s="106">
        <f>M71-I70</f>
        <v>122.64150943396227</v>
      </c>
      <c r="O71" s="106">
        <f>N71-I70</f>
        <v>120.28301886792454</v>
      </c>
      <c r="P71" s="106">
        <f>O71-I70</f>
        <v>117.92452830188681</v>
      </c>
      <c r="Q71" s="106">
        <f>P71-I70</f>
        <v>115.56603773584908</v>
      </c>
      <c r="R71" s="106">
        <f>Q71-I70</f>
        <v>113.20754716981135</v>
      </c>
      <c r="S71" s="106">
        <f>R71-I70</f>
        <v>110.84905660377362</v>
      </c>
      <c r="T71" s="106">
        <f>S71-I70</f>
        <v>108.49056603773589</v>
      </c>
      <c r="U71" s="106">
        <f>T71-I70</f>
        <v>106.13207547169816</v>
      </c>
      <c r="V71" s="106">
        <f>U71-I70</f>
        <v>103.77358490566043</v>
      </c>
      <c r="W71" s="106">
        <f>V71-I70</f>
        <v>101.4150943396227</v>
      </c>
      <c r="X71" s="106">
        <f>W71-I70</f>
        <v>99.056603773584968</v>
      </c>
      <c r="Y71" s="106">
        <f>X71-I70</f>
        <v>96.698113207547237</v>
      </c>
      <c r="Z71" s="106">
        <f>Y71-I70</f>
        <v>94.339622641509507</v>
      </c>
      <c r="AA71" s="106">
        <f>Z71-I70</f>
        <v>91.981132075471777</v>
      </c>
      <c r="AB71" s="106">
        <f>AA71-I70</f>
        <v>89.622641509434047</v>
      </c>
      <c r="AC71" s="106">
        <f>AB71-I70</f>
        <v>87.264150943396317</v>
      </c>
      <c r="AD71" s="106">
        <f>AC71-I70</f>
        <v>84.905660377358586</v>
      </c>
      <c r="AE71" s="106">
        <f>AD71-I70</f>
        <v>82.547169811320856</v>
      </c>
      <c r="AF71" s="106">
        <f>AE71-I70</f>
        <v>80.188679245283126</v>
      </c>
      <c r="AG71" s="106">
        <f>AF71-I70</f>
        <v>77.830188679245396</v>
      </c>
      <c r="AH71" s="106">
        <f>AG71-I70</f>
        <v>75.471698113207665</v>
      </c>
      <c r="AI71" s="106">
        <f>AH71-I70</f>
        <v>73.113207547169935</v>
      </c>
      <c r="AJ71" s="106">
        <f>AI71-I70</f>
        <v>70.754716981132205</v>
      </c>
      <c r="AK71" s="106">
        <f>AJ71-I70</f>
        <v>68.396226415094475</v>
      </c>
      <c r="AL71" s="106">
        <f>AK71-I70</f>
        <v>66.037735849056745</v>
      </c>
      <c r="AM71" s="106">
        <f>AL71-I70</f>
        <v>63.679245283019007</v>
      </c>
      <c r="AN71" s="106">
        <f>AM71-I70</f>
        <v>61.32075471698127</v>
      </c>
      <c r="AO71" s="106">
        <f>AN71-I70</f>
        <v>58.962264150943533</v>
      </c>
      <c r="AP71" s="106">
        <f>AO71-I70</f>
        <v>56.603773584905795</v>
      </c>
      <c r="AQ71" s="106">
        <f>AP71-I70</f>
        <v>54.245283018868058</v>
      </c>
      <c r="AR71" s="106">
        <f>AQ71-I70</f>
        <v>51.886792452830321</v>
      </c>
      <c r="AS71" s="106">
        <f>AR71-I70</f>
        <v>49.528301886792583</v>
      </c>
      <c r="AT71" s="106">
        <f>AS71-I70</f>
        <v>47.169811320754846</v>
      </c>
      <c r="AU71" s="106">
        <f>AT71-I70</f>
        <v>44.811320754717109</v>
      </c>
      <c r="AV71" s="106">
        <f>AU71-I70</f>
        <v>42.452830188679371</v>
      </c>
      <c r="AW71" s="106">
        <f>AV71-I70</f>
        <v>40.094339622641634</v>
      </c>
      <c r="AX71" s="106">
        <f>AW71-I70</f>
        <v>37.735849056603897</v>
      </c>
      <c r="AY71" s="106">
        <f>AX71-I70</f>
        <v>35.377358490566159</v>
      </c>
      <c r="AZ71" s="106">
        <f>AY71-I70</f>
        <v>33.018867924528422</v>
      </c>
      <c r="BA71" s="106">
        <f>AZ71-I70</f>
        <v>30.660377358490685</v>
      </c>
      <c r="BB71" s="106">
        <f>BA71-I70</f>
        <v>28.301886792452947</v>
      </c>
      <c r="BC71" s="106">
        <f>BB71-I70</f>
        <v>25.94339622641521</v>
      </c>
      <c r="BD71" s="106">
        <f>BC71-I70</f>
        <v>23.584905660377473</v>
      </c>
      <c r="BE71" s="106">
        <f>BD71-I70</f>
        <v>21.226415094339735</v>
      </c>
      <c r="BF71" s="106">
        <f>BE71-I70</f>
        <v>18.867924528301998</v>
      </c>
      <c r="BG71" s="106">
        <f>BF71-I70</f>
        <v>16.509433962264261</v>
      </c>
      <c r="BH71" s="106">
        <f>BG71-I70</f>
        <v>14.150943396226525</v>
      </c>
      <c r="BI71" s="106">
        <f>BH71-I70</f>
        <v>11.79245283018879</v>
      </c>
      <c r="BJ71" s="106">
        <f>BI71-I70</f>
        <v>9.4339622641510541</v>
      </c>
      <c r="BK71" s="106">
        <f>BJ71-I70</f>
        <v>7.0754716981133186</v>
      </c>
      <c r="BL71" s="106">
        <f>BK71-I70</f>
        <v>4.716981132075583</v>
      </c>
      <c r="BM71" s="106">
        <f>BL71-I70</f>
        <v>2.358490566037847</v>
      </c>
      <c r="BO71" s="101"/>
    </row>
    <row r="72" spans="2:102" ht="18" customHeight="1" x14ac:dyDescent="0.25">
      <c r="L72" s="102" t="s">
        <v>29</v>
      </c>
      <c r="M72" s="105">
        <f>E70</f>
        <v>125</v>
      </c>
      <c r="N72" s="105">
        <f t="shared" ref="N72:BM72" si="54">M74</f>
        <v>124</v>
      </c>
      <c r="O72" s="105">
        <f t="shared" si="54"/>
        <v>123</v>
      </c>
      <c r="P72" s="105">
        <f t="shared" si="54"/>
        <v>120</v>
      </c>
      <c r="Q72" s="105">
        <f t="shared" si="54"/>
        <v>119</v>
      </c>
      <c r="R72" s="105">
        <f t="shared" si="54"/>
        <v>118</v>
      </c>
      <c r="S72" s="105">
        <f t="shared" si="54"/>
        <v>116</v>
      </c>
      <c r="T72" s="105">
        <f t="shared" si="54"/>
        <v>113</v>
      </c>
      <c r="U72" s="105">
        <f t="shared" si="54"/>
        <v>112</v>
      </c>
      <c r="V72" s="105">
        <f t="shared" si="54"/>
        <v>111</v>
      </c>
      <c r="W72" s="105">
        <f t="shared" si="54"/>
        <v>108</v>
      </c>
      <c r="X72" s="105">
        <f t="shared" si="54"/>
        <v>101</v>
      </c>
      <c r="Y72" s="105">
        <f t="shared" si="54"/>
        <v>98</v>
      </c>
      <c r="Z72" s="105">
        <f t="shared" si="54"/>
        <v>95</v>
      </c>
      <c r="AA72" s="105">
        <f t="shared" si="54"/>
        <v>86</v>
      </c>
      <c r="AB72" s="105">
        <f t="shared" si="54"/>
        <v>80</v>
      </c>
      <c r="AC72" s="105">
        <f t="shared" si="54"/>
        <v>75</v>
      </c>
      <c r="AD72" s="105">
        <f t="shared" si="54"/>
        <v>73</v>
      </c>
      <c r="AE72" s="105">
        <f t="shared" si="54"/>
        <v>69</v>
      </c>
      <c r="AF72" s="105">
        <f t="shared" si="54"/>
        <v>65</v>
      </c>
      <c r="AG72" s="105">
        <f t="shared" si="54"/>
        <v>63</v>
      </c>
      <c r="AH72" s="105">
        <f t="shared" si="54"/>
        <v>61</v>
      </c>
      <c r="AI72" s="105">
        <f t="shared" si="54"/>
        <v>59</v>
      </c>
      <c r="AJ72" s="105">
        <f t="shared" si="54"/>
        <v>58</v>
      </c>
      <c r="AK72" s="105">
        <f t="shared" si="54"/>
        <v>57</v>
      </c>
      <c r="AL72" s="105">
        <f t="shared" si="54"/>
        <v>54</v>
      </c>
      <c r="AM72" s="105">
        <f t="shared" si="54"/>
        <v>51</v>
      </c>
      <c r="AN72" s="105">
        <f t="shared" si="54"/>
        <v>46</v>
      </c>
      <c r="AO72" s="105">
        <f t="shared" si="54"/>
        <v>41</v>
      </c>
      <c r="AP72" s="105">
        <f t="shared" si="54"/>
        <v>37</v>
      </c>
      <c r="AQ72" s="105">
        <f t="shared" si="54"/>
        <v>33</v>
      </c>
      <c r="AR72" s="105">
        <f t="shared" si="54"/>
        <v>31</v>
      </c>
      <c r="AS72" s="105">
        <f t="shared" si="54"/>
        <v>29</v>
      </c>
      <c r="AT72" s="105">
        <f t="shared" si="54"/>
        <v>23</v>
      </c>
      <c r="AU72" s="105">
        <f t="shared" si="54"/>
        <v>22</v>
      </c>
      <c r="AV72" s="105">
        <f t="shared" si="54"/>
        <v>20</v>
      </c>
      <c r="AW72" s="105">
        <f t="shared" si="54"/>
        <v>8</v>
      </c>
      <c r="AX72" s="105">
        <f t="shared" si="54"/>
        <v>6</v>
      </c>
      <c r="AY72" s="105">
        <f t="shared" si="54"/>
        <v>4</v>
      </c>
      <c r="AZ72" s="105">
        <f t="shared" si="54"/>
        <v>3</v>
      </c>
      <c r="BA72" s="105">
        <f t="shared" si="54"/>
        <v>1</v>
      </c>
      <c r="BB72" s="105">
        <f t="shared" si="54"/>
        <v>0</v>
      </c>
      <c r="BC72" s="105">
        <f t="shared" si="54"/>
        <v>-3</v>
      </c>
      <c r="BD72" s="105">
        <f t="shared" si="54"/>
        <v>-5</v>
      </c>
      <c r="BE72" s="105">
        <f t="shared" si="54"/>
        <v>-12</v>
      </c>
      <c r="BF72" s="105">
        <f t="shared" si="54"/>
        <v>-18</v>
      </c>
      <c r="BG72" s="105">
        <f t="shared" si="54"/>
        <v>-23</v>
      </c>
      <c r="BH72" s="105">
        <f t="shared" si="54"/>
        <v>-27</v>
      </c>
      <c r="BI72" s="105">
        <f t="shared" si="54"/>
        <v>-28</v>
      </c>
      <c r="BJ72" s="105">
        <f t="shared" si="54"/>
        <v>-32</v>
      </c>
      <c r="BK72" s="105">
        <f t="shared" si="54"/>
        <v>-35</v>
      </c>
      <c r="BL72" s="105">
        <f t="shared" si="54"/>
        <v>-40</v>
      </c>
      <c r="BM72" s="105">
        <f t="shared" si="54"/>
        <v>-43</v>
      </c>
      <c r="BO72" s="101">
        <f>SUM(M72:BM72)</f>
        <v>2472</v>
      </c>
    </row>
    <row r="73" spans="2:102" ht="15.75" customHeight="1" x14ac:dyDescent="0.25">
      <c r="K73" s="107" t="s">
        <v>80</v>
      </c>
      <c r="L73" s="102" t="s">
        <v>81</v>
      </c>
      <c r="M73" s="57">
        <v>1</v>
      </c>
      <c r="N73" s="57">
        <v>1</v>
      </c>
      <c r="O73" s="57">
        <v>3</v>
      </c>
      <c r="P73" s="57">
        <v>1</v>
      </c>
      <c r="Q73" s="57">
        <v>1</v>
      </c>
      <c r="R73" s="57">
        <v>2</v>
      </c>
      <c r="S73" s="57">
        <v>3</v>
      </c>
      <c r="T73" s="57">
        <v>1</v>
      </c>
      <c r="U73" s="57">
        <v>1</v>
      </c>
      <c r="V73" s="57">
        <v>3</v>
      </c>
      <c r="W73" s="57">
        <v>7</v>
      </c>
      <c r="X73" s="57">
        <v>3</v>
      </c>
      <c r="Y73" s="57">
        <v>3</v>
      </c>
      <c r="Z73" s="57">
        <v>9</v>
      </c>
      <c r="AA73" s="57">
        <v>6</v>
      </c>
      <c r="AB73" s="57">
        <v>5</v>
      </c>
      <c r="AC73" s="57">
        <v>2</v>
      </c>
      <c r="AD73" s="57">
        <v>4</v>
      </c>
      <c r="AE73" s="57">
        <v>4</v>
      </c>
      <c r="AF73" s="57">
        <v>2</v>
      </c>
      <c r="AG73" s="57">
        <v>2</v>
      </c>
      <c r="AH73" s="57">
        <v>2</v>
      </c>
      <c r="AI73" s="57">
        <v>1</v>
      </c>
      <c r="AJ73" s="57">
        <v>1</v>
      </c>
      <c r="AK73" s="57">
        <v>3</v>
      </c>
      <c r="AL73" s="57">
        <v>3</v>
      </c>
      <c r="AM73" s="57">
        <v>5</v>
      </c>
      <c r="AN73" s="57">
        <v>5</v>
      </c>
      <c r="AO73" s="57">
        <v>4</v>
      </c>
      <c r="AP73" s="57">
        <v>4</v>
      </c>
      <c r="AQ73" s="57">
        <v>2</v>
      </c>
      <c r="AR73" s="57">
        <v>2</v>
      </c>
      <c r="AS73" s="57">
        <v>6</v>
      </c>
      <c r="AT73" s="57">
        <v>1</v>
      </c>
      <c r="AU73" s="57">
        <v>2</v>
      </c>
      <c r="AV73" s="57">
        <v>12</v>
      </c>
      <c r="AW73" s="57">
        <v>2</v>
      </c>
      <c r="AX73" s="57">
        <v>2</v>
      </c>
      <c r="AY73" s="57">
        <v>1</v>
      </c>
      <c r="AZ73" s="57">
        <v>2</v>
      </c>
      <c r="BA73" s="57">
        <v>1</v>
      </c>
      <c r="BB73" s="57">
        <v>3</v>
      </c>
      <c r="BC73" s="57">
        <v>2</v>
      </c>
      <c r="BD73" s="57">
        <v>7</v>
      </c>
      <c r="BE73" s="57">
        <v>6</v>
      </c>
      <c r="BF73" s="57">
        <v>5</v>
      </c>
      <c r="BG73" s="57">
        <v>4</v>
      </c>
      <c r="BH73" s="57">
        <v>1</v>
      </c>
      <c r="BI73" s="57">
        <v>4</v>
      </c>
      <c r="BJ73" s="57">
        <v>3</v>
      </c>
      <c r="BK73" s="57">
        <v>5</v>
      </c>
      <c r="BL73" s="57">
        <v>3</v>
      </c>
      <c r="BM73" s="57">
        <v>6</v>
      </c>
      <c r="BO73" s="101">
        <f>SUM(M73:BM73)</f>
        <v>174</v>
      </c>
    </row>
    <row r="74" spans="2:102" ht="15.75" customHeight="1" x14ac:dyDescent="0.25">
      <c r="L74" s="102" t="s">
        <v>82</v>
      </c>
      <c r="M74" s="105">
        <f t="shared" ref="M74:BM74" si="55">M72-M73</f>
        <v>124</v>
      </c>
      <c r="N74" s="105">
        <f t="shared" si="55"/>
        <v>123</v>
      </c>
      <c r="O74" s="105">
        <f t="shared" si="55"/>
        <v>120</v>
      </c>
      <c r="P74" s="105">
        <f t="shared" si="55"/>
        <v>119</v>
      </c>
      <c r="Q74" s="105">
        <f t="shared" si="55"/>
        <v>118</v>
      </c>
      <c r="R74" s="105">
        <f t="shared" si="55"/>
        <v>116</v>
      </c>
      <c r="S74" s="105">
        <f t="shared" si="55"/>
        <v>113</v>
      </c>
      <c r="T74" s="105">
        <f t="shared" si="55"/>
        <v>112</v>
      </c>
      <c r="U74" s="105">
        <f t="shared" si="55"/>
        <v>111</v>
      </c>
      <c r="V74" s="105">
        <f t="shared" si="55"/>
        <v>108</v>
      </c>
      <c r="W74" s="105">
        <f t="shared" si="55"/>
        <v>101</v>
      </c>
      <c r="X74" s="105">
        <f t="shared" si="55"/>
        <v>98</v>
      </c>
      <c r="Y74" s="105">
        <f t="shared" si="55"/>
        <v>95</v>
      </c>
      <c r="Z74" s="105">
        <f t="shared" si="55"/>
        <v>86</v>
      </c>
      <c r="AA74" s="105">
        <f t="shared" si="55"/>
        <v>80</v>
      </c>
      <c r="AB74" s="105">
        <f t="shared" si="55"/>
        <v>75</v>
      </c>
      <c r="AC74" s="105">
        <f t="shared" si="55"/>
        <v>73</v>
      </c>
      <c r="AD74" s="105">
        <f t="shared" si="55"/>
        <v>69</v>
      </c>
      <c r="AE74" s="105">
        <f t="shared" si="55"/>
        <v>65</v>
      </c>
      <c r="AF74" s="105">
        <f t="shared" si="55"/>
        <v>63</v>
      </c>
      <c r="AG74" s="105">
        <f t="shared" si="55"/>
        <v>61</v>
      </c>
      <c r="AH74" s="105">
        <f t="shared" si="55"/>
        <v>59</v>
      </c>
      <c r="AI74" s="105">
        <f t="shared" si="55"/>
        <v>58</v>
      </c>
      <c r="AJ74" s="105">
        <f t="shared" si="55"/>
        <v>57</v>
      </c>
      <c r="AK74" s="105">
        <f t="shared" si="55"/>
        <v>54</v>
      </c>
      <c r="AL74" s="105">
        <f t="shared" si="55"/>
        <v>51</v>
      </c>
      <c r="AM74" s="105">
        <f t="shared" si="55"/>
        <v>46</v>
      </c>
      <c r="AN74" s="105">
        <f t="shared" si="55"/>
        <v>41</v>
      </c>
      <c r="AO74" s="105">
        <f t="shared" si="55"/>
        <v>37</v>
      </c>
      <c r="AP74" s="105">
        <f t="shared" si="55"/>
        <v>33</v>
      </c>
      <c r="AQ74" s="105">
        <f t="shared" si="55"/>
        <v>31</v>
      </c>
      <c r="AR74" s="105">
        <f t="shared" si="55"/>
        <v>29</v>
      </c>
      <c r="AS74" s="105">
        <f t="shared" si="55"/>
        <v>23</v>
      </c>
      <c r="AT74" s="105">
        <f t="shared" si="55"/>
        <v>22</v>
      </c>
      <c r="AU74" s="105">
        <f t="shared" si="55"/>
        <v>20</v>
      </c>
      <c r="AV74" s="105">
        <f t="shared" si="55"/>
        <v>8</v>
      </c>
      <c r="AW74" s="105">
        <f t="shared" si="55"/>
        <v>6</v>
      </c>
      <c r="AX74" s="105">
        <f t="shared" si="55"/>
        <v>4</v>
      </c>
      <c r="AY74" s="105">
        <f t="shared" si="55"/>
        <v>3</v>
      </c>
      <c r="AZ74" s="105">
        <f t="shared" si="55"/>
        <v>1</v>
      </c>
      <c r="BA74" s="105">
        <f t="shared" si="55"/>
        <v>0</v>
      </c>
      <c r="BB74" s="105">
        <f t="shared" si="55"/>
        <v>-3</v>
      </c>
      <c r="BC74" s="105">
        <f t="shared" si="55"/>
        <v>-5</v>
      </c>
      <c r="BD74" s="105">
        <f t="shared" si="55"/>
        <v>-12</v>
      </c>
      <c r="BE74" s="105">
        <f t="shared" si="55"/>
        <v>-18</v>
      </c>
      <c r="BF74" s="105">
        <f t="shared" si="55"/>
        <v>-23</v>
      </c>
      <c r="BG74" s="105">
        <f t="shared" si="55"/>
        <v>-27</v>
      </c>
      <c r="BH74" s="105">
        <f t="shared" si="55"/>
        <v>-28</v>
      </c>
      <c r="BI74" s="105">
        <f t="shared" si="55"/>
        <v>-32</v>
      </c>
      <c r="BJ74" s="105">
        <f t="shared" si="55"/>
        <v>-35</v>
      </c>
      <c r="BK74" s="105">
        <f t="shared" si="55"/>
        <v>-40</v>
      </c>
      <c r="BL74" s="105">
        <f t="shared" si="55"/>
        <v>-43</v>
      </c>
      <c r="BM74" s="105">
        <f t="shared" si="55"/>
        <v>-49</v>
      </c>
      <c r="BO74" s="101">
        <f>SUM(M74:BM74)</f>
        <v>2298</v>
      </c>
    </row>
    <row r="75" spans="2:102" ht="381.75" customHeight="1" x14ac:dyDescent="0.25"/>
    <row r="76" spans="2:102" ht="223.5" customHeight="1" x14ac:dyDescent="0.25"/>
    <row r="77" spans="2:102" ht="15.75" customHeight="1" x14ac:dyDescent="0.25"/>
    <row r="78" spans="2:102" ht="36" customHeight="1" x14ac:dyDescent="0.25">
      <c r="E78" s="260" t="s">
        <v>83</v>
      </c>
      <c r="F78" s="224"/>
      <c r="G78" s="224"/>
      <c r="H78" s="224"/>
      <c r="I78" s="224"/>
      <c r="J78" s="224"/>
      <c r="K78" s="224"/>
      <c r="L78" s="224"/>
      <c r="M78" s="224"/>
      <c r="N78" s="224"/>
      <c r="O78" s="224"/>
      <c r="P78" s="224"/>
      <c r="Q78" s="224"/>
      <c r="R78" s="224"/>
      <c r="S78" s="224"/>
      <c r="T78" s="224"/>
      <c r="U78" s="224"/>
      <c r="V78" s="224"/>
      <c r="W78" s="224"/>
      <c r="X78" s="224"/>
      <c r="Y78" s="224"/>
      <c r="Z78" s="224"/>
      <c r="AA78" s="224"/>
      <c r="AB78" s="224"/>
      <c r="AC78" s="224"/>
      <c r="AD78" s="224"/>
      <c r="AE78" s="224"/>
      <c r="AF78" s="224"/>
      <c r="AG78" s="224"/>
      <c r="AH78" s="224"/>
      <c r="AI78" s="224"/>
      <c r="AJ78" s="224"/>
      <c r="AK78" s="224"/>
      <c r="AL78" s="224"/>
      <c r="AM78" s="224"/>
      <c r="AN78" s="224"/>
      <c r="AO78" s="224"/>
      <c r="AP78" s="224"/>
      <c r="AQ78" s="224"/>
      <c r="AR78" s="224"/>
      <c r="AS78" s="224"/>
      <c r="AT78" s="224"/>
      <c r="AU78" s="224"/>
      <c r="AV78" s="224"/>
      <c r="AW78" s="224"/>
      <c r="AX78" s="224"/>
      <c r="AY78" s="224"/>
      <c r="AZ78" s="224"/>
      <c r="BA78" s="224"/>
      <c r="BB78" s="225"/>
    </row>
    <row r="79" spans="2:102" ht="15.75" customHeight="1" x14ac:dyDescent="0.25"/>
    <row r="80" spans="2:102" ht="15.75" customHeight="1" x14ac:dyDescent="0.25"/>
    <row r="81" spans="3:4" ht="15.75" customHeight="1" x14ac:dyDescent="0.25"/>
    <row r="82" spans="3:4" ht="15.75" customHeight="1" x14ac:dyDescent="0.25"/>
    <row r="83" spans="3:4" ht="18.75" customHeight="1" x14ac:dyDescent="0.3">
      <c r="C83" s="108"/>
      <c r="D83" s="108"/>
    </row>
    <row r="84" spans="3:4" ht="15.75" customHeight="1" x14ac:dyDescent="0.25"/>
    <row r="85" spans="3:4" ht="15.75" customHeight="1" x14ac:dyDescent="0.25"/>
    <row r="86" spans="3:4" ht="15.75" customHeight="1" x14ac:dyDescent="0.25"/>
    <row r="87" spans="3:4" ht="15.75" customHeight="1" x14ac:dyDescent="0.25"/>
    <row r="88" spans="3:4" ht="15.75" customHeight="1" x14ac:dyDescent="0.25"/>
    <row r="89" spans="3:4" ht="15.75" customHeight="1" x14ac:dyDescent="0.25"/>
    <row r="90" spans="3:4" ht="15.75" customHeight="1" x14ac:dyDescent="0.25"/>
    <row r="91" spans="3:4" ht="15.75" customHeight="1" x14ac:dyDescent="0.25"/>
    <row r="92" spans="3:4" ht="15.75" customHeight="1" x14ac:dyDescent="0.25"/>
    <row r="93" spans="3:4" ht="15.75" customHeight="1" x14ac:dyDescent="0.25"/>
    <row r="94" spans="3:4" ht="15.75" customHeight="1" x14ac:dyDescent="0.25"/>
    <row r="95" spans="3:4" ht="15.75" customHeight="1" x14ac:dyDescent="0.25"/>
    <row r="96" spans="3:4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</sheetData>
  <mergeCells count="29">
    <mergeCell ref="CO9:CS9"/>
    <mergeCell ref="CT9:CX9"/>
    <mergeCell ref="I9:I10"/>
    <mergeCell ref="B9:B10"/>
    <mergeCell ref="C9:C10"/>
    <mergeCell ref="D9:D10"/>
    <mergeCell ref="E9:G9"/>
    <mergeCell ref="H9:H10"/>
    <mergeCell ref="AL9:AP9"/>
    <mergeCell ref="AQ9:AU9"/>
    <mergeCell ref="AV9:AZ9"/>
    <mergeCell ref="BA9:BE9"/>
    <mergeCell ref="K3:K7"/>
    <mergeCell ref="BU9:BY9"/>
    <mergeCell ref="BZ9:CD9"/>
    <mergeCell ref="CE9:CI9"/>
    <mergeCell ref="CJ9:CN9"/>
    <mergeCell ref="E78:BB78"/>
    <mergeCell ref="BF9:BJ9"/>
    <mergeCell ref="BK9:BO9"/>
    <mergeCell ref="BP9:BT9"/>
    <mergeCell ref="J9:J10"/>
    <mergeCell ref="K9:K10"/>
    <mergeCell ref="L9:L10"/>
    <mergeCell ref="M9:Q9"/>
    <mergeCell ref="R9:V9"/>
    <mergeCell ref="W9:AA9"/>
    <mergeCell ref="AB9:AF9"/>
    <mergeCell ref="AG9:AK9"/>
  </mergeCells>
  <phoneticPr fontId="3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DD8047"/>
    <outlinePr summaryBelow="0" summaryRight="0"/>
  </sheetPr>
  <dimension ref="B1:K1001"/>
  <sheetViews>
    <sheetView showGridLines="0" topLeftCell="A18" zoomScaleNormal="100" workbookViewId="0">
      <selection activeCell="G11" sqref="G11"/>
    </sheetView>
  </sheetViews>
  <sheetFormatPr defaultColWidth="13.5" defaultRowHeight="15" customHeight="1" x14ac:dyDescent="0.25"/>
  <cols>
    <col min="1" max="1" width="2.5" customWidth="1"/>
    <col min="2" max="2" width="9.375" customWidth="1"/>
    <col min="3" max="3" width="24" customWidth="1"/>
    <col min="4" max="4" width="72" customWidth="1"/>
    <col min="5" max="5" width="28.25" customWidth="1"/>
    <col min="6" max="6" width="23.125" customWidth="1"/>
    <col min="7" max="7" width="17.625" customWidth="1"/>
    <col min="8" max="8" width="3" customWidth="1"/>
    <col min="9" max="9" width="15.625" customWidth="1"/>
    <col min="10" max="10" width="3" customWidth="1"/>
    <col min="11" max="11" width="14.5" customWidth="1"/>
    <col min="12" max="23" width="10.5" customWidth="1"/>
  </cols>
  <sheetData>
    <row r="1" spans="2:11" ht="18" customHeight="1" thickBot="1" x14ac:dyDescent="0.3">
      <c r="B1" s="2"/>
      <c r="C1" s="4"/>
      <c r="D1" s="2"/>
      <c r="E1" s="2"/>
      <c r="F1" s="2"/>
      <c r="G1" s="2"/>
      <c r="H1" s="2"/>
    </row>
    <row r="2" spans="2:11" ht="36" customHeight="1" x14ac:dyDescent="0.25">
      <c r="B2" s="138" t="s">
        <v>12</v>
      </c>
      <c r="C2" s="138" t="s">
        <v>9</v>
      </c>
      <c r="D2" s="138" t="s">
        <v>85</v>
      </c>
      <c r="E2" s="140" t="s">
        <v>10</v>
      </c>
      <c r="F2" s="140" t="s">
        <v>86</v>
      </c>
      <c r="G2" s="141" t="s">
        <v>87</v>
      </c>
      <c r="I2" s="114" t="s">
        <v>88</v>
      </c>
      <c r="K2" s="114" t="s">
        <v>86</v>
      </c>
    </row>
    <row r="3" spans="2:11" ht="18" customHeight="1" thickBot="1" x14ac:dyDescent="0.3">
      <c r="B3" s="115" t="s">
        <v>226</v>
      </c>
      <c r="C3" s="115" t="s">
        <v>96</v>
      </c>
      <c r="D3" s="115" t="s">
        <v>97</v>
      </c>
      <c r="E3" s="116" t="s">
        <v>199</v>
      </c>
      <c r="F3" s="117"/>
      <c r="G3" s="183" t="s">
        <v>91</v>
      </c>
      <c r="I3" s="119" t="s">
        <v>89</v>
      </c>
      <c r="K3" s="120">
        <v>1</v>
      </c>
    </row>
    <row r="4" spans="2:11" ht="18" customHeight="1" thickBot="1" x14ac:dyDescent="0.3">
      <c r="B4" s="155" t="s">
        <v>226</v>
      </c>
      <c r="C4" s="115" t="s">
        <v>155</v>
      </c>
      <c r="D4" s="115" t="s">
        <v>157</v>
      </c>
      <c r="E4" s="116" t="s">
        <v>199</v>
      </c>
      <c r="F4" s="117"/>
      <c r="G4" s="183" t="s">
        <v>91</v>
      </c>
      <c r="I4" s="121" t="s">
        <v>90</v>
      </c>
      <c r="K4" s="120">
        <v>2</v>
      </c>
    </row>
    <row r="5" spans="2:11" ht="18" customHeight="1" thickBot="1" x14ac:dyDescent="0.3">
      <c r="B5" s="115" t="s">
        <v>226</v>
      </c>
      <c r="C5" s="115" t="s">
        <v>106</v>
      </c>
      <c r="D5" s="115" t="s">
        <v>105</v>
      </c>
      <c r="E5" s="116" t="s">
        <v>199</v>
      </c>
      <c r="F5" s="117"/>
      <c r="G5" s="183" t="s">
        <v>91</v>
      </c>
      <c r="I5" s="122" t="s">
        <v>91</v>
      </c>
      <c r="K5" s="120">
        <v>4</v>
      </c>
    </row>
    <row r="6" spans="2:11" ht="18" customHeight="1" thickBot="1" x14ac:dyDescent="0.3">
      <c r="B6" s="115" t="s">
        <v>226</v>
      </c>
      <c r="C6" s="115" t="s">
        <v>154</v>
      </c>
      <c r="D6" s="115" t="s">
        <v>156</v>
      </c>
      <c r="E6" s="116" t="s">
        <v>200</v>
      </c>
      <c r="F6" s="117"/>
      <c r="G6" s="183" t="s">
        <v>91</v>
      </c>
      <c r="K6" s="120">
        <v>8</v>
      </c>
    </row>
    <row r="7" spans="2:11" ht="18" customHeight="1" thickBot="1" x14ac:dyDescent="0.3">
      <c r="B7" s="115" t="s">
        <v>226</v>
      </c>
      <c r="C7" s="115" t="s">
        <v>158</v>
      </c>
      <c r="D7" s="115" t="s">
        <v>159</v>
      </c>
      <c r="E7" s="116" t="s">
        <v>199</v>
      </c>
      <c r="F7" s="117"/>
      <c r="G7" s="183" t="s">
        <v>91</v>
      </c>
      <c r="K7" s="120">
        <v>16</v>
      </c>
    </row>
    <row r="8" spans="2:11" ht="18" customHeight="1" thickBot="1" x14ac:dyDescent="0.3">
      <c r="B8" s="115">
        <v>2</v>
      </c>
      <c r="C8" s="115" t="s">
        <v>102</v>
      </c>
      <c r="D8" s="115" t="s">
        <v>103</v>
      </c>
      <c r="E8" s="116" t="s">
        <v>254</v>
      </c>
      <c r="F8" s="117"/>
      <c r="G8" s="183" t="s">
        <v>91</v>
      </c>
      <c r="K8" s="120">
        <v>24</v>
      </c>
    </row>
    <row r="9" spans="2:11" ht="18" customHeight="1" thickBot="1" x14ac:dyDescent="0.3">
      <c r="B9" s="115">
        <v>2</v>
      </c>
      <c r="C9" s="115" t="s">
        <v>147</v>
      </c>
      <c r="D9" s="115" t="s">
        <v>146</v>
      </c>
      <c r="E9" s="116" t="s">
        <v>199</v>
      </c>
      <c r="F9" s="117"/>
      <c r="G9" s="183" t="s">
        <v>91</v>
      </c>
      <c r="K9" s="120">
        <v>40</v>
      </c>
    </row>
    <row r="10" spans="2:11" ht="18" customHeight="1" thickBot="1" x14ac:dyDescent="0.3">
      <c r="B10" s="115">
        <v>3</v>
      </c>
      <c r="C10" s="115" t="s">
        <v>99</v>
      </c>
      <c r="D10" s="115" t="s">
        <v>100</v>
      </c>
      <c r="E10" s="116" t="s">
        <v>199</v>
      </c>
      <c r="F10" s="117"/>
      <c r="G10" s="183" t="s">
        <v>91</v>
      </c>
      <c r="K10" s="123">
        <v>80</v>
      </c>
    </row>
    <row r="11" spans="2:11" ht="18" customHeight="1" thickBot="1" x14ac:dyDescent="0.3">
      <c r="B11" s="132" t="s">
        <v>269</v>
      </c>
      <c r="C11" s="132" t="s">
        <v>145</v>
      </c>
      <c r="D11" s="132" t="s">
        <v>144</v>
      </c>
      <c r="E11" s="149" t="s">
        <v>199</v>
      </c>
      <c r="F11" s="146"/>
      <c r="G11" s="183" t="s">
        <v>91</v>
      </c>
    </row>
    <row r="12" spans="2:11" ht="18" customHeight="1" thickBot="1" x14ac:dyDescent="0.3">
      <c r="B12" s="132" t="s">
        <v>270</v>
      </c>
      <c r="C12" s="144" t="s">
        <v>113</v>
      </c>
      <c r="D12" s="115" t="s">
        <v>112</v>
      </c>
      <c r="E12" s="116" t="s">
        <v>201</v>
      </c>
      <c r="F12" s="117"/>
      <c r="G12" s="183" t="s">
        <v>91</v>
      </c>
    </row>
    <row r="13" spans="2:11" ht="18" customHeight="1" thickBot="1" x14ac:dyDescent="0.3">
      <c r="B13" s="115">
        <v>3</v>
      </c>
      <c r="C13" s="115" t="s">
        <v>160</v>
      </c>
      <c r="D13" s="115" t="s">
        <v>161</v>
      </c>
      <c r="E13" s="116" t="s">
        <v>201</v>
      </c>
      <c r="F13" s="117"/>
      <c r="G13" s="183" t="s">
        <v>91</v>
      </c>
    </row>
    <row r="14" spans="2:11" ht="15.75" customHeight="1" thickBot="1" x14ac:dyDescent="0.3">
      <c r="B14" s="115">
        <v>3</v>
      </c>
      <c r="C14" s="115" t="s">
        <v>173</v>
      </c>
      <c r="D14" s="115" t="s">
        <v>174</v>
      </c>
      <c r="E14" s="116" t="s">
        <v>202</v>
      </c>
      <c r="F14" s="117"/>
      <c r="G14" s="183" t="s">
        <v>91</v>
      </c>
    </row>
    <row r="15" spans="2:11" ht="15.75" customHeight="1" thickBot="1" x14ac:dyDescent="0.3">
      <c r="B15" s="115" t="s">
        <v>226</v>
      </c>
      <c r="C15" s="115" t="s">
        <v>176</v>
      </c>
      <c r="D15" s="142" t="s">
        <v>177</v>
      </c>
      <c r="E15" s="143" t="s">
        <v>202</v>
      </c>
      <c r="F15" s="117"/>
      <c r="G15" s="183" t="s">
        <v>91</v>
      </c>
    </row>
    <row r="16" spans="2:11" ht="15.75" customHeight="1" thickBot="1" x14ac:dyDescent="0.3">
      <c r="B16" s="115">
        <v>3</v>
      </c>
      <c r="C16" s="115" t="s">
        <v>127</v>
      </c>
      <c r="D16" s="115" t="s">
        <v>128</v>
      </c>
      <c r="E16" s="116" t="s">
        <v>203</v>
      </c>
      <c r="F16" s="117"/>
      <c r="G16" s="183" t="s">
        <v>91</v>
      </c>
    </row>
    <row r="17" spans="2:7" ht="15.75" customHeight="1" thickBot="1" x14ac:dyDescent="0.3">
      <c r="B17" s="115" t="s">
        <v>226</v>
      </c>
      <c r="C17" s="115" t="s">
        <v>125</v>
      </c>
      <c r="D17" s="115" t="s">
        <v>126</v>
      </c>
      <c r="E17" s="116" t="s">
        <v>204</v>
      </c>
      <c r="F17" s="117"/>
      <c r="G17" s="183" t="s">
        <v>91</v>
      </c>
    </row>
    <row r="18" spans="2:7" ht="15.75" customHeight="1" thickBot="1" x14ac:dyDescent="0.3">
      <c r="B18" s="115" t="s">
        <v>226</v>
      </c>
      <c r="C18" s="115" t="s">
        <v>135</v>
      </c>
      <c r="D18" s="115" t="s">
        <v>134</v>
      </c>
      <c r="E18" s="116" t="s">
        <v>204</v>
      </c>
      <c r="F18" s="117"/>
      <c r="G18" s="183" t="s">
        <v>91</v>
      </c>
    </row>
    <row r="19" spans="2:7" ht="15.75" customHeight="1" thickBot="1" x14ac:dyDescent="0.3">
      <c r="B19" s="132" t="s">
        <v>271</v>
      </c>
      <c r="C19" s="132" t="s">
        <v>107</v>
      </c>
      <c r="D19" s="132" t="s">
        <v>108</v>
      </c>
      <c r="E19" s="149" t="s">
        <v>255</v>
      </c>
      <c r="F19" s="146"/>
      <c r="G19" s="183" t="s">
        <v>91</v>
      </c>
    </row>
    <row r="20" spans="2:7" ht="15.75" customHeight="1" thickBot="1" x14ac:dyDescent="0.3">
      <c r="B20" s="132">
        <v>4</v>
      </c>
      <c r="C20" s="115" t="s">
        <v>172</v>
      </c>
      <c r="D20" s="115" t="s">
        <v>175</v>
      </c>
      <c r="E20" s="116" t="s">
        <v>199</v>
      </c>
      <c r="F20" s="117"/>
      <c r="G20" s="183" t="s">
        <v>91</v>
      </c>
    </row>
    <row r="21" spans="2:7" ht="15.75" customHeight="1" thickBot="1" x14ac:dyDescent="0.3">
      <c r="B21" s="132" t="s">
        <v>271</v>
      </c>
      <c r="C21" s="115" t="s">
        <v>170</v>
      </c>
      <c r="D21" s="132" t="s">
        <v>285</v>
      </c>
      <c r="E21" s="116" t="s">
        <v>199</v>
      </c>
      <c r="F21" s="117"/>
      <c r="G21" s="183" t="s">
        <v>91</v>
      </c>
    </row>
    <row r="22" spans="2:7" ht="18" customHeight="1" x14ac:dyDescent="0.25">
      <c r="B22" s="132" t="s">
        <v>271</v>
      </c>
      <c r="C22" s="115" t="s">
        <v>109</v>
      </c>
      <c r="D22" s="115" t="s">
        <v>319</v>
      </c>
      <c r="E22" s="116" t="s">
        <v>199</v>
      </c>
      <c r="F22" s="116"/>
      <c r="G22" s="118" t="s">
        <v>91</v>
      </c>
    </row>
    <row r="23" spans="2:7" ht="18" customHeight="1" thickBot="1" x14ac:dyDescent="0.3">
      <c r="B23" s="132">
        <v>4</v>
      </c>
      <c r="C23" s="115" t="s">
        <v>121</v>
      </c>
      <c r="D23" s="115" t="s">
        <v>122</v>
      </c>
      <c r="E23" s="116" t="s">
        <v>256</v>
      </c>
      <c r="F23" s="117"/>
      <c r="G23" s="183" t="s">
        <v>91</v>
      </c>
    </row>
    <row r="24" spans="2:7" ht="18" customHeight="1" thickBot="1" x14ac:dyDescent="0.3">
      <c r="B24" s="132" t="s">
        <v>271</v>
      </c>
      <c r="C24" s="115" t="s">
        <v>178</v>
      </c>
      <c r="D24" s="115" t="s">
        <v>179</v>
      </c>
      <c r="E24" s="116" t="s">
        <v>257</v>
      </c>
      <c r="F24" s="117"/>
      <c r="G24" s="183" t="s">
        <v>91</v>
      </c>
    </row>
    <row r="25" spans="2:7" ht="18" customHeight="1" thickBot="1" x14ac:dyDescent="0.3">
      <c r="B25" s="132" t="s">
        <v>271</v>
      </c>
      <c r="C25" s="115" t="s">
        <v>119</v>
      </c>
      <c r="D25" s="115" t="s">
        <v>120</v>
      </c>
      <c r="E25" s="116" t="s">
        <v>201</v>
      </c>
      <c r="F25" s="117"/>
      <c r="G25" s="183" t="s">
        <v>91</v>
      </c>
    </row>
    <row r="26" spans="2:7" ht="18" customHeight="1" thickBot="1" x14ac:dyDescent="0.3">
      <c r="B26" s="162" t="s">
        <v>271</v>
      </c>
      <c r="C26" s="115" t="s">
        <v>110</v>
      </c>
      <c r="D26" s="115" t="s">
        <v>111</v>
      </c>
      <c r="E26" s="116" t="s">
        <v>201</v>
      </c>
      <c r="F26" s="117"/>
      <c r="G26" s="183" t="s">
        <v>91</v>
      </c>
    </row>
    <row r="27" spans="2:7" ht="18" customHeight="1" thickBot="1" x14ac:dyDescent="0.3">
      <c r="B27" s="132">
        <v>4</v>
      </c>
      <c r="C27" s="132" t="s">
        <v>162</v>
      </c>
      <c r="D27" s="115" t="s">
        <v>163</v>
      </c>
      <c r="E27" s="116" t="s">
        <v>201</v>
      </c>
      <c r="F27" s="117"/>
      <c r="G27" s="183" t="s">
        <v>91</v>
      </c>
    </row>
    <row r="28" spans="2:7" ht="18" customHeight="1" x14ac:dyDescent="0.25">
      <c r="B28" s="132">
        <v>5</v>
      </c>
      <c r="C28" s="115" t="s">
        <v>151</v>
      </c>
      <c r="D28" s="115" t="s">
        <v>150</v>
      </c>
      <c r="E28" s="116" t="s">
        <v>320</v>
      </c>
      <c r="F28" s="117"/>
      <c r="G28" s="118" t="s">
        <v>91</v>
      </c>
    </row>
    <row r="29" spans="2:7" ht="18" customHeight="1" thickBot="1" x14ac:dyDescent="0.3">
      <c r="B29" s="115">
        <v>5</v>
      </c>
      <c r="C29" s="115" t="s">
        <v>133</v>
      </c>
      <c r="D29" s="132" t="s">
        <v>267</v>
      </c>
      <c r="E29" s="149" t="s">
        <v>283</v>
      </c>
      <c r="F29" s="117"/>
      <c r="G29" s="183" t="s">
        <v>91</v>
      </c>
    </row>
    <row r="30" spans="2:7" ht="15.75" customHeight="1" x14ac:dyDescent="0.25">
      <c r="B30" s="115">
        <v>5</v>
      </c>
      <c r="C30" s="115" t="s">
        <v>165</v>
      </c>
      <c r="D30" s="115" t="s">
        <v>167</v>
      </c>
      <c r="E30" s="116" t="s">
        <v>320</v>
      </c>
      <c r="F30" s="117"/>
      <c r="G30" s="118" t="s">
        <v>91</v>
      </c>
    </row>
    <row r="31" spans="2:7" ht="15.75" customHeight="1" x14ac:dyDescent="0.25">
      <c r="B31" s="115">
        <v>5</v>
      </c>
      <c r="C31" s="115" t="s">
        <v>152</v>
      </c>
      <c r="D31" s="115" t="s">
        <v>153</v>
      </c>
      <c r="E31" s="116" t="s">
        <v>186</v>
      </c>
      <c r="F31" s="117"/>
      <c r="G31" s="118" t="s">
        <v>91</v>
      </c>
    </row>
    <row r="32" spans="2:7" ht="15.75" customHeight="1" x14ac:dyDescent="0.25">
      <c r="B32" s="115">
        <v>5</v>
      </c>
      <c r="C32" s="115" t="s">
        <v>164</v>
      </c>
      <c r="D32" s="115" t="s">
        <v>166</v>
      </c>
      <c r="E32" s="116" t="s">
        <v>320</v>
      </c>
      <c r="F32" s="117"/>
      <c r="G32" s="118" t="s">
        <v>91</v>
      </c>
    </row>
    <row r="33" spans="2:7" ht="15.75" customHeight="1" x14ac:dyDescent="0.25">
      <c r="B33" s="115">
        <v>5</v>
      </c>
      <c r="C33" s="115" t="s">
        <v>315</v>
      </c>
      <c r="D33" s="115" t="s">
        <v>316</v>
      </c>
      <c r="E33" s="116" t="s">
        <v>320</v>
      </c>
      <c r="F33" s="117"/>
      <c r="G33" s="118" t="s">
        <v>91</v>
      </c>
    </row>
    <row r="34" spans="2:7" ht="15.75" customHeight="1" x14ac:dyDescent="0.25">
      <c r="B34" s="115">
        <v>5</v>
      </c>
      <c r="C34" s="115" t="s">
        <v>317</v>
      </c>
      <c r="D34" s="115" t="s">
        <v>318</v>
      </c>
      <c r="E34" s="116" t="s">
        <v>320</v>
      </c>
      <c r="F34" s="117"/>
      <c r="G34" s="118" t="s">
        <v>91</v>
      </c>
    </row>
    <row r="35" spans="2:7" ht="15.75" customHeight="1" x14ac:dyDescent="0.25">
      <c r="B35" s="115">
        <v>5</v>
      </c>
      <c r="C35" s="115" t="s">
        <v>149</v>
      </c>
      <c r="D35" s="115" t="s">
        <v>148</v>
      </c>
      <c r="E35" s="116" t="s">
        <v>320</v>
      </c>
      <c r="F35" s="117"/>
      <c r="G35" s="118" t="s">
        <v>91</v>
      </c>
    </row>
    <row r="36" spans="2:7" ht="15.75" customHeight="1" thickBot="1" x14ac:dyDescent="0.3">
      <c r="B36" s="115">
        <v>5</v>
      </c>
      <c r="C36" s="124" t="s">
        <v>296</v>
      </c>
      <c r="D36" s="124" t="s">
        <v>297</v>
      </c>
      <c r="E36" s="125" t="s">
        <v>284</v>
      </c>
      <c r="F36" s="148"/>
      <c r="G36" s="183" t="s">
        <v>91</v>
      </c>
    </row>
    <row r="37" spans="2:7" ht="15.75" customHeight="1" thickBot="1" x14ac:dyDescent="0.3">
      <c r="B37" s="115">
        <v>5</v>
      </c>
      <c r="C37" s="162" t="s">
        <v>268</v>
      </c>
      <c r="D37" s="162" t="s">
        <v>298</v>
      </c>
      <c r="E37" s="145" t="s">
        <v>284</v>
      </c>
      <c r="F37" s="147"/>
      <c r="G37" s="183" t="s">
        <v>91</v>
      </c>
    </row>
    <row r="38" spans="2:7" ht="15.75" customHeight="1" thickBot="1" x14ac:dyDescent="0.3">
      <c r="B38" s="115">
        <v>5</v>
      </c>
      <c r="C38" s="145" t="s">
        <v>114</v>
      </c>
      <c r="D38" s="145" t="s">
        <v>194</v>
      </c>
      <c r="E38" s="145" t="s">
        <v>284</v>
      </c>
      <c r="F38" s="147"/>
      <c r="G38" s="183" t="s">
        <v>91</v>
      </c>
    </row>
    <row r="39" spans="2:7" ht="15.75" customHeight="1" thickBot="1" x14ac:dyDescent="0.3">
      <c r="B39" s="115">
        <v>5</v>
      </c>
      <c r="C39" s="145" t="s">
        <v>123</v>
      </c>
      <c r="D39" s="145" t="s">
        <v>124</v>
      </c>
      <c r="E39" s="145" t="s">
        <v>284</v>
      </c>
      <c r="F39" s="147"/>
      <c r="G39" s="183" t="s">
        <v>91</v>
      </c>
    </row>
    <row r="40" spans="2:7" ht="15.75" customHeight="1" x14ac:dyDescent="0.25"/>
    <row r="41" spans="2:7" ht="16.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conditionalFormatting sqref="F3:F36">
    <cfRule type="colorScale" priority="94">
      <colorScale>
        <cfvo type="min"/>
        <cfvo type="max"/>
        <color rgb="FFFFFFFF"/>
        <color rgb="FFAFCAC4"/>
      </colorScale>
    </cfRule>
  </conditionalFormatting>
  <conditionalFormatting sqref="G3:G21">
    <cfRule type="colorScale" priority="3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4" priority="39" operator="equal">
      <formula>$I$5</formula>
    </cfRule>
  </conditionalFormatting>
  <conditionalFormatting sqref="G21">
    <cfRule type="colorScale" priority="6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23" priority="64" operator="equal">
      <formula>$I$3</formula>
    </cfRule>
  </conditionalFormatting>
  <conditionalFormatting sqref="G22">
    <cfRule type="cellIs" dxfId="22" priority="1" operator="equal">
      <formula>$I$5</formula>
    </cfRule>
    <cfRule type="cellIs" dxfId="21" priority="2" operator="equal">
      <formula>$I$4</formula>
    </cfRule>
    <cfRule type="cellIs" dxfId="20" priority="3" operator="equal">
      <formula>$I$3</formula>
    </cfRule>
    <cfRule type="containsText" dxfId="19" priority="4" operator="containsText" text="Not Started">
      <formula>NOT(ISERROR(SEARCH(("Not Started"),(G22))))</formula>
    </cfRule>
    <cfRule type="colorScale" priority="5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23:G25">
    <cfRule type="colorScale" priority="3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8" priority="36" operator="equal">
      <formula>$I$5</formula>
    </cfRule>
  </conditionalFormatting>
  <conditionalFormatting sqref="G23:G27 G3:G21">
    <cfRule type="containsText" dxfId="17" priority="31" operator="containsText" text="In Progress">
      <formula>NOT(ISERROR(SEARCH(("In Progress"),(G3))))</formula>
    </cfRule>
  </conditionalFormatting>
  <conditionalFormatting sqref="G24:G25">
    <cfRule type="colorScale" priority="5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6" priority="57" operator="equal">
      <formula>$I$3</formula>
    </cfRule>
  </conditionalFormatting>
  <conditionalFormatting sqref="G25">
    <cfRule type="colorScale" priority="5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26">
    <cfRule type="colorScale" priority="32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5" priority="33" operator="equal">
      <formula>$I$5</formula>
    </cfRule>
  </conditionalFormatting>
  <conditionalFormatting sqref="G27">
    <cfRule type="colorScale" priority="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4" priority="7" operator="equal">
      <formula>$I$5</formula>
    </cfRule>
    <cfRule type="colorScale" priority="8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3" priority="9" operator="equal">
      <formula>$I$3</formula>
    </cfRule>
    <cfRule type="colorScale" priority="53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12" priority="54" operator="equal">
      <formula>$I$3</formula>
    </cfRule>
  </conditionalFormatting>
  <conditionalFormatting sqref="G28 G30:G35">
    <cfRule type="cellIs" dxfId="11" priority="70" operator="equal">
      <formula>$I$4</formula>
    </cfRule>
    <cfRule type="cellIs" dxfId="10" priority="71" operator="equal">
      <formula>$I$3</formula>
    </cfRule>
    <cfRule type="containsText" dxfId="9" priority="72" operator="containsText" text="Not Started">
      <formula>NOT(ISERROR(SEARCH(("Not Started"),(G28))))</formula>
    </cfRule>
  </conditionalFormatting>
  <conditionalFormatting sqref="G28:G35">
    <cfRule type="cellIs" dxfId="8" priority="30" operator="equal">
      <formula>$I$5</formula>
    </cfRule>
  </conditionalFormatting>
  <conditionalFormatting sqref="G29">
    <cfRule type="containsText" dxfId="7" priority="28" operator="containsText" text="In Progress">
      <formula>NOT(ISERROR(SEARCH(("In Progress"),(G29))))</formula>
    </cfRule>
    <cfRule type="colorScale" priority="2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0:G35 G28">
    <cfRule type="colorScale" priority="73">
      <colorScale>
        <cfvo type="formula" val="$I$3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">
    <cfRule type="colorScale" priority="19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G36:G37">
    <cfRule type="colorScale" priority="2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6" priority="22" operator="equal">
      <formula>$I$3</formula>
    </cfRule>
  </conditionalFormatting>
  <conditionalFormatting sqref="G36:G38">
    <cfRule type="colorScale" priority="26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5" priority="27" operator="equal">
      <formula>$I$5</formula>
    </cfRule>
  </conditionalFormatting>
  <conditionalFormatting sqref="G36:G39">
    <cfRule type="containsText" dxfId="4" priority="10" operator="containsText" text="In Progress">
      <formula>NOT(ISERROR(SEARCH(("In Progress"),(G36))))</formula>
    </cfRule>
  </conditionalFormatting>
  <conditionalFormatting sqref="G39">
    <cfRule type="colorScale" priority="11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  <cfRule type="cellIs" dxfId="3" priority="12" operator="equal">
      <formula>$I$5</formula>
    </cfRule>
  </conditionalFormatting>
  <conditionalFormatting sqref="I3">
    <cfRule type="cellIs" dxfId="2" priority="77" operator="equal">
      <formula>$I$3</formula>
    </cfRule>
  </conditionalFormatting>
  <conditionalFormatting sqref="I3:I5">
    <cfRule type="containsText" dxfId="1" priority="74" operator="containsText" text="In Progress">
      <formula>NOT(ISERROR(SEARCH(("In Progress"),(I3))))</formula>
    </cfRule>
    <cfRule type="colorScale" priority="75">
      <colorScale>
        <cfvo type="formula" val="$I$4"/>
        <cfvo type="formula" val="$I$4"/>
        <cfvo type="formula" val="$I$5"/>
        <color rgb="FFF8E5DA"/>
        <color rgb="FFF7EFDE"/>
        <color rgb="FFE9E7E7"/>
      </colorScale>
    </cfRule>
  </conditionalFormatting>
  <conditionalFormatting sqref="I5">
    <cfRule type="cellIs" dxfId="0" priority="76" operator="equal">
      <formula>$I$5</formula>
    </cfRule>
  </conditionalFormatting>
  <conditionalFormatting sqref="K3:K10">
    <cfRule type="colorScale" priority="78">
      <colorScale>
        <cfvo type="min"/>
        <cfvo type="max"/>
        <color rgb="FFFFFFFF"/>
        <color rgb="FFAFCAC4"/>
      </colorScale>
    </cfRule>
  </conditionalFormatting>
  <dataValidations count="2">
    <dataValidation type="list" allowBlank="1" showErrorMessage="1" sqref="G28 G30:G35 G22" xr:uid="{00000000-0002-0000-0200-000000000000}">
      <formula1>$I$3:$I$5</formula1>
    </dataValidation>
    <dataValidation type="list" allowBlank="1" showErrorMessage="1" sqref="F3:F36" xr:uid="{00000000-0002-0000-0200-000001000000}">
      <formula1>$K$3:$K$10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AB290"/>
    <outlinePr summaryBelow="0" summaryRight="0"/>
  </sheetPr>
  <dimension ref="B1:G1005"/>
  <sheetViews>
    <sheetView showGridLines="0" workbookViewId="0">
      <selection activeCell="C44" sqref="C44"/>
    </sheetView>
  </sheetViews>
  <sheetFormatPr defaultColWidth="13.5" defaultRowHeight="15" customHeight="1" x14ac:dyDescent="0.25"/>
  <cols>
    <col min="1" max="1" width="2.5" customWidth="1"/>
    <col min="2" max="2" width="24" customWidth="1"/>
    <col min="3" max="3" width="72" customWidth="1"/>
    <col min="4" max="4" width="23.75" customWidth="1"/>
    <col min="5" max="5" width="10.75" customWidth="1"/>
    <col min="6" max="6" width="17.625" customWidth="1"/>
    <col min="7" max="7" width="9" customWidth="1"/>
    <col min="8" max="27" width="10.5" customWidth="1"/>
  </cols>
  <sheetData>
    <row r="1" spans="2:7" ht="36" customHeight="1" x14ac:dyDescent="0.25">
      <c r="B1" s="1" t="s">
        <v>0</v>
      </c>
      <c r="C1" s="2"/>
      <c r="D1" s="2"/>
      <c r="E1" s="2"/>
      <c r="F1" s="2"/>
      <c r="G1" s="2"/>
    </row>
    <row r="2" spans="2:7" ht="36" customHeight="1" x14ac:dyDescent="0.25">
      <c r="B2" s="4" t="s">
        <v>92</v>
      </c>
      <c r="C2" s="2"/>
      <c r="D2" s="2"/>
      <c r="E2" s="2"/>
      <c r="F2" s="2"/>
      <c r="G2" s="2"/>
    </row>
    <row r="3" spans="2:7" ht="36" customHeight="1" x14ac:dyDescent="0.25">
      <c r="B3" s="138" t="s">
        <v>9</v>
      </c>
      <c r="C3" s="138" t="s">
        <v>85</v>
      </c>
      <c r="D3" s="139" t="s">
        <v>193</v>
      </c>
      <c r="E3" s="139" t="s">
        <v>84</v>
      </c>
      <c r="F3" s="140" t="s">
        <v>93</v>
      </c>
      <c r="G3" s="141" t="s">
        <v>94</v>
      </c>
    </row>
    <row r="4" spans="2:7" ht="18" customHeight="1" x14ac:dyDescent="0.25">
      <c r="B4" s="115" t="s">
        <v>113</v>
      </c>
      <c r="C4" s="115" t="s">
        <v>112</v>
      </c>
      <c r="D4" s="134" t="s">
        <v>183</v>
      </c>
      <c r="E4" s="134"/>
      <c r="F4" s="116" t="s">
        <v>98</v>
      </c>
      <c r="G4" s="118">
        <v>45354</v>
      </c>
    </row>
    <row r="5" spans="2:7" ht="18" customHeight="1" x14ac:dyDescent="0.25">
      <c r="B5" s="132" t="s">
        <v>178</v>
      </c>
      <c r="C5" s="132" t="s">
        <v>179</v>
      </c>
      <c r="D5" s="135" t="s">
        <v>184</v>
      </c>
      <c r="E5" s="135"/>
      <c r="F5" s="116" t="s">
        <v>98</v>
      </c>
      <c r="G5" s="118">
        <v>45354</v>
      </c>
    </row>
    <row r="6" spans="2:7" ht="18" customHeight="1" x14ac:dyDescent="0.25">
      <c r="B6" s="115" t="s">
        <v>117</v>
      </c>
      <c r="C6" s="115" t="s">
        <v>118</v>
      </c>
      <c r="D6" s="134" t="s">
        <v>195</v>
      </c>
      <c r="E6" s="134"/>
      <c r="F6" s="116" t="s">
        <v>98</v>
      </c>
      <c r="G6" s="118">
        <v>45354</v>
      </c>
    </row>
    <row r="7" spans="2:7" ht="18" customHeight="1" x14ac:dyDescent="0.25">
      <c r="B7" s="115" t="s">
        <v>96</v>
      </c>
      <c r="C7" s="115" t="s">
        <v>97</v>
      </c>
      <c r="D7" s="134" t="s">
        <v>182</v>
      </c>
      <c r="E7" s="134"/>
      <c r="F7" s="116" t="s">
        <v>98</v>
      </c>
      <c r="G7" s="118">
        <v>45354</v>
      </c>
    </row>
    <row r="8" spans="2:7" ht="18" customHeight="1" x14ac:dyDescent="0.25">
      <c r="B8" s="115" t="s">
        <v>172</v>
      </c>
      <c r="C8" s="115" t="s">
        <v>175</v>
      </c>
      <c r="D8" s="134" t="s">
        <v>182</v>
      </c>
      <c r="E8" s="134"/>
      <c r="F8" s="116" t="s">
        <v>98</v>
      </c>
      <c r="G8" s="118">
        <v>45354</v>
      </c>
    </row>
    <row r="9" spans="2:7" ht="18" customHeight="1" x14ac:dyDescent="0.25">
      <c r="B9" s="115" t="s">
        <v>176</v>
      </c>
      <c r="C9" s="132" t="s">
        <v>177</v>
      </c>
      <c r="D9" s="135" t="s">
        <v>187</v>
      </c>
      <c r="E9" s="135"/>
      <c r="F9" s="116" t="s">
        <v>95</v>
      </c>
      <c r="G9" s="118">
        <v>45354</v>
      </c>
    </row>
    <row r="10" spans="2:7" ht="18" customHeight="1" x14ac:dyDescent="0.25">
      <c r="B10" s="115" t="s">
        <v>121</v>
      </c>
      <c r="C10" s="115" t="s">
        <v>122</v>
      </c>
      <c r="D10" s="134" t="s">
        <v>188</v>
      </c>
      <c r="E10" s="134"/>
      <c r="F10" s="116" t="s">
        <v>95</v>
      </c>
      <c r="G10" s="118">
        <v>45354</v>
      </c>
    </row>
    <row r="11" spans="2:7" ht="18" customHeight="1" x14ac:dyDescent="0.25">
      <c r="B11" s="115" t="s">
        <v>125</v>
      </c>
      <c r="C11" s="115" t="s">
        <v>126</v>
      </c>
      <c r="D11" s="134" t="s">
        <v>189</v>
      </c>
      <c r="E11" s="134"/>
      <c r="F11" s="116" t="s">
        <v>95</v>
      </c>
      <c r="G11" s="118">
        <v>45354</v>
      </c>
    </row>
    <row r="12" spans="2:7" ht="18" customHeight="1" x14ac:dyDescent="0.25">
      <c r="B12" s="115" t="s">
        <v>106</v>
      </c>
      <c r="C12" s="115" t="s">
        <v>105</v>
      </c>
      <c r="D12" s="134" t="s">
        <v>182</v>
      </c>
      <c r="E12" s="134"/>
      <c r="F12" s="116" t="s">
        <v>95</v>
      </c>
      <c r="G12" s="118">
        <v>45354</v>
      </c>
    </row>
    <row r="13" spans="2:7" ht="18" customHeight="1" x14ac:dyDescent="0.25">
      <c r="B13" s="115" t="s">
        <v>119</v>
      </c>
      <c r="C13" s="115" t="s">
        <v>120</v>
      </c>
      <c r="D13" s="134" t="s">
        <v>183</v>
      </c>
      <c r="E13" s="134"/>
      <c r="F13" s="116" t="s">
        <v>104</v>
      </c>
      <c r="G13" s="118">
        <v>45354</v>
      </c>
    </row>
    <row r="14" spans="2:7" ht="18" customHeight="1" x14ac:dyDescent="0.25">
      <c r="B14" s="115" t="s">
        <v>127</v>
      </c>
      <c r="C14" s="115" t="s">
        <v>128</v>
      </c>
      <c r="D14" s="134" t="s">
        <v>192</v>
      </c>
      <c r="E14" s="134"/>
      <c r="F14" s="116" t="s">
        <v>104</v>
      </c>
      <c r="G14" s="118">
        <v>45354</v>
      </c>
    </row>
    <row r="15" spans="2:7" ht="15.75" customHeight="1" x14ac:dyDescent="0.25">
      <c r="B15" s="115" t="s">
        <v>114</v>
      </c>
      <c r="C15" s="115" t="s">
        <v>194</v>
      </c>
      <c r="D15" s="134" t="s">
        <v>185</v>
      </c>
      <c r="E15" s="134"/>
      <c r="F15" s="116" t="s">
        <v>104</v>
      </c>
      <c r="G15" s="118">
        <v>45354</v>
      </c>
    </row>
    <row r="16" spans="2:7" ht="15.75" customHeight="1" x14ac:dyDescent="0.25">
      <c r="B16" s="115" t="s">
        <v>102</v>
      </c>
      <c r="C16" s="115" t="s">
        <v>103</v>
      </c>
      <c r="D16" s="134" t="s">
        <v>182</v>
      </c>
      <c r="E16" s="134"/>
      <c r="F16" s="116" t="s">
        <v>104</v>
      </c>
      <c r="G16" s="118">
        <v>45354</v>
      </c>
    </row>
    <row r="17" spans="2:7" ht="15.75" customHeight="1" x14ac:dyDescent="0.25">
      <c r="B17" s="115" t="s">
        <v>107</v>
      </c>
      <c r="C17" s="115" t="s">
        <v>108</v>
      </c>
      <c r="D17" s="134" t="s">
        <v>190</v>
      </c>
      <c r="E17" s="134"/>
      <c r="F17" s="116" t="s">
        <v>104</v>
      </c>
      <c r="G17" s="118">
        <v>45354</v>
      </c>
    </row>
    <row r="18" spans="2:7" ht="15.75" customHeight="1" x14ac:dyDescent="0.25">
      <c r="B18" s="115" t="s">
        <v>110</v>
      </c>
      <c r="C18" s="115" t="s">
        <v>111</v>
      </c>
      <c r="D18" s="134" t="s">
        <v>183</v>
      </c>
      <c r="E18" s="134"/>
      <c r="F18" s="116" t="s">
        <v>101</v>
      </c>
      <c r="G18" s="118">
        <v>45354</v>
      </c>
    </row>
    <row r="19" spans="2:7" ht="15.75" customHeight="1" x14ac:dyDescent="0.25">
      <c r="B19" s="115" t="s">
        <v>123</v>
      </c>
      <c r="C19" s="115" t="s">
        <v>124</v>
      </c>
      <c r="D19" s="134" t="s">
        <v>185</v>
      </c>
      <c r="E19" s="134"/>
      <c r="F19" s="116" t="s">
        <v>101</v>
      </c>
      <c r="G19" s="118">
        <v>45354</v>
      </c>
    </row>
    <row r="20" spans="2:7" ht="15.75" customHeight="1" x14ac:dyDescent="0.25">
      <c r="B20" s="115" t="s">
        <v>99</v>
      </c>
      <c r="C20" s="115" t="s">
        <v>100</v>
      </c>
      <c r="D20" s="134" t="s">
        <v>182</v>
      </c>
      <c r="E20" s="134"/>
      <c r="F20" s="116" t="s">
        <v>101</v>
      </c>
      <c r="G20" s="118">
        <v>45354</v>
      </c>
    </row>
    <row r="21" spans="2:7" ht="15.75" customHeight="1" x14ac:dyDescent="0.25">
      <c r="B21" s="115" t="s">
        <v>109</v>
      </c>
      <c r="C21" s="132" t="s">
        <v>180</v>
      </c>
      <c r="D21" s="135" t="s">
        <v>182</v>
      </c>
      <c r="E21" s="135"/>
      <c r="F21" s="116" t="s">
        <v>101</v>
      </c>
      <c r="G21" s="118">
        <v>45354</v>
      </c>
    </row>
    <row r="22" spans="2:7" ht="15.75" customHeight="1" x14ac:dyDescent="0.25">
      <c r="B22" s="115" t="s">
        <v>115</v>
      </c>
      <c r="C22" s="115" t="s">
        <v>116</v>
      </c>
      <c r="D22" s="134" t="s">
        <v>182</v>
      </c>
      <c r="E22" s="134"/>
      <c r="F22" s="116" t="s">
        <v>101</v>
      </c>
      <c r="G22" s="118">
        <v>45354</v>
      </c>
    </row>
    <row r="23" spans="2:7" ht="18" customHeight="1" x14ac:dyDescent="0.25">
      <c r="B23" s="115" t="s">
        <v>173</v>
      </c>
      <c r="C23" s="115" t="s">
        <v>174</v>
      </c>
      <c r="D23" s="134" t="s">
        <v>187</v>
      </c>
      <c r="E23" s="134"/>
      <c r="F23" s="116" t="s">
        <v>98</v>
      </c>
      <c r="G23" s="118">
        <v>45357</v>
      </c>
    </row>
    <row r="24" spans="2:7" ht="18" customHeight="1" x14ac:dyDescent="0.25">
      <c r="B24" s="115" t="s">
        <v>142</v>
      </c>
      <c r="C24" s="115" t="s">
        <v>141</v>
      </c>
      <c r="D24" s="134" t="s">
        <v>185</v>
      </c>
      <c r="E24" s="134"/>
      <c r="F24" s="116" t="s">
        <v>98</v>
      </c>
      <c r="G24" s="118">
        <v>45357</v>
      </c>
    </row>
    <row r="25" spans="2:7" ht="18" customHeight="1" x14ac:dyDescent="0.25">
      <c r="B25" s="115" t="s">
        <v>151</v>
      </c>
      <c r="C25" s="115" t="s">
        <v>150</v>
      </c>
      <c r="D25" s="134" t="s">
        <v>186</v>
      </c>
      <c r="E25" s="134"/>
      <c r="F25" s="116" t="s">
        <v>98</v>
      </c>
      <c r="G25" s="118">
        <v>45357</v>
      </c>
    </row>
    <row r="26" spans="2:7" ht="18" customHeight="1" x14ac:dyDescent="0.25">
      <c r="B26" s="115" t="s">
        <v>137</v>
      </c>
      <c r="C26" s="115" t="s">
        <v>136</v>
      </c>
      <c r="D26" s="134" t="s">
        <v>182</v>
      </c>
      <c r="E26" s="134"/>
      <c r="F26" s="116" t="s">
        <v>98</v>
      </c>
      <c r="G26" s="118">
        <v>45357</v>
      </c>
    </row>
    <row r="27" spans="2:7" ht="18" customHeight="1" x14ac:dyDescent="0.25">
      <c r="B27" s="115" t="s">
        <v>155</v>
      </c>
      <c r="C27" s="115" t="s">
        <v>157</v>
      </c>
      <c r="D27" s="134" t="s">
        <v>182</v>
      </c>
      <c r="E27" s="134"/>
      <c r="F27" s="116" t="s">
        <v>98</v>
      </c>
      <c r="G27" s="118">
        <v>45357</v>
      </c>
    </row>
    <row r="28" spans="2:7" ht="22.9" customHeight="1" x14ac:dyDescent="0.25">
      <c r="B28" s="115" t="s">
        <v>170</v>
      </c>
      <c r="C28" s="115" t="s">
        <v>171</v>
      </c>
      <c r="D28" s="134" t="s">
        <v>182</v>
      </c>
      <c r="E28" s="134"/>
      <c r="F28" s="116" t="s">
        <v>98</v>
      </c>
      <c r="G28" s="118">
        <v>45357</v>
      </c>
    </row>
    <row r="29" spans="2:7" ht="18" customHeight="1" x14ac:dyDescent="0.25">
      <c r="B29" s="115" t="s">
        <v>143</v>
      </c>
      <c r="C29" s="115" t="s">
        <v>140</v>
      </c>
      <c r="D29" s="134" t="s">
        <v>185</v>
      </c>
      <c r="E29" s="134"/>
      <c r="F29" s="116" t="s">
        <v>95</v>
      </c>
      <c r="G29" s="118">
        <v>45357</v>
      </c>
    </row>
    <row r="30" spans="2:7" ht="18" customHeight="1" x14ac:dyDescent="0.25">
      <c r="B30" s="115" t="s">
        <v>133</v>
      </c>
      <c r="C30" s="115" t="s">
        <v>181</v>
      </c>
      <c r="D30" s="134" t="s">
        <v>186</v>
      </c>
      <c r="E30" s="134"/>
      <c r="F30" s="116" t="s">
        <v>95</v>
      </c>
      <c r="G30" s="118">
        <v>45357</v>
      </c>
    </row>
    <row r="31" spans="2:7" ht="25.5" customHeight="1" x14ac:dyDescent="0.25">
      <c r="B31" s="115" t="s">
        <v>165</v>
      </c>
      <c r="C31" s="115" t="s">
        <v>167</v>
      </c>
      <c r="D31" s="134" t="s">
        <v>186</v>
      </c>
      <c r="E31" s="134"/>
      <c r="F31" s="116" t="s">
        <v>95</v>
      </c>
      <c r="G31" s="118">
        <v>45357</v>
      </c>
    </row>
    <row r="32" spans="2:7" ht="15.75" customHeight="1" x14ac:dyDescent="0.25">
      <c r="B32" s="115" t="s">
        <v>154</v>
      </c>
      <c r="C32" s="129" t="s">
        <v>156</v>
      </c>
      <c r="D32" s="136" t="s">
        <v>182</v>
      </c>
      <c r="E32" s="136"/>
      <c r="F32" s="116" t="s">
        <v>95</v>
      </c>
      <c r="G32" s="118">
        <v>45357</v>
      </c>
    </row>
    <row r="33" spans="2:7" ht="15.75" customHeight="1" x14ac:dyDescent="0.25">
      <c r="B33" s="115" t="s">
        <v>158</v>
      </c>
      <c r="C33" s="115" t="s">
        <v>159</v>
      </c>
      <c r="D33" s="134" t="s">
        <v>182</v>
      </c>
      <c r="E33" s="134"/>
      <c r="F33" s="116" t="s">
        <v>95</v>
      </c>
      <c r="G33" s="118">
        <v>45357</v>
      </c>
    </row>
    <row r="34" spans="2:7" ht="15.75" customHeight="1" x14ac:dyDescent="0.25">
      <c r="B34" s="115" t="s">
        <v>139</v>
      </c>
      <c r="C34" s="115" t="s">
        <v>138</v>
      </c>
      <c r="D34" s="134" t="s">
        <v>191</v>
      </c>
      <c r="E34" s="134"/>
      <c r="F34" s="116" t="s">
        <v>104</v>
      </c>
      <c r="G34" s="118">
        <v>45357</v>
      </c>
    </row>
    <row r="35" spans="2:7" ht="15.75" customHeight="1" x14ac:dyDescent="0.25">
      <c r="B35" s="115" t="s">
        <v>152</v>
      </c>
      <c r="C35" s="115" t="s">
        <v>153</v>
      </c>
      <c r="D35" s="134" t="s">
        <v>186</v>
      </c>
      <c r="E35" s="134"/>
      <c r="F35" s="116" t="s">
        <v>104</v>
      </c>
      <c r="G35" s="118">
        <v>45357</v>
      </c>
    </row>
    <row r="36" spans="2:7" ht="15.75" customHeight="1" x14ac:dyDescent="0.25">
      <c r="B36" s="115" t="s">
        <v>164</v>
      </c>
      <c r="C36" s="115" t="s">
        <v>166</v>
      </c>
      <c r="D36" s="134" t="s">
        <v>186</v>
      </c>
      <c r="E36" s="134"/>
      <c r="F36" s="116" t="s">
        <v>104</v>
      </c>
      <c r="G36" s="118">
        <v>45357</v>
      </c>
    </row>
    <row r="37" spans="2:7" ht="15.75" customHeight="1" x14ac:dyDescent="0.25">
      <c r="B37" s="115" t="s">
        <v>168</v>
      </c>
      <c r="C37" s="115" t="s">
        <v>169</v>
      </c>
      <c r="D37" s="134" t="s">
        <v>186</v>
      </c>
      <c r="E37" s="134"/>
      <c r="F37" s="116" t="s">
        <v>104</v>
      </c>
      <c r="G37" s="118">
        <v>45357</v>
      </c>
    </row>
    <row r="38" spans="2:7" ht="15.75" customHeight="1" x14ac:dyDescent="0.25">
      <c r="B38" s="115" t="s">
        <v>147</v>
      </c>
      <c r="C38" s="115" t="s">
        <v>146</v>
      </c>
      <c r="D38" s="134" t="s">
        <v>182</v>
      </c>
      <c r="E38" s="134"/>
      <c r="F38" s="116" t="s">
        <v>104</v>
      </c>
      <c r="G38" s="118">
        <v>45357</v>
      </c>
    </row>
    <row r="39" spans="2:7" ht="15.75" customHeight="1" x14ac:dyDescent="0.25">
      <c r="B39" s="115" t="s">
        <v>160</v>
      </c>
      <c r="C39" s="115" t="s">
        <v>161</v>
      </c>
      <c r="D39" s="134" t="s">
        <v>183</v>
      </c>
      <c r="E39" s="134"/>
      <c r="F39" s="116" t="s">
        <v>101</v>
      </c>
      <c r="G39" s="118">
        <v>45357</v>
      </c>
    </row>
    <row r="40" spans="2:7" ht="15.75" customHeight="1" x14ac:dyDescent="0.25">
      <c r="B40" s="126" t="s">
        <v>162</v>
      </c>
      <c r="C40" s="126" t="s">
        <v>163</v>
      </c>
      <c r="D40" s="137" t="s">
        <v>183</v>
      </c>
      <c r="E40" s="137"/>
      <c r="F40" s="127" t="s">
        <v>101</v>
      </c>
      <c r="G40" s="128">
        <v>45357</v>
      </c>
    </row>
    <row r="41" spans="2:7" ht="15.75" customHeight="1" x14ac:dyDescent="0.25">
      <c r="B41" s="126" t="s">
        <v>135</v>
      </c>
      <c r="C41" s="126" t="s">
        <v>134</v>
      </c>
      <c r="D41" s="137" t="s">
        <v>189</v>
      </c>
      <c r="E41" s="137"/>
      <c r="F41" s="127" t="s">
        <v>101</v>
      </c>
      <c r="G41" s="128">
        <v>45357</v>
      </c>
    </row>
    <row r="42" spans="2:7" ht="15.75" customHeight="1" x14ac:dyDescent="0.25">
      <c r="B42" s="126" t="s">
        <v>149</v>
      </c>
      <c r="C42" s="126" t="s">
        <v>148</v>
      </c>
      <c r="D42" s="137" t="s">
        <v>186</v>
      </c>
      <c r="E42" s="137"/>
      <c r="F42" s="127" t="s">
        <v>101</v>
      </c>
      <c r="G42" s="128">
        <v>45357</v>
      </c>
    </row>
    <row r="43" spans="2:7" ht="15.75" customHeight="1" x14ac:dyDescent="0.25">
      <c r="B43" s="126" t="s">
        <v>145</v>
      </c>
      <c r="C43" s="126" t="s">
        <v>144</v>
      </c>
      <c r="D43" s="137" t="s">
        <v>182</v>
      </c>
      <c r="E43" s="137"/>
      <c r="F43" s="127" t="s">
        <v>101</v>
      </c>
      <c r="G43" s="128">
        <v>45357</v>
      </c>
    </row>
    <row r="44" spans="2:7" ht="15.75" customHeight="1" x14ac:dyDescent="0.25">
      <c r="B44" s="126" t="s">
        <v>317</v>
      </c>
      <c r="C44" s="126" t="s">
        <v>318</v>
      </c>
      <c r="D44" s="137" t="s">
        <v>186</v>
      </c>
      <c r="E44" s="137"/>
      <c r="F44" s="127" t="s">
        <v>95</v>
      </c>
      <c r="G44" s="128">
        <v>45531</v>
      </c>
    </row>
    <row r="45" spans="2:7" ht="15.75" customHeight="1" x14ac:dyDescent="0.25">
      <c r="B45" s="130" t="s">
        <v>315</v>
      </c>
      <c r="C45" s="130" t="s">
        <v>316</v>
      </c>
      <c r="D45" s="130" t="s">
        <v>186</v>
      </c>
      <c r="E45" s="130"/>
      <c r="F45" s="130" t="s">
        <v>101</v>
      </c>
      <c r="G45" s="131">
        <v>45531</v>
      </c>
    </row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EXAMPLE Gantt Chart &amp; Burndown</vt:lpstr>
      <vt:lpstr>AD Gantt Chart &amp; Burndown</vt:lpstr>
      <vt:lpstr>Release Backlog</vt:lpstr>
      <vt:lpstr>User Stories or 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Catalano</dc:creator>
  <cp:lastModifiedBy>Alessandro Catalano</cp:lastModifiedBy>
  <dcterms:created xsi:type="dcterms:W3CDTF">2024-03-13T18:44:55Z</dcterms:created>
  <dcterms:modified xsi:type="dcterms:W3CDTF">2024-09-01T10:51:37Z</dcterms:modified>
</cp:coreProperties>
</file>