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15298e05a6af3ae/Università/Magistrale/LabAdvProg/Proj/AnimalDex/docs/"/>
    </mc:Choice>
  </mc:AlternateContent>
  <xr:revisionPtr revIDLastSave="8" documentId="13_ncr:1_{83340106-3A53-4288-8DC4-53E3593E40E1}" xr6:coauthVersionLast="47" xr6:coauthVersionMax="47" xr10:uidLastSave="{E4B1786E-CFFC-40CC-9C26-6402661DD04B}"/>
  <bookViews>
    <workbookView xWindow="-108" yWindow="-108" windowWidth="23256" windowHeight="12456" activeTab="1" xr2:uid="{00000000-000D-0000-FFFF-FFFF00000000}"/>
  </bookViews>
  <sheets>
    <sheet name="EXAMPLE Gantt Chart &amp; Burndown" sheetId="1" r:id="rId1"/>
    <sheet name="AD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2" i="2" l="1"/>
  <c r="K52" i="2"/>
  <c r="G52" i="2"/>
  <c r="L51" i="2"/>
  <c r="K51" i="2"/>
  <c r="G51" i="2"/>
  <c r="L50" i="2"/>
  <c r="K50" i="2"/>
  <c r="G50" i="2"/>
  <c r="G49" i="2" s="1"/>
  <c r="F49" i="2"/>
  <c r="E49" i="2"/>
  <c r="K48" i="2"/>
  <c r="G48" i="2"/>
  <c r="L48" i="2"/>
  <c r="L46" i="2"/>
  <c r="K46" i="2"/>
  <c r="G46" i="2"/>
  <c r="G47" i="2"/>
  <c r="K47" i="2"/>
  <c r="L47" i="2"/>
  <c r="K41" i="2"/>
  <c r="G41" i="2"/>
  <c r="L41" i="2"/>
  <c r="L49" i="2" l="1"/>
  <c r="K40" i="2"/>
  <c r="G40" i="2"/>
  <c r="L40" i="2"/>
  <c r="K39" i="2"/>
  <c r="G39" i="2"/>
  <c r="L39" i="2"/>
  <c r="K38" i="2"/>
  <c r="G38" i="2"/>
  <c r="L38" i="2"/>
  <c r="K36" i="2"/>
  <c r="G36" i="2"/>
  <c r="L36" i="2"/>
  <c r="K35" i="2"/>
  <c r="G35" i="2"/>
  <c r="L35" i="2"/>
  <c r="K33" i="2"/>
  <c r="G33" i="2"/>
  <c r="L33" i="2"/>
  <c r="L25" i="2"/>
  <c r="L26" i="2"/>
  <c r="L27" i="2"/>
  <c r="K24" i="2"/>
  <c r="K25" i="2"/>
  <c r="K26" i="2"/>
  <c r="K27" i="2"/>
  <c r="K23" i="2"/>
  <c r="G27" i="2"/>
  <c r="G26" i="2"/>
  <c r="G25" i="2"/>
  <c r="G24" i="2"/>
  <c r="L24" i="2" l="1"/>
  <c r="G23" i="2"/>
  <c r="L23" i="2"/>
  <c r="K22" i="2"/>
  <c r="G22" i="2"/>
  <c r="L22" i="2"/>
  <c r="BV56" i="2"/>
  <c r="F53" i="2"/>
  <c r="E53" i="2"/>
  <c r="M55" i="2" s="1"/>
  <c r="L45" i="2"/>
  <c r="K45" i="2"/>
  <c r="G45" i="2"/>
  <c r="L44" i="2"/>
  <c r="K44" i="2"/>
  <c r="G44" i="2"/>
  <c r="L43" i="2"/>
  <c r="K43" i="2"/>
  <c r="G43" i="2"/>
  <c r="F42" i="2"/>
  <c r="E42" i="2"/>
  <c r="L37" i="2"/>
  <c r="K37" i="2"/>
  <c r="G37" i="2"/>
  <c r="L34" i="2"/>
  <c r="K34" i="2"/>
  <c r="G34" i="2"/>
  <c r="L32" i="2"/>
  <c r="K32" i="2"/>
  <c r="G32" i="2"/>
  <c r="L31" i="2"/>
  <c r="K31" i="2"/>
  <c r="G31" i="2"/>
  <c r="L30" i="2"/>
  <c r="K30" i="2"/>
  <c r="G30" i="2"/>
  <c r="L29" i="2"/>
  <c r="K29" i="2"/>
  <c r="G29" i="2"/>
  <c r="F28" i="2"/>
  <c r="E28" i="2"/>
  <c r="L21" i="2"/>
  <c r="K21" i="2"/>
  <c r="G21" i="2"/>
  <c r="L20" i="2"/>
  <c r="K20" i="2"/>
  <c r="G20" i="2"/>
  <c r="L19" i="2"/>
  <c r="K19" i="2"/>
  <c r="G19" i="2"/>
  <c r="L18" i="2"/>
  <c r="K18" i="2"/>
  <c r="G18" i="2"/>
  <c r="F17" i="2"/>
  <c r="E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L11" i="2"/>
  <c r="K11" i="2"/>
  <c r="G11" i="2"/>
  <c r="F10" i="2"/>
  <c r="E10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L24" i="1" l="1"/>
  <c r="G42" i="2"/>
  <c r="L28" i="2"/>
  <c r="G28" i="2"/>
  <c r="L17" i="2"/>
  <c r="L11" i="1"/>
  <c r="L19" i="1"/>
  <c r="G24" i="1"/>
  <c r="L31" i="1"/>
  <c r="M38" i="1"/>
  <c r="G11" i="1"/>
  <c r="G17" i="2"/>
  <c r="G19" i="1"/>
  <c r="I37" i="1"/>
  <c r="G31" i="1"/>
  <c r="G37" i="1"/>
  <c r="L42" i="2"/>
  <c r="G53" i="2"/>
  <c r="G10" i="2"/>
  <c r="L10" i="2"/>
  <c r="I53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57" i="2"/>
  <c r="M54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54" i="2"/>
  <c r="O54" i="2" s="1"/>
  <c r="P54" i="2" s="1"/>
  <c r="Q54" i="2" s="1"/>
  <c r="R54" i="2" s="1"/>
  <c r="S54" i="2" s="1"/>
  <c r="T54" i="2" s="1"/>
  <c r="U54" i="2" s="1"/>
  <c r="V54" i="2" s="1"/>
  <c r="W54" i="2" s="1"/>
  <c r="X54" i="2" s="1"/>
  <c r="Y54" i="2" s="1"/>
  <c r="Z54" i="2" s="1"/>
  <c r="AA54" i="2" s="1"/>
  <c r="AB54" i="2" s="1"/>
  <c r="AC54" i="2" s="1"/>
  <c r="AD54" i="2" s="1"/>
  <c r="AE54" i="2" s="1"/>
  <c r="AF54" i="2" s="1"/>
  <c r="AG54" i="2" s="1"/>
  <c r="AH54" i="2" s="1"/>
  <c r="AI54" i="2" s="1"/>
  <c r="AJ54" i="2" s="1"/>
  <c r="AK54" i="2" s="1"/>
  <c r="AL54" i="2" s="1"/>
  <c r="AM54" i="2" s="1"/>
  <c r="AN54" i="2" s="1"/>
  <c r="AO54" i="2" s="1"/>
  <c r="AP54" i="2" s="1"/>
  <c r="AQ54" i="2" s="1"/>
  <c r="AR54" i="2" s="1"/>
  <c r="AS54" i="2" s="1"/>
  <c r="AT54" i="2" s="1"/>
  <c r="AU54" i="2" s="1"/>
  <c r="AV54" i="2" s="1"/>
  <c r="AW54" i="2" s="1"/>
  <c r="AX54" i="2" s="1"/>
  <c r="AY54" i="2" s="1"/>
  <c r="AZ54" i="2" s="1"/>
  <c r="BA54" i="2" s="1"/>
  <c r="BB54" i="2" s="1"/>
  <c r="BC54" i="2" s="1"/>
  <c r="BD54" i="2" s="1"/>
  <c r="BE54" i="2" s="1"/>
  <c r="BF54" i="2" s="1"/>
  <c r="BG54" i="2" s="1"/>
  <c r="BH54" i="2" s="1"/>
  <c r="BI54" i="2" s="1"/>
  <c r="BJ54" i="2" s="1"/>
  <c r="BK54" i="2" s="1"/>
  <c r="BL54" i="2" s="1"/>
  <c r="BM54" i="2" s="1"/>
  <c r="BN54" i="2" s="1"/>
  <c r="BO54" i="2" s="1"/>
  <c r="BP54" i="2" s="1"/>
  <c r="BQ54" i="2" s="1"/>
  <c r="BR54" i="2" s="1"/>
  <c r="BS54" i="2" s="1"/>
  <c r="BT54" i="2" s="1"/>
  <c r="BV41" i="1"/>
  <c r="BV39" i="1"/>
  <c r="N55" i="2"/>
  <c r="N57" i="2" l="1"/>
  <c r="O55" i="2" l="1"/>
  <c r="O57" i="2" l="1"/>
  <c r="P55" i="2" l="1"/>
  <c r="P57" i="2" l="1"/>
  <c r="Q55" i="2" l="1"/>
  <c r="Q57" i="2" l="1"/>
  <c r="R55" i="2" l="1"/>
  <c r="R57" i="2" s="1"/>
  <c r="S55" i="2" s="1"/>
  <c r="S57" i="2" s="1"/>
  <c r="T55" i="2" s="1"/>
  <c r="T57" i="2" s="1"/>
  <c r="U55" i="2" s="1"/>
  <c r="U57" i="2" s="1"/>
  <c r="V55" i="2" s="1"/>
  <c r="V57" i="2" s="1"/>
  <c r="W55" i="2" s="1"/>
  <c r="W57" i="2" s="1"/>
  <c r="X55" i="2" s="1"/>
  <c r="X57" i="2" s="1"/>
  <c r="Y55" i="2" s="1"/>
  <c r="Y57" i="2" s="1"/>
  <c r="Z55" i="2" s="1"/>
  <c r="Z57" i="2" s="1"/>
  <c r="AA55" i="2" s="1"/>
  <c r="AA57" i="2" s="1"/>
  <c r="AB55" i="2" s="1"/>
  <c r="AB57" i="2" s="1"/>
  <c r="AC55" i="2" s="1"/>
  <c r="AC57" i="2" s="1"/>
  <c r="AD55" i="2" s="1"/>
  <c r="AD57" i="2" s="1"/>
  <c r="AE55" i="2" s="1"/>
  <c r="AE57" i="2" s="1"/>
  <c r="AF55" i="2" s="1"/>
  <c r="AF57" i="2" s="1"/>
  <c r="AG55" i="2" s="1"/>
  <c r="AG57" i="2" s="1"/>
  <c r="AH55" i="2" s="1"/>
  <c r="AH57" i="2" s="1"/>
  <c r="AI55" i="2" s="1"/>
  <c r="AI57" i="2" s="1"/>
  <c r="AJ55" i="2" s="1"/>
  <c r="AJ57" i="2" s="1"/>
  <c r="AK55" i="2" s="1"/>
  <c r="AK57" i="2" s="1"/>
  <c r="AL55" i="2" s="1"/>
  <c r="AL57" i="2" s="1"/>
  <c r="AM55" i="2" s="1"/>
  <c r="AM57" i="2" s="1"/>
  <c r="AN55" i="2" s="1"/>
  <c r="AN57" i="2" s="1"/>
  <c r="AO55" i="2" s="1"/>
  <c r="AO57" i="2" s="1"/>
  <c r="AP55" i="2" s="1"/>
  <c r="AP57" i="2" s="1"/>
  <c r="AQ55" i="2" s="1"/>
  <c r="AQ57" i="2" s="1"/>
  <c r="AR55" i="2" s="1"/>
  <c r="AR57" i="2" s="1"/>
  <c r="AS55" i="2" s="1"/>
  <c r="AS57" i="2" s="1"/>
  <c r="AT55" i="2" s="1"/>
  <c r="AT57" i="2" s="1"/>
  <c r="AU55" i="2" s="1"/>
  <c r="AU57" i="2" s="1"/>
  <c r="AV55" i="2" s="1"/>
  <c r="AV57" i="2" s="1"/>
  <c r="AW55" i="2" s="1"/>
  <c r="AW57" i="2" s="1"/>
  <c r="AX55" i="2" s="1"/>
  <c r="AX57" i="2" s="1"/>
  <c r="AY55" i="2" s="1"/>
  <c r="AY57" i="2" s="1"/>
  <c r="AZ55" i="2" s="1"/>
  <c r="AZ57" i="2" s="1"/>
  <c r="BA55" i="2" s="1"/>
  <c r="BA57" i="2" s="1"/>
  <c r="BB55" i="2" s="1"/>
  <c r="BB57" i="2" s="1"/>
  <c r="BC55" i="2" s="1"/>
  <c r="BC57" i="2" s="1"/>
  <c r="BD55" i="2" s="1"/>
  <c r="BD57" i="2" s="1"/>
  <c r="BE55" i="2" s="1"/>
  <c r="BE57" i="2" s="1"/>
  <c r="BF55" i="2" s="1"/>
  <c r="BF57" i="2" s="1"/>
  <c r="BG55" i="2" s="1"/>
  <c r="BG57" i="2" s="1"/>
  <c r="BH55" i="2" s="1"/>
  <c r="BH57" i="2" s="1"/>
  <c r="BI55" i="2" s="1"/>
  <c r="BI57" i="2" s="1"/>
  <c r="BJ55" i="2" s="1"/>
  <c r="BJ57" i="2" s="1"/>
  <c r="BK55" i="2" s="1"/>
  <c r="BK57" i="2" s="1"/>
  <c r="BL55" i="2" s="1"/>
  <c r="BL57" i="2" s="1"/>
  <c r="BM55" i="2" s="1"/>
  <c r="BM57" i="2" s="1"/>
  <c r="BN55" i="2" s="1"/>
  <c r="BN57" i="2" s="1"/>
  <c r="BO55" i="2" s="1"/>
  <c r="BO57" i="2" s="1"/>
  <c r="BP55" i="2" s="1"/>
  <c r="BP57" i="2" s="1"/>
  <c r="BQ55" i="2" s="1"/>
  <c r="BQ57" i="2" s="1"/>
  <c r="BR55" i="2" s="1"/>
  <c r="BR57" i="2" s="1"/>
  <c r="BS55" i="2" s="1"/>
  <c r="BS57" i="2" s="1"/>
  <c r="BT55" i="2" s="1"/>
  <c r="BT57" i="2" l="1"/>
  <c r="BV57" i="2" s="1"/>
  <c r="BV55" i="2"/>
</calcChain>
</file>

<file path=xl/sharedStrings.xml><?xml version="1.0" encoding="utf-8"?>
<sst xmlns="http://schemas.openxmlformats.org/spreadsheetml/2006/main" count="724" uniqueCount="296">
  <si>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</si>
  <si>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</si>
  <si>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</si>
  <si>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</si>
  <si>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</si>
  <si>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</si>
  <si>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</si>
  <si>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</si>
  <si>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</si>
  <si>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</si>
  <si>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</si>
  <si>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</si>
  <si>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</si>
  <si>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</si>
  <si>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</si>
  <si>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</si>
  <si>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</si>
  <si>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</si>
  <si>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</si>
  <si>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</si>
  <si>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</si>
  <si>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</si>
  <si>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</si>
  <si>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</si>
  <si>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</si>
  <si>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</si>
  <si>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</si>
  <si>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</si>
  <si>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</si>
  <si>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</si>
  <si>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</si>
  <si>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</si>
  <si>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</si>
  <si>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</si>
  <si>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</si>
  <si>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</si>
  <si>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</si>
  <si>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</si>
  <si>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</si>
  <si>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</si>
  <si>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</si>
  <si>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</si>
  <si>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</si>
  <si>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</si>
  <si>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</si>
  <si>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</si>
  <si>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</si>
  <si>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</si>
  <si>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</si>
  <si>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</si>
  <si>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</si>
  <si>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</si>
  <si>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</si>
  <si>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</si>
  <si>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</si>
  <si>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</si>
  <si>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</si>
  <si>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</si>
  <si>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</si>
  <si>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</si>
  <si>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</si>
  <si>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</si>
  <si>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</si>
  <si>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</si>
  <si>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</si>
  <si>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</si>
  <si>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</si>
  <si>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</si>
  <si>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</si>
  <si>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</si>
  <si>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</si>
  <si>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</si>
  <si>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</si>
  <si>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</si>
  <si>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</si>
  <si>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</si>
  <si>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</si>
  <si>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</si>
  <si>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</si>
  <si>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</si>
  <si>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</si>
  <si>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</si>
  <si>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</si>
  <si>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</si>
  <si>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</si>
  <si>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</si>
  <si>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</si>
  <si>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</si>
  <si>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</si>
  <si>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</si>
  <si>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</si>
  <si>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</si>
  <si>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</si>
  <si>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</si>
  <si>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</si>
  <si>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</si>
  <si>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</si>
  <si>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</si>
  <si>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</si>
  <si>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</si>
  <si>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</si>
  <si>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</si>
  <si>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</si>
  <si>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</si>
  <si>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</si>
  <si>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</si>
  <si>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</si>
  <si>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</si>
  <si>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</si>
  <si>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</si>
  <si>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</si>
  <si>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</si>
  <si>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</si>
  <si>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</si>
  <si>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</si>
  <si>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</si>
  <si>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</si>
  <si>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</si>
  <si>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</si>
  <si>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</si>
  <si>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</si>
  <si>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</si>
  <si>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</si>
  <si>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</si>
  <si>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</si>
  <si>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</si>
  <si>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</si>
  <si>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</si>
  <si>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</si>
  <si>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</si>
  <si>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</si>
  <si>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</si>
  <si>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</si>
  <si>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</si>
  <si>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</si>
  <si>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</si>
  <si>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</si>
  <si>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</si>
  <si>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</si>
  <si>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</si>
  <si>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</si>
  <si>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</si>
  <si>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</si>
  <si>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</si>
  <si>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</si>
  <si>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</si>
  <si>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</si>
  <si>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</si>
  <si>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</si>
  <si>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</si>
  <si>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</si>
  <si>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</si>
  <si>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</si>
  <si>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</si>
  <si>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</si>
  <si>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</si>
  <si>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</si>
  <si>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</si>
  <si>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</si>
  <si>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</si>
  <si>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</si>
  <si>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</si>
  <si>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</si>
  <si>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</si>
  <si>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</si>
  <si>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</si>
  <si>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</si>
  <si>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</si>
  <si>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</si>
  <si>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</si>
  <si>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</si>
  <si>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</si>
  <si>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</si>
  <si>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</si>
  <si>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</si>
  <si>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</si>
  <si>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</si>
  <si>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</si>
  <si>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</si>
  <si>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</si>
  <si>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</si>
  <si>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</si>
  <si>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</si>
  <si>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</si>
  <si>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</si>
  <si>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</si>
  <si>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</si>
  <si>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</si>
  <si>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</si>
  <si>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</si>
  <si>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</si>
  <si>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</si>
  <si>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</si>
  <si>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</si>
  <si>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</si>
  <si>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</si>
  <si>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</si>
  <si>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</si>
  <si>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</si>
  <si>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</si>
  <si>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</si>
  <si>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</si>
  <si>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Certifcation (Baldi/Dieni)</t>
  </si>
  <si>
    <t>DB/Certification (Baldi/Dieni)</t>
  </si>
  <si>
    <t>DB (Baldi/Dieni)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</si>
  <si>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</si>
  <si>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</si>
  <si>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</si>
  <si>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</si>
  <si>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</si>
  <si>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</si>
  <si>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</si>
  <si>
    <t>Database within the docker container</t>
  </si>
  <si>
    <t>2,5</t>
  </si>
  <si>
    <t>Certification service within the docker container</t>
  </si>
  <si>
    <t>2,6</t>
  </si>
  <si>
    <t>Catalano and Di paolo</t>
  </si>
  <si>
    <t>2,7</t>
  </si>
  <si>
    <t>Communication between certification and recognition service</t>
  </si>
  <si>
    <t>2,8</t>
  </si>
  <si>
    <t>First version of central server</t>
  </si>
  <si>
    <t>2,9</t>
  </si>
  <si>
    <t xml:space="preserve"> Local db (sql file + docker)</t>
  </si>
  <si>
    <t>2.10</t>
  </si>
  <si>
    <t>Valerio Baldi</t>
  </si>
  <si>
    <t xml:space="preserve">Certificate Image's Handling </t>
  </si>
  <si>
    <t>2 e 3</t>
  </si>
  <si>
    <t>Implementation of II Sprint features</t>
  </si>
  <si>
    <t>Implementation of III Sprint features</t>
  </si>
  <si>
    <t>Serving frontend with docker</t>
  </si>
  <si>
    <t>Everyone</t>
  </si>
  <si>
    <t>User Personal Animaldex</t>
  </si>
  <si>
    <t>Valerio Baldi Saverio Dieni</t>
  </si>
  <si>
    <t>Signup/Login Logic Part 2</t>
  </si>
  <si>
    <t>Signup/login Logic Part 1</t>
  </si>
  <si>
    <t>3,4</t>
  </si>
  <si>
    <t>3,3</t>
  </si>
  <si>
    <t>Signup/Login Logic Part 3 + operator table reshape</t>
  </si>
  <si>
    <t>3.5</t>
  </si>
  <si>
    <t>Complete Animaldex</t>
  </si>
  <si>
    <t>3,6</t>
  </si>
  <si>
    <t>Google Oauth</t>
  </si>
  <si>
    <t>Animaldex Sorting</t>
  </si>
  <si>
    <t>3.8</t>
  </si>
  <si>
    <t>3.7</t>
  </si>
  <si>
    <t>PersonalPage Logic redirect and data handling</t>
  </si>
  <si>
    <t>PersonalPage Logic data displaying</t>
  </si>
  <si>
    <t>Catalano  Di Paolo</t>
  </si>
  <si>
    <t>3.9</t>
  </si>
  <si>
    <t>Animaldex Search Bar and Personaldex filter</t>
  </si>
  <si>
    <t>3.10</t>
  </si>
  <si>
    <t>3.11</t>
  </si>
  <si>
    <t>Cookie management and integration</t>
  </si>
  <si>
    <t>Catalano Di Paolo</t>
  </si>
  <si>
    <t xml:space="preserve">User Management (Baldi/Dieni) </t>
  </si>
  <si>
    <t>User Management/DB/Frontend (Di Paolo/Catalano)</t>
  </si>
  <si>
    <t>Certification/User Management (Baldi/Dieni)</t>
  </si>
  <si>
    <t>Certification/Frontend (Baldi/Dieni)</t>
  </si>
  <si>
    <t>Implementation of IV Sprint features</t>
  </si>
  <si>
    <t>Catalano Alessandro</t>
  </si>
  <si>
    <t xml:space="preserve">Delete operator account </t>
  </si>
  <si>
    <t xml:space="preserve">Delete user account </t>
  </si>
  <si>
    <t>ScoreBoard</t>
  </si>
  <si>
    <t>Updating personal info of user and operator</t>
  </si>
  <si>
    <t>Winner announcement</t>
  </si>
  <si>
    <t>4.5</t>
  </si>
  <si>
    <t>Adding special events</t>
  </si>
  <si>
    <t xml:space="preserve">as a user I want to seek for help in the FAQ section </t>
  </si>
  <si>
    <t>as an admin I want to delete all comments on the forum</t>
  </si>
  <si>
    <t>admin delete comments</t>
  </si>
  <si>
    <t>3, 4, 5</t>
  </si>
  <si>
    <t>2, 3</t>
  </si>
  <si>
    <t>4, 5</t>
  </si>
  <si>
    <t>4.6</t>
  </si>
  <si>
    <t>User profile image</t>
  </si>
  <si>
    <t>Implementation of V Sprint features</t>
  </si>
  <si>
    <t>WEEK 13</t>
  </si>
  <si>
    <t>WEEK 14</t>
  </si>
  <si>
    <t>WEEK 15</t>
  </si>
  <si>
    <t>WEEK 16</t>
  </si>
  <si>
    <t>5</t>
  </si>
  <si>
    <t>5.1</t>
  </si>
  <si>
    <t>5.2</t>
  </si>
  <si>
    <t>show user list for admin</t>
  </si>
  <si>
    <t>Catalano and Di Paolo</t>
  </si>
  <si>
    <t>Frontend (Di Paolo/Catalano)</t>
  </si>
  <si>
    <t>Forum (Di Paolo/Catalano)</t>
  </si>
  <si>
    <t>as an admin I want to ban not conforming users or emergency operators (delete their account)</t>
  </si>
  <si>
    <t>5.3</t>
  </si>
  <si>
    <t xml:space="preserve">faq page </t>
  </si>
  <si>
    <t>1.2</t>
  </si>
  <si>
    <t>1.3</t>
  </si>
  <si>
    <t>1.4</t>
  </si>
  <si>
    <t>1.5</t>
  </si>
  <si>
    <t>1.6</t>
  </si>
  <si>
    <t>user event interaction + finish special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</si>
</sst>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strike/>
      <sz val="12"/>
      <color rgb="FF000000"/>
      <name val="Corbe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8"/>
      <name val="Corbel"/>
      <family val="2"/>
    </font>
    <font>
      <sz val="9"/>
      <color rgb="FF716767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rgb="FFBA8E2C"/>
      </patternFill>
    </fill>
    <fill>
      <patternFill patternType="solid">
        <fgColor rgb="FFC00000"/>
        <bgColor rgb="FFBA8E2C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A8E2C"/>
      </patternFill>
    </fill>
    <fill>
      <patternFill patternType="solid">
        <fgColor theme="0"/>
        <bgColor rgb="FFF7EFDE"/>
      </patternFill>
    </fill>
    <fill>
      <patternFill patternType="solid">
        <fgColor theme="2" tint="-9.9978637043366805E-2"/>
        <bgColor indexed="64"/>
      </patternFill>
    </fill>
  </fills>
  <borders count="79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23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14" fontId="11" fillId="0" borderId="70" xfId="0" applyNumberFormat="1" applyFont="1" applyBorder="1" applyAlignment="1">
      <alignment horizontal="center" vertical="center" wrapText="1"/>
    </xf>
    <xf numFmtId="0" fontId="11" fillId="0" borderId="71" xfId="0" applyFont="1" applyBorder="1" applyAlignment="1">
      <alignment horizontal="left" vertical="center" wrapText="1"/>
    </xf>
    <xf numFmtId="0" fontId="11" fillId="0" borderId="72" xfId="0" applyFont="1" applyBorder="1" applyAlignment="1">
      <alignment horizontal="left" vertical="center" wrapText="1"/>
    </xf>
    <xf numFmtId="14" fontId="11" fillId="0" borderId="73" xfId="0" applyNumberFormat="1" applyFont="1" applyBorder="1" applyAlignment="1">
      <alignment horizontal="center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11" fillId="0" borderId="76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7" xfId="0" applyFont="1" applyFill="1" applyBorder="1" applyAlignment="1">
      <alignment horizontal="center" vertical="center" wrapText="1"/>
    </xf>
    <xf numFmtId="0" fontId="24" fillId="0" borderId="71" xfId="0" applyFont="1" applyBorder="1" applyAlignment="1">
      <alignment horizontal="left" vertical="center" wrapText="1"/>
    </xf>
    <xf numFmtId="0" fontId="24" fillId="0" borderId="76" xfId="0" applyFont="1" applyBorder="1" applyAlignment="1">
      <alignment horizontal="left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14" fontId="11" fillId="0" borderId="0" xfId="0" applyNumberFormat="1" applyFont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26" fillId="10" borderId="42" xfId="0" applyFont="1" applyFill="1" applyBorder="1"/>
    <xf numFmtId="0" fontId="11" fillId="0" borderId="49" xfId="0" applyFont="1" applyBorder="1" applyAlignment="1">
      <alignment horizontal="left" vertical="center"/>
    </xf>
    <xf numFmtId="14" fontId="11" fillId="0" borderId="50" xfId="0" applyNumberFormat="1" applyFont="1" applyBorder="1" applyAlignment="1">
      <alignment horizontal="center" vertical="center"/>
    </xf>
    <xf numFmtId="0" fontId="26" fillId="10" borderId="50" xfId="0" applyFont="1" applyFill="1" applyBorder="1"/>
    <xf numFmtId="0" fontId="27" fillId="10" borderId="50" xfId="0" applyFont="1" applyFill="1" applyBorder="1"/>
    <xf numFmtId="16" fontId="11" fillId="0" borderId="42" xfId="0" applyNumberFormat="1" applyFont="1" applyBorder="1" applyAlignment="1">
      <alignment horizontal="left" vertical="center" wrapText="1"/>
    </xf>
    <xf numFmtId="14" fontId="24" fillId="0" borderId="48" xfId="0" applyNumberFormat="1" applyFont="1" applyBorder="1" applyAlignment="1">
      <alignment horizontal="center" vertical="center"/>
    </xf>
    <xf numFmtId="0" fontId="12" fillId="11" borderId="50" xfId="0" applyFont="1" applyFill="1" applyBorder="1"/>
    <xf numFmtId="0" fontId="28" fillId="6" borderId="6" xfId="0" applyFont="1" applyFill="1" applyBorder="1"/>
    <xf numFmtId="0" fontId="24" fillId="0" borderId="42" xfId="0" applyFont="1" applyBorder="1" applyAlignment="1">
      <alignment horizontal="left" vertical="center"/>
    </xf>
    <xf numFmtId="0" fontId="12" fillId="11" borderId="78" xfId="0" applyFont="1" applyFill="1" applyBorder="1"/>
    <xf numFmtId="0" fontId="26" fillId="11" borderId="78" xfId="0" applyFont="1" applyFill="1" applyBorder="1"/>
    <xf numFmtId="0" fontId="24" fillId="0" borderId="0" xfId="0" applyFont="1" applyAlignment="1">
      <alignment horizontal="left" vertical="center" wrapText="1"/>
    </xf>
    <xf numFmtId="0" fontId="11" fillId="0" borderId="66" xfId="0" applyFont="1" applyBorder="1" applyAlignment="1">
      <alignment horizontal="left" vertical="center"/>
    </xf>
    <xf numFmtId="0" fontId="11" fillId="0" borderId="66" xfId="0" applyFont="1" applyBorder="1" applyAlignment="1">
      <alignment horizontal="center" vertical="center"/>
    </xf>
    <xf numFmtId="0" fontId="11" fillId="17" borderId="66" xfId="0" applyFont="1" applyFill="1" applyBorder="1" applyAlignment="1">
      <alignment horizontal="center" vertical="center"/>
    </xf>
    <xf numFmtId="14" fontId="11" fillId="0" borderId="66" xfId="0" applyNumberFormat="1" applyFont="1" applyBorder="1" applyAlignment="1">
      <alignment horizontal="center" vertical="center"/>
    </xf>
    <xf numFmtId="1" fontId="11" fillId="17" borderId="66" xfId="0" applyNumberFormat="1" applyFont="1" applyFill="1" applyBorder="1" applyAlignment="1">
      <alignment horizontal="center" vertical="center"/>
    </xf>
    <xf numFmtId="9" fontId="7" fillId="2" borderId="66" xfId="0" applyNumberFormat="1" applyFont="1" applyFill="1" applyBorder="1" applyAlignment="1">
      <alignment horizontal="center" vertical="center"/>
    </xf>
    <xf numFmtId="49" fontId="24" fillId="17" borderId="66" xfId="0" applyNumberFormat="1" applyFont="1" applyFill="1" applyBorder="1" applyAlignment="1">
      <alignment horizontal="left" vertical="center"/>
    </xf>
    <xf numFmtId="0" fontId="24" fillId="0" borderId="66" xfId="0" applyFont="1" applyBorder="1" applyAlignment="1">
      <alignment horizontal="left" vertical="center"/>
    </xf>
    <xf numFmtId="0" fontId="30" fillId="16" borderId="35" xfId="0" applyFont="1" applyFill="1" applyBorder="1" applyAlignment="1">
      <alignment horizontal="center" vertical="center"/>
    </xf>
    <xf numFmtId="0" fontId="12" fillId="32" borderId="42" xfId="0" applyFont="1" applyFill="1" applyBorder="1"/>
    <xf numFmtId="0" fontId="0" fillId="30" borderId="6" xfId="0" applyFill="1" applyBorder="1"/>
    <xf numFmtId="0" fontId="0" fillId="30" borderId="7" xfId="0" applyFill="1" applyBorder="1"/>
    <xf numFmtId="0" fontId="12" fillId="33" borderId="43" xfId="0" applyFont="1" applyFill="1" applyBorder="1"/>
    <xf numFmtId="0" fontId="12" fillId="33" borderId="60" xfId="0" applyFont="1" applyFill="1" applyBorder="1"/>
    <xf numFmtId="49" fontId="24" fillId="17" borderId="52" xfId="0" applyNumberFormat="1" applyFont="1" applyFill="1" applyBorder="1" applyAlignment="1">
      <alignment horizontal="left" vertical="center"/>
    </xf>
    <xf numFmtId="0" fontId="24" fillId="0" borderId="53" xfId="0" applyFont="1" applyBorder="1" applyAlignment="1">
      <alignment horizontal="left" vertical="center"/>
    </xf>
    <xf numFmtId="0" fontId="0" fillId="31" borderId="0" xfId="0" applyFill="1"/>
    <xf numFmtId="0" fontId="0" fillId="34" borderId="0" xfId="0" applyFill="1"/>
    <xf numFmtId="0" fontId="12" fillId="34" borderId="43" xfId="0" applyFont="1" applyFill="1" applyBorder="1"/>
    <xf numFmtId="0" fontId="12" fillId="28" borderId="42" xfId="0" applyFont="1" applyFill="1" applyBorder="1"/>
    <xf numFmtId="14" fontId="32" fillId="25" borderId="58" xfId="0" applyNumberFormat="1" applyFont="1" applyFill="1" applyBorder="1" applyAlignment="1">
      <alignment horizontal="center" vertical="center" wrapText="1"/>
    </xf>
    <xf numFmtId="0" fontId="24" fillId="0" borderId="54" xfId="0" applyFont="1" applyBorder="1" applyAlignment="1">
      <alignment horizontal="left" vertical="center"/>
    </xf>
    <xf numFmtId="49" fontId="24" fillId="17" borderId="45" xfId="0" applyNumberFormat="1" applyFont="1" applyFill="1" applyBorder="1" applyAlignment="1">
      <alignment horizontal="left" vertical="center"/>
    </xf>
    <xf numFmtId="0" fontId="9" fillId="12" borderId="23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4" xfId="0" applyFont="1" applyBorder="1"/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29" fillId="29" borderId="20" xfId="0" applyFont="1" applyFill="1" applyBorder="1" applyAlignment="1">
      <alignment horizontal="center" vertical="center"/>
    </xf>
    <xf numFmtId="0" fontId="6" fillId="30" borderId="21" xfId="0" applyFont="1" applyFill="1" applyBorder="1"/>
    <xf numFmtId="0" fontId="6" fillId="30" borderId="22" xfId="0" applyFont="1" applyFill="1" applyBorder="1"/>
    <xf numFmtId="0" fontId="20" fillId="10" borderId="64" xfId="0" applyFont="1" applyFill="1" applyBorder="1" applyAlignment="1">
      <alignment horizontal="center" vertical="center"/>
    </xf>
    <xf numFmtId="0" fontId="29" fillId="12" borderId="20" xfId="0" applyFont="1" applyFill="1" applyBorder="1" applyAlignment="1">
      <alignment horizontal="center" vertical="center"/>
    </xf>
  </cellXfs>
  <cellStyles count="1">
    <cellStyle name="Normale" xfId="0" builtinId="0"/>
  </cellStyles>
  <dxfs count="27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150080"/>
        <c:axId val="191458688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49568"/>
        <c:axId val="191458112"/>
      </c:lineChart>
      <c:catAx>
        <c:axId val="20714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en-US"/>
          </a:p>
        </c:txPr>
        <c:crossAx val="191458112"/>
        <c:crosses val="autoZero"/>
        <c:auto val="1"/>
        <c:lblAlgn val="ctr"/>
        <c:lblOffset val="100"/>
        <c:noMultiLvlLbl val="1"/>
      </c:catAx>
      <c:valAx>
        <c:axId val="19145811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en-US"/>
          </a:p>
        </c:txPr>
        <c:crossAx val="207149568"/>
        <c:crosses val="autoZero"/>
        <c:crossBetween val="between"/>
      </c:valAx>
      <c:catAx>
        <c:axId val="2071500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458688"/>
        <c:crosses val="autoZero"/>
        <c:auto val="1"/>
        <c:lblAlgn val="ctr"/>
        <c:lblOffset val="100"/>
        <c:noMultiLvlLbl val="1"/>
      </c:catAx>
      <c:valAx>
        <c:axId val="19145868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en-US"/>
          </a:p>
        </c:txPr>
        <c:crossAx val="207150080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'AD Gantt Chart &amp; Burndown'!$L$56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'AD Gantt Chart &amp; Burndown'!$M$53:$BT$53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Burndown'!$M$56:$BT$56</c:f>
              <c:numCache>
                <c:formatCode>General</c:formatCode>
                <c:ptCount val="60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655232"/>
        <c:axId val="191462144"/>
      </c:barChart>
      <c:lineChart>
        <c:grouping val="standard"/>
        <c:varyColors val="1"/>
        <c:ser>
          <c:idx val="1"/>
          <c:order val="1"/>
          <c:tx>
            <c:strRef>
              <c:f>'AD Gantt Chart &amp; Burndown'!$L$54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'AD Gantt Chart &amp; Burndown'!$M$53:$BT$53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Burndown'!$M$54:$BT$54</c:f>
              <c:numCache>
                <c:formatCode>0</c:formatCode>
                <c:ptCount val="60"/>
                <c:pt idx="0" formatCode="General">
                  <c:v>68</c:v>
                </c:pt>
                <c:pt idx="1">
                  <c:v>66.86666666666666</c:v>
                </c:pt>
                <c:pt idx="2">
                  <c:v>65.73333333333332</c:v>
                </c:pt>
                <c:pt idx="3">
                  <c:v>64.59999999999998</c:v>
                </c:pt>
                <c:pt idx="4">
                  <c:v>63.466666666666647</c:v>
                </c:pt>
                <c:pt idx="5">
                  <c:v>62.333333333333314</c:v>
                </c:pt>
                <c:pt idx="6">
                  <c:v>61.199999999999982</c:v>
                </c:pt>
                <c:pt idx="7">
                  <c:v>60.066666666666649</c:v>
                </c:pt>
                <c:pt idx="8">
                  <c:v>58.933333333333316</c:v>
                </c:pt>
                <c:pt idx="9">
                  <c:v>57.799999999999983</c:v>
                </c:pt>
                <c:pt idx="10">
                  <c:v>56.66666666666665</c:v>
                </c:pt>
                <c:pt idx="11">
                  <c:v>55.533333333333317</c:v>
                </c:pt>
                <c:pt idx="12">
                  <c:v>54.399999999999984</c:v>
                </c:pt>
                <c:pt idx="13">
                  <c:v>53.266666666666652</c:v>
                </c:pt>
                <c:pt idx="14">
                  <c:v>52.133333333333319</c:v>
                </c:pt>
                <c:pt idx="15">
                  <c:v>50.999999999999986</c:v>
                </c:pt>
                <c:pt idx="16">
                  <c:v>49.866666666666653</c:v>
                </c:pt>
                <c:pt idx="17">
                  <c:v>48.73333333333332</c:v>
                </c:pt>
                <c:pt idx="18">
                  <c:v>47.599999999999987</c:v>
                </c:pt>
                <c:pt idx="19">
                  <c:v>46.466666666666654</c:v>
                </c:pt>
                <c:pt idx="20">
                  <c:v>45.333333333333321</c:v>
                </c:pt>
                <c:pt idx="21">
                  <c:v>44.199999999999989</c:v>
                </c:pt>
                <c:pt idx="22">
                  <c:v>43.066666666666656</c:v>
                </c:pt>
                <c:pt idx="23">
                  <c:v>41.933333333333323</c:v>
                </c:pt>
                <c:pt idx="24">
                  <c:v>40.79999999999999</c:v>
                </c:pt>
                <c:pt idx="25">
                  <c:v>39.666666666666657</c:v>
                </c:pt>
                <c:pt idx="26">
                  <c:v>38.533333333333324</c:v>
                </c:pt>
                <c:pt idx="27">
                  <c:v>37.399999999999991</c:v>
                </c:pt>
                <c:pt idx="28">
                  <c:v>36.266666666666659</c:v>
                </c:pt>
                <c:pt idx="29">
                  <c:v>35.133333333333326</c:v>
                </c:pt>
                <c:pt idx="30">
                  <c:v>33.999999999999993</c:v>
                </c:pt>
                <c:pt idx="31">
                  <c:v>32.86666666666666</c:v>
                </c:pt>
                <c:pt idx="32">
                  <c:v>31.733333333333327</c:v>
                </c:pt>
                <c:pt idx="33">
                  <c:v>30.599999999999994</c:v>
                </c:pt>
                <c:pt idx="34">
                  <c:v>29.466666666666661</c:v>
                </c:pt>
                <c:pt idx="35">
                  <c:v>28.333333333333329</c:v>
                </c:pt>
                <c:pt idx="36">
                  <c:v>27.199999999999996</c:v>
                </c:pt>
                <c:pt idx="37">
                  <c:v>26.066666666666663</c:v>
                </c:pt>
                <c:pt idx="38">
                  <c:v>24.93333333333333</c:v>
                </c:pt>
                <c:pt idx="39">
                  <c:v>23.799999999999997</c:v>
                </c:pt>
                <c:pt idx="40">
                  <c:v>22.666666666666664</c:v>
                </c:pt>
                <c:pt idx="41">
                  <c:v>21.533333333333331</c:v>
                </c:pt>
                <c:pt idx="42">
                  <c:v>20.399999999999999</c:v>
                </c:pt>
                <c:pt idx="43">
                  <c:v>19.266666666666666</c:v>
                </c:pt>
                <c:pt idx="44">
                  <c:v>18.133333333333333</c:v>
                </c:pt>
                <c:pt idx="45">
                  <c:v>17</c:v>
                </c:pt>
                <c:pt idx="46">
                  <c:v>15.866666666666667</c:v>
                </c:pt>
                <c:pt idx="47">
                  <c:v>14.733333333333334</c:v>
                </c:pt>
                <c:pt idx="48">
                  <c:v>13.600000000000001</c:v>
                </c:pt>
                <c:pt idx="49">
                  <c:v>12.466666666666669</c:v>
                </c:pt>
                <c:pt idx="50">
                  <c:v>11.333333333333336</c:v>
                </c:pt>
                <c:pt idx="51">
                  <c:v>10.200000000000003</c:v>
                </c:pt>
                <c:pt idx="52">
                  <c:v>9.06666666666667</c:v>
                </c:pt>
                <c:pt idx="53">
                  <c:v>7.9333333333333371</c:v>
                </c:pt>
                <c:pt idx="54">
                  <c:v>6.8000000000000043</c:v>
                </c:pt>
                <c:pt idx="55">
                  <c:v>5.6666666666666714</c:v>
                </c:pt>
                <c:pt idx="56">
                  <c:v>4.5333333333333385</c:v>
                </c:pt>
                <c:pt idx="57">
                  <c:v>3.4000000000000052</c:v>
                </c:pt>
                <c:pt idx="58">
                  <c:v>2.2666666666666719</c:v>
                </c:pt>
                <c:pt idx="59">
                  <c:v>1.1333333333333386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'AD Gantt Chart &amp; Burndown'!$L$55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'AD Gantt Chart &amp; Burndown'!$M$53:$BT$53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'AD Gantt Chart &amp; Burndown'!$M$55:$BT$55</c:f>
              <c:numCache>
                <c:formatCode>General</c:formatCode>
                <c:ptCount val="60"/>
                <c:pt idx="0">
                  <c:v>68</c:v>
                </c:pt>
                <c:pt idx="1">
                  <c:v>68</c:v>
                </c:pt>
                <c:pt idx="2">
                  <c:v>68</c:v>
                </c:pt>
                <c:pt idx="3">
                  <c:v>68</c:v>
                </c:pt>
                <c:pt idx="4">
                  <c:v>68</c:v>
                </c:pt>
                <c:pt idx="5">
                  <c:v>68</c:v>
                </c:pt>
                <c:pt idx="6">
                  <c:v>68</c:v>
                </c:pt>
                <c:pt idx="7">
                  <c:v>68</c:v>
                </c:pt>
                <c:pt idx="8">
                  <c:v>68</c:v>
                </c:pt>
                <c:pt idx="9">
                  <c:v>68</c:v>
                </c:pt>
                <c:pt idx="10">
                  <c:v>68</c:v>
                </c:pt>
                <c:pt idx="11">
                  <c:v>68</c:v>
                </c:pt>
                <c:pt idx="12">
                  <c:v>68</c:v>
                </c:pt>
                <c:pt idx="13">
                  <c:v>68</c:v>
                </c:pt>
                <c:pt idx="14">
                  <c:v>68</c:v>
                </c:pt>
                <c:pt idx="15">
                  <c:v>68</c:v>
                </c:pt>
                <c:pt idx="16">
                  <c:v>68</c:v>
                </c:pt>
                <c:pt idx="17">
                  <c:v>68</c:v>
                </c:pt>
                <c:pt idx="18">
                  <c:v>68</c:v>
                </c:pt>
                <c:pt idx="19">
                  <c:v>68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68</c:v>
                </c:pt>
                <c:pt idx="24">
                  <c:v>68</c:v>
                </c:pt>
                <c:pt idx="25">
                  <c:v>68</c:v>
                </c:pt>
                <c:pt idx="26">
                  <c:v>68</c:v>
                </c:pt>
                <c:pt idx="27">
                  <c:v>68</c:v>
                </c:pt>
                <c:pt idx="28">
                  <c:v>68</c:v>
                </c:pt>
                <c:pt idx="29">
                  <c:v>68</c:v>
                </c:pt>
                <c:pt idx="30">
                  <c:v>68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68</c:v>
                </c:pt>
                <c:pt idx="40">
                  <c:v>68</c:v>
                </c:pt>
                <c:pt idx="41">
                  <c:v>68</c:v>
                </c:pt>
                <c:pt idx="42">
                  <c:v>68</c:v>
                </c:pt>
                <c:pt idx="43">
                  <c:v>68</c:v>
                </c:pt>
                <c:pt idx="44">
                  <c:v>68</c:v>
                </c:pt>
                <c:pt idx="45">
                  <c:v>68</c:v>
                </c:pt>
                <c:pt idx="46">
                  <c:v>68</c:v>
                </c:pt>
                <c:pt idx="47">
                  <c:v>68</c:v>
                </c:pt>
                <c:pt idx="48">
                  <c:v>68</c:v>
                </c:pt>
                <c:pt idx="49">
                  <c:v>68</c:v>
                </c:pt>
                <c:pt idx="50">
                  <c:v>68</c:v>
                </c:pt>
                <c:pt idx="51">
                  <c:v>68</c:v>
                </c:pt>
                <c:pt idx="52">
                  <c:v>68</c:v>
                </c:pt>
                <c:pt idx="53">
                  <c:v>68</c:v>
                </c:pt>
                <c:pt idx="54">
                  <c:v>68</c:v>
                </c:pt>
                <c:pt idx="55">
                  <c:v>68</c:v>
                </c:pt>
                <c:pt idx="56">
                  <c:v>68</c:v>
                </c:pt>
                <c:pt idx="57">
                  <c:v>68</c:v>
                </c:pt>
                <c:pt idx="58">
                  <c:v>68</c:v>
                </c:pt>
                <c:pt idx="59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654208"/>
        <c:axId val="191461568"/>
      </c:lineChart>
      <c:catAx>
        <c:axId val="22665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en-US"/>
          </a:p>
        </c:txPr>
        <c:crossAx val="191461568"/>
        <c:crosses val="autoZero"/>
        <c:auto val="1"/>
        <c:lblAlgn val="ctr"/>
        <c:lblOffset val="100"/>
        <c:noMultiLvlLbl val="1"/>
      </c:catAx>
      <c:valAx>
        <c:axId val="19146156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en-US"/>
          </a:p>
        </c:txPr>
        <c:crossAx val="226654208"/>
        <c:crosses val="autoZero"/>
        <c:crossBetween val="between"/>
      </c:valAx>
      <c:catAx>
        <c:axId val="2266552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1462144"/>
        <c:crosses val="autoZero"/>
        <c:auto val="1"/>
        <c:lblAlgn val="ctr"/>
        <c:lblOffset val="100"/>
        <c:noMultiLvlLbl val="1"/>
      </c:catAx>
      <c:valAx>
        <c:axId val="19146214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en-US"/>
          </a:p>
        </c:txPr>
        <c:crossAx val="226655232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57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2" displayName="Tabella2" ref="B2:G38" totalsRowShown="0" headerRowDxfId="26" headerRowBorderDxfId="25" tableBorderDxfId="24">
  <autoFilter ref="B2:G38" xr:uid="{00000000-0009-0000-0100-000002000000}"/>
  <sortState xmlns:xlrd2="http://schemas.microsoft.com/office/spreadsheetml/2017/richdata2" ref="B3:G38">
    <sortCondition ref="B2:B38"/>
  </sortState>
  <tableColumns count="6">
    <tableColumn id="1" xr3:uid="{00000000-0010-0000-0000-000001000000}" name="SPRINT"/>
    <tableColumn id="2" xr3:uid="{00000000-0010-0000-0000-000002000000}" name="TASK TITLE"/>
    <tableColumn id="3" xr3:uid="{00000000-0010-0000-0000-000003000000}" name="TASK DESCRIPTION"/>
    <tableColumn id="4" xr3:uid="{00000000-0010-0000-0000-000004000000}" name="TASK OWNER"/>
    <tableColumn id="5" xr3:uid="{00000000-0010-0000-0000-000005000000}" name="WORK ESTIMATE IN HOURS"/>
    <tableColumn id="6" xr3:uid="{00000000-0010-0000-0000-000006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a1" displayName="Tabella1" ref="B3:G43" totalsRowShown="0" headerRowDxfId="23" headerRowBorderDxfId="22" tableBorderDxfId="21">
  <autoFilter ref="B3:G43" xr:uid="{00000000-0009-0000-0100-000001000000}"/>
  <sortState xmlns:xlrd2="http://schemas.microsoft.com/office/spreadsheetml/2017/richdata2" ref="B4:G43">
    <sortCondition ref="D3:D43"/>
  </sortState>
  <tableColumns count="6">
    <tableColumn id="1" xr3:uid="{00000000-0010-0000-0100-000001000000}" name="TASK TITLE" dataDxfId="20"/>
    <tableColumn id="2" xr3:uid="{00000000-0010-0000-0100-000002000000}" name="TASK DESCRIPTION" dataDxfId="19"/>
    <tableColumn id="6" xr3:uid="{00000000-0010-0000-0100-000006000000}" name="COMPONENT" dataDxfId="18"/>
    <tableColumn id="3" xr3:uid="{00000000-0010-0000-0100-000003000000}" name="PRIORITY" dataDxfId="17"/>
    <tableColumn id="4" xr3:uid="{00000000-0010-0000-0100-000004000000}" name="ADDED BY" dataDxfId="16"/>
    <tableColumn id="5" xr3:uid="{00000000-0010-0000-0100-000005000000}" name="DATED ADDED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topLeftCell="A3" zoomScale="85" zoomScaleNormal="85" workbookViewId="0"/>
  </sheetViews>
  <sheetFormatPr defaultColWidth="13.5" defaultRowHeight="15" customHeight="1" x14ac:dyDescent="0.3"/>
  <cols>
    <col min="1" max="1" width="2.5" customWidth="1"/>
    <col min="2" max="2" width="10.5" customWidth="1"/>
    <col min="3" max="3" width="28.5976562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3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3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193" t="str">
        <f>HYPERLINK("https://goo.gl/ejIdKR","https://goo.gl/ejIdKR")</f>
        <v>https://goo.gl/ejIdKR</v>
      </c>
      <c r="BL2" s="194"/>
      <c r="BM2" s="194"/>
      <c r="BN2" s="194"/>
      <c r="BO2" s="194"/>
      <c r="BP2" s="194"/>
      <c r="BQ2" s="194"/>
      <c r="BR2" s="194"/>
      <c r="BS2" s="194"/>
      <c r="BT2" s="194"/>
    </row>
    <row r="3" spans="2:74" ht="36" customHeight="1" x14ac:dyDescent="0.3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195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3">
      <c r="B5" s="6"/>
      <c r="C5" s="6"/>
      <c r="D5" s="6"/>
      <c r="E5" s="6"/>
      <c r="F5" s="6"/>
      <c r="G5" s="6"/>
      <c r="H5" s="6"/>
      <c r="I5" s="6"/>
      <c r="J5" s="7"/>
      <c r="K5" s="196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196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3">
      <c r="B7" s="4"/>
      <c r="C7" s="2"/>
      <c r="D7" s="2"/>
      <c r="E7" s="2"/>
      <c r="F7" s="2"/>
      <c r="G7" s="2"/>
      <c r="H7" s="2"/>
      <c r="I7" s="4"/>
      <c r="J7" s="2"/>
      <c r="K7" s="196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3">
      <c r="B8" s="4"/>
      <c r="C8" s="2"/>
      <c r="D8" s="2"/>
      <c r="E8" s="2"/>
      <c r="F8" s="2"/>
      <c r="G8" s="2"/>
      <c r="H8" s="2"/>
      <c r="I8" s="4"/>
      <c r="J8" s="2"/>
      <c r="K8" s="197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3">
      <c r="B9" s="198" t="s">
        <v>8</v>
      </c>
      <c r="C9" s="200" t="s">
        <v>9</v>
      </c>
      <c r="D9" s="202" t="s">
        <v>10</v>
      </c>
      <c r="E9" s="204" t="s">
        <v>11</v>
      </c>
      <c r="F9" s="205"/>
      <c r="G9" s="206"/>
      <c r="H9" s="207" t="s">
        <v>12</v>
      </c>
      <c r="I9" s="212" t="s">
        <v>13</v>
      </c>
      <c r="J9" s="214" t="s">
        <v>14</v>
      </c>
      <c r="K9" s="216" t="s">
        <v>15</v>
      </c>
      <c r="L9" s="217" t="s">
        <v>16</v>
      </c>
      <c r="M9" s="219" t="s">
        <v>17</v>
      </c>
      <c r="N9" s="191"/>
      <c r="O9" s="191"/>
      <c r="P9" s="191"/>
      <c r="Q9" s="220"/>
      <c r="R9" s="221" t="s">
        <v>18</v>
      </c>
      <c r="S9" s="191"/>
      <c r="T9" s="191"/>
      <c r="U9" s="191"/>
      <c r="V9" s="220"/>
      <c r="W9" s="221" t="s">
        <v>19</v>
      </c>
      <c r="X9" s="191"/>
      <c r="Y9" s="191"/>
      <c r="Z9" s="191"/>
      <c r="AA9" s="192"/>
      <c r="AB9" s="222" t="s">
        <v>20</v>
      </c>
      <c r="AC9" s="191"/>
      <c r="AD9" s="191"/>
      <c r="AE9" s="191"/>
      <c r="AF9" s="220"/>
      <c r="AG9" s="223" t="s">
        <v>21</v>
      </c>
      <c r="AH9" s="191"/>
      <c r="AI9" s="191"/>
      <c r="AJ9" s="191"/>
      <c r="AK9" s="220"/>
      <c r="AL9" s="223" t="s">
        <v>22</v>
      </c>
      <c r="AM9" s="191"/>
      <c r="AN9" s="191"/>
      <c r="AO9" s="191"/>
      <c r="AP9" s="192"/>
      <c r="AQ9" s="224" t="s">
        <v>23</v>
      </c>
      <c r="AR9" s="191"/>
      <c r="AS9" s="191"/>
      <c r="AT9" s="191"/>
      <c r="AU9" s="220"/>
      <c r="AV9" s="225" t="s">
        <v>24</v>
      </c>
      <c r="AW9" s="191"/>
      <c r="AX9" s="191"/>
      <c r="AY9" s="191"/>
      <c r="AZ9" s="220"/>
      <c r="BA9" s="225" t="s">
        <v>25</v>
      </c>
      <c r="BB9" s="191"/>
      <c r="BC9" s="191"/>
      <c r="BD9" s="191"/>
      <c r="BE9" s="192"/>
      <c r="BF9" s="226" t="s">
        <v>26</v>
      </c>
      <c r="BG9" s="191"/>
      <c r="BH9" s="191"/>
      <c r="BI9" s="191"/>
      <c r="BJ9" s="220"/>
      <c r="BK9" s="190" t="s">
        <v>27</v>
      </c>
      <c r="BL9" s="191"/>
      <c r="BM9" s="191"/>
      <c r="BN9" s="191"/>
      <c r="BO9" s="220"/>
      <c r="BP9" s="190" t="s">
        <v>28</v>
      </c>
      <c r="BQ9" s="191"/>
      <c r="BR9" s="191"/>
      <c r="BS9" s="191"/>
      <c r="BT9" s="192"/>
    </row>
    <row r="10" spans="2:74" ht="18" customHeight="1" x14ac:dyDescent="0.3">
      <c r="B10" s="199"/>
      <c r="C10" s="201"/>
      <c r="D10" s="203"/>
      <c r="E10" s="24" t="s">
        <v>29</v>
      </c>
      <c r="F10" s="25" t="s">
        <v>30</v>
      </c>
      <c r="G10" s="26" t="s">
        <v>31</v>
      </c>
      <c r="H10" s="208"/>
      <c r="I10" s="213"/>
      <c r="J10" s="215"/>
      <c r="K10" s="215"/>
      <c r="L10" s="218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3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3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3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3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3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3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3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3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3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3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3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3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3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3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3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3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3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3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3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3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3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3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3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3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3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3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3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3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3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3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3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3"/>
    <row r="43" spans="2:74" ht="223.5" customHeight="1" x14ac:dyDescent="0.3"/>
    <row r="44" spans="2:74" ht="15.75" customHeight="1" x14ac:dyDescent="0.3"/>
    <row r="45" spans="2:74" ht="36" customHeight="1" x14ac:dyDescent="0.3">
      <c r="B45" s="209" t="str">
        <f>HYPERLINK("https://goo.gl/ejIdKR","CLICK HERE TO CREATE GANTT CHART TEMPLATES IN SMARTSHEET")</f>
        <v>CLICK HERE TO CREATE GANTT CHART TEMPLATES IN SMARTSHEET</v>
      </c>
      <c r="C45" s="210"/>
      <c r="D45" s="210"/>
      <c r="E45" s="210"/>
      <c r="F45" s="210"/>
      <c r="G45" s="210"/>
      <c r="H45" s="210"/>
      <c r="I45" s="210"/>
      <c r="J45" s="210"/>
      <c r="K45" s="210"/>
      <c r="L45" s="210"/>
      <c r="M45" s="210"/>
      <c r="N45" s="210"/>
      <c r="O45" s="210"/>
      <c r="P45" s="210"/>
      <c r="Q45" s="210"/>
      <c r="R45" s="210"/>
      <c r="S45" s="210"/>
      <c r="T45" s="210"/>
      <c r="U45" s="210"/>
      <c r="V45" s="210"/>
      <c r="W45" s="210"/>
      <c r="X45" s="210"/>
      <c r="Y45" s="210"/>
      <c r="Z45" s="210"/>
      <c r="AA45" s="210"/>
      <c r="AB45" s="210"/>
      <c r="AC45" s="210"/>
      <c r="AD45" s="210"/>
      <c r="AE45" s="210"/>
      <c r="AF45" s="210"/>
      <c r="AG45" s="210"/>
      <c r="AH45" s="210"/>
      <c r="AI45" s="210"/>
      <c r="AJ45" s="210"/>
      <c r="AK45" s="210"/>
      <c r="AL45" s="210"/>
      <c r="AM45" s="210"/>
      <c r="AN45" s="210"/>
      <c r="AO45" s="210"/>
      <c r="AP45" s="210"/>
      <c r="AQ45" s="210"/>
      <c r="AR45" s="210"/>
      <c r="AS45" s="210"/>
      <c r="AT45" s="210"/>
      <c r="AU45" s="210"/>
      <c r="AV45" s="210"/>
      <c r="AW45" s="210"/>
      <c r="AX45" s="210"/>
      <c r="AY45" s="210"/>
      <c r="AZ45" s="210"/>
      <c r="BA45" s="210"/>
      <c r="BB45" s="210"/>
      <c r="BC45" s="210"/>
      <c r="BD45" s="210"/>
      <c r="BE45" s="210"/>
      <c r="BF45" s="210"/>
      <c r="BG45" s="210"/>
      <c r="BH45" s="210"/>
      <c r="BI45" s="210"/>
      <c r="BJ45" s="210"/>
      <c r="BK45" s="210"/>
      <c r="BL45" s="210"/>
      <c r="BM45" s="210"/>
      <c r="BN45" s="210"/>
      <c r="BO45" s="210"/>
      <c r="BP45" s="210"/>
      <c r="BQ45" s="210"/>
      <c r="BR45" s="210"/>
      <c r="BS45" s="210"/>
      <c r="BT45" s="211"/>
    </row>
    <row r="46" spans="2:74" ht="15.75" customHeight="1" x14ac:dyDescent="0.3"/>
    <row r="47" spans="2:74" ht="15.75" customHeight="1" x14ac:dyDescent="0.3"/>
    <row r="48" spans="2:74" ht="15.75" customHeight="1" x14ac:dyDescent="0.3"/>
    <row r="49" spans="3:4" ht="15.75" customHeight="1" x14ac:dyDescent="0.3"/>
    <row r="50" spans="3:4" ht="18.75" customHeight="1" x14ac:dyDescent="0.35">
      <c r="C50" s="108"/>
      <c r="D50" s="108"/>
    </row>
    <row r="51" spans="3:4" ht="15.75" customHeight="1" x14ac:dyDescent="0.3"/>
    <row r="52" spans="3:4" ht="15.75" customHeight="1" x14ac:dyDescent="0.3"/>
    <row r="53" spans="3:4" ht="15.75" customHeight="1" x14ac:dyDescent="0.3"/>
    <row r="54" spans="3:4" ht="15.75" customHeight="1" x14ac:dyDescent="0.3"/>
    <row r="55" spans="3:4" ht="15.75" customHeight="1" x14ac:dyDescent="0.3"/>
    <row r="56" spans="3:4" ht="15.75" customHeight="1" x14ac:dyDescent="0.3"/>
    <row r="57" spans="3:4" ht="15.75" customHeight="1" x14ac:dyDescent="0.3"/>
    <row r="58" spans="3:4" ht="15.75" customHeight="1" x14ac:dyDescent="0.3"/>
    <row r="59" spans="3:4" ht="15.75" customHeight="1" x14ac:dyDescent="0.3"/>
    <row r="60" spans="3:4" ht="15.75" customHeight="1" x14ac:dyDescent="0.3"/>
    <row r="61" spans="3:4" ht="15.75" customHeight="1" x14ac:dyDescent="0.3"/>
    <row r="62" spans="3:4" ht="15.75" customHeight="1" x14ac:dyDescent="0.3"/>
    <row r="63" spans="3:4" ht="15.75" customHeight="1" x14ac:dyDescent="0.3"/>
    <row r="64" spans="3: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24"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  <mergeCell ref="BP9:BT9"/>
    <mergeCell ref="BK2:BT2"/>
    <mergeCell ref="K4:K8"/>
    <mergeCell ref="B9:B10"/>
    <mergeCell ref="C9:C10"/>
    <mergeCell ref="D9:D10"/>
    <mergeCell ref="E9:G9"/>
    <mergeCell ref="H9:H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CN1017"/>
  <sheetViews>
    <sheetView showGridLines="0" tabSelected="1" topLeftCell="A31" zoomScale="85" zoomScaleNormal="85" workbookViewId="0">
      <selection activeCell="C51" sqref="C51"/>
    </sheetView>
  </sheetViews>
  <sheetFormatPr defaultColWidth="13.5" defaultRowHeight="15" customHeight="1" x14ac:dyDescent="0.3"/>
  <cols>
    <col min="1" max="1" width="2.5" customWidth="1"/>
    <col min="2" max="2" width="10.5" customWidth="1"/>
    <col min="3" max="3" width="36.5" customWidth="1"/>
    <col min="4" max="4" width="22" customWidth="1"/>
    <col min="5" max="10" width="9" customWidth="1"/>
    <col min="11" max="11" width="9.59765625" customWidth="1"/>
    <col min="12" max="12" width="15" customWidth="1"/>
    <col min="13" max="73" width="3" customWidth="1"/>
    <col min="74" max="74" width="2.8984375" customWidth="1"/>
    <col min="75" max="75" width="3.19921875" customWidth="1"/>
    <col min="76" max="76" width="2.5" customWidth="1"/>
    <col min="77" max="77" width="3.5" customWidth="1"/>
    <col min="78" max="78" width="3" customWidth="1"/>
    <col min="79" max="79" width="3.09765625" customWidth="1"/>
    <col min="80" max="80" width="3.5" customWidth="1"/>
    <col min="81" max="81" width="3" customWidth="1"/>
    <col min="82" max="83" width="2.69921875" customWidth="1"/>
    <col min="84" max="84" width="4" customWidth="1"/>
    <col min="85" max="85" width="3.19921875" customWidth="1"/>
    <col min="86" max="86" width="4.19921875" customWidth="1"/>
    <col min="87" max="87" width="3.69921875" customWidth="1"/>
    <col min="88" max="88" width="4" customWidth="1"/>
    <col min="89" max="89" width="3.8984375" customWidth="1"/>
    <col min="90" max="90" width="4.09765625" customWidth="1"/>
    <col min="91" max="91" width="3.19921875" customWidth="1"/>
    <col min="92" max="92" width="3.3984375" customWidth="1"/>
  </cols>
  <sheetData>
    <row r="1" spans="2:92" ht="36" customHeight="1" x14ac:dyDescent="0.3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92" ht="36" customHeight="1" thickBot="1" x14ac:dyDescent="0.35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92" ht="18" customHeight="1" x14ac:dyDescent="0.3">
      <c r="B3" s="6"/>
      <c r="C3" s="6"/>
      <c r="D3" s="6"/>
      <c r="E3" s="6"/>
      <c r="F3" s="6"/>
      <c r="G3" s="6"/>
      <c r="H3" s="6"/>
      <c r="I3" s="6"/>
      <c r="J3" s="7"/>
      <c r="K3" s="195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</row>
    <row r="4" spans="2:92" ht="18" customHeight="1" x14ac:dyDescent="0.3">
      <c r="B4" s="6"/>
      <c r="C4" s="6"/>
      <c r="D4" s="6"/>
      <c r="E4" s="6"/>
      <c r="F4" s="6"/>
      <c r="G4" s="6"/>
      <c r="H4" s="6"/>
      <c r="I4" s="6"/>
      <c r="J4" s="7"/>
      <c r="K4" s="196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7"/>
      <c r="CJ4" s="15"/>
      <c r="CK4" s="15"/>
      <c r="CL4" s="15"/>
      <c r="CM4" s="15"/>
      <c r="CN4" s="15"/>
    </row>
    <row r="5" spans="2:92" ht="18" customHeight="1" x14ac:dyDescent="0.3">
      <c r="B5" s="4"/>
      <c r="C5" s="2"/>
      <c r="D5" s="2"/>
      <c r="E5" s="2"/>
      <c r="F5" s="2"/>
      <c r="G5" s="2"/>
      <c r="H5" s="2"/>
      <c r="I5" s="4"/>
      <c r="J5" s="2"/>
      <c r="K5" s="196"/>
      <c r="L5" s="18" t="s">
        <v>5</v>
      </c>
      <c r="M5" s="14"/>
      <c r="N5" s="14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62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7"/>
      <c r="CJ5" s="15"/>
      <c r="CK5" s="15"/>
      <c r="CL5" s="15"/>
      <c r="CM5" s="15"/>
      <c r="CN5" s="15"/>
    </row>
    <row r="6" spans="2:92" ht="18" customHeight="1" x14ac:dyDescent="0.3">
      <c r="B6" s="4"/>
      <c r="C6" s="2"/>
      <c r="D6" s="2"/>
      <c r="E6" s="2"/>
      <c r="F6" s="2"/>
      <c r="G6" s="2"/>
      <c r="H6" s="2"/>
      <c r="I6" s="4"/>
      <c r="J6" s="2"/>
      <c r="K6" s="196"/>
      <c r="L6" s="20" t="s">
        <v>6</v>
      </c>
      <c r="M6" s="14"/>
      <c r="N6" s="14"/>
      <c r="O6" s="14"/>
      <c r="P6" s="14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76"/>
      <c r="BV6" s="176"/>
      <c r="BW6" s="176"/>
      <c r="BX6" s="176"/>
      <c r="BY6" s="176"/>
      <c r="BZ6" s="176"/>
      <c r="CA6" s="176"/>
      <c r="CB6" s="176"/>
      <c r="CC6" s="176"/>
      <c r="CD6" s="176"/>
      <c r="CE6" s="176"/>
      <c r="CF6" s="176"/>
      <c r="CG6" s="176"/>
      <c r="CH6" s="176"/>
      <c r="CI6" s="176"/>
      <c r="CJ6" s="176"/>
      <c r="CK6" s="176"/>
      <c r="CL6" s="176"/>
      <c r="CM6" s="176"/>
      <c r="CN6" s="176"/>
    </row>
    <row r="7" spans="2:92" ht="18" customHeight="1" thickBot="1" x14ac:dyDescent="0.35">
      <c r="B7" s="4"/>
      <c r="C7" s="2"/>
      <c r="D7" s="2"/>
      <c r="E7" s="2"/>
      <c r="F7" s="2"/>
      <c r="G7" s="2"/>
      <c r="H7" s="2"/>
      <c r="I7" s="4"/>
      <c r="J7" s="2"/>
      <c r="K7" s="197"/>
      <c r="L7" s="22" t="s">
        <v>7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  <c r="BU7" s="177"/>
      <c r="BV7" s="177"/>
      <c r="BW7" s="177"/>
      <c r="BX7" s="177"/>
      <c r="BY7" s="177"/>
      <c r="BZ7" s="177"/>
      <c r="CA7" s="177"/>
      <c r="CB7" s="177"/>
      <c r="CC7" s="177"/>
      <c r="CD7" s="177"/>
      <c r="CE7" s="177"/>
      <c r="CF7" s="177"/>
      <c r="CG7" s="177"/>
      <c r="CH7" s="177"/>
      <c r="CI7" s="178"/>
      <c r="CJ7" s="177"/>
      <c r="CK7" s="177"/>
      <c r="CL7" s="177"/>
      <c r="CM7" s="177"/>
      <c r="CN7" s="177"/>
    </row>
    <row r="8" spans="2:92" ht="18" customHeight="1" x14ac:dyDescent="0.3">
      <c r="B8" s="198" t="s">
        <v>8</v>
      </c>
      <c r="C8" s="200" t="s">
        <v>9</v>
      </c>
      <c r="D8" s="202" t="s">
        <v>10</v>
      </c>
      <c r="E8" s="204" t="s">
        <v>11</v>
      </c>
      <c r="F8" s="205"/>
      <c r="G8" s="206"/>
      <c r="H8" s="207" t="s">
        <v>12</v>
      </c>
      <c r="I8" s="212" t="s">
        <v>13</v>
      </c>
      <c r="J8" s="214" t="s">
        <v>14</v>
      </c>
      <c r="K8" s="216" t="s">
        <v>15</v>
      </c>
      <c r="L8" s="217" t="s">
        <v>16</v>
      </c>
      <c r="M8" s="219" t="s">
        <v>17</v>
      </c>
      <c r="N8" s="191"/>
      <c r="O8" s="191"/>
      <c r="P8" s="191"/>
      <c r="Q8" s="220"/>
      <c r="R8" s="221" t="s">
        <v>18</v>
      </c>
      <c r="S8" s="191"/>
      <c r="T8" s="191"/>
      <c r="U8" s="191"/>
      <c r="V8" s="220"/>
      <c r="W8" s="221" t="s">
        <v>19</v>
      </c>
      <c r="X8" s="191"/>
      <c r="Y8" s="191"/>
      <c r="Z8" s="191"/>
      <c r="AA8" s="192"/>
      <c r="AB8" s="222" t="s">
        <v>20</v>
      </c>
      <c r="AC8" s="191"/>
      <c r="AD8" s="191"/>
      <c r="AE8" s="191"/>
      <c r="AF8" s="220"/>
      <c r="AG8" s="223" t="s">
        <v>21</v>
      </c>
      <c r="AH8" s="191"/>
      <c r="AI8" s="191"/>
      <c r="AJ8" s="191"/>
      <c r="AK8" s="220"/>
      <c r="AL8" s="223" t="s">
        <v>22</v>
      </c>
      <c r="AM8" s="191"/>
      <c r="AN8" s="191"/>
      <c r="AO8" s="191"/>
      <c r="AP8" s="192"/>
      <c r="AQ8" s="224" t="s">
        <v>23</v>
      </c>
      <c r="AR8" s="191"/>
      <c r="AS8" s="191"/>
      <c r="AT8" s="191"/>
      <c r="AU8" s="220"/>
      <c r="AV8" s="225" t="s">
        <v>24</v>
      </c>
      <c r="AW8" s="191"/>
      <c r="AX8" s="191"/>
      <c r="AY8" s="191"/>
      <c r="AZ8" s="220"/>
      <c r="BA8" s="225" t="s">
        <v>25</v>
      </c>
      <c r="BB8" s="191"/>
      <c r="BC8" s="191"/>
      <c r="BD8" s="191"/>
      <c r="BE8" s="192"/>
      <c r="BF8" s="231" t="s">
        <v>26</v>
      </c>
      <c r="BG8" s="191"/>
      <c r="BH8" s="191"/>
      <c r="BI8" s="191"/>
      <c r="BJ8" s="220"/>
      <c r="BK8" s="190" t="s">
        <v>27</v>
      </c>
      <c r="BL8" s="191"/>
      <c r="BM8" s="191"/>
      <c r="BN8" s="191"/>
      <c r="BO8" s="220"/>
      <c r="BP8" s="190" t="s">
        <v>28</v>
      </c>
      <c r="BQ8" s="191"/>
      <c r="BR8" s="191"/>
      <c r="BS8" s="191"/>
      <c r="BT8" s="192"/>
      <c r="BU8" s="227" t="s">
        <v>276</v>
      </c>
      <c r="BV8" s="228"/>
      <c r="BW8" s="228"/>
      <c r="BX8" s="228"/>
      <c r="BY8" s="229"/>
      <c r="BZ8" s="227" t="s">
        <v>277</v>
      </c>
      <c r="CA8" s="228"/>
      <c r="CB8" s="228"/>
      <c r="CC8" s="228"/>
      <c r="CD8" s="229"/>
      <c r="CE8" s="227" t="s">
        <v>278</v>
      </c>
      <c r="CF8" s="228"/>
      <c r="CG8" s="228"/>
      <c r="CH8" s="228"/>
      <c r="CI8" s="229"/>
      <c r="CJ8" s="227" t="s">
        <v>279</v>
      </c>
      <c r="CK8" s="228"/>
      <c r="CL8" s="228"/>
      <c r="CM8" s="228"/>
      <c r="CN8" s="229"/>
    </row>
    <row r="9" spans="2:92" ht="18" customHeight="1" thickBot="1" x14ac:dyDescent="0.35">
      <c r="B9" s="199"/>
      <c r="C9" s="201"/>
      <c r="D9" s="203"/>
      <c r="E9" s="24" t="s">
        <v>29</v>
      </c>
      <c r="F9" s="25" t="s">
        <v>30</v>
      </c>
      <c r="G9" s="26" t="s">
        <v>31</v>
      </c>
      <c r="H9" s="208"/>
      <c r="I9" s="213"/>
      <c r="J9" s="215"/>
      <c r="K9" s="215"/>
      <c r="L9" s="218"/>
      <c r="M9" s="27" t="s">
        <v>32</v>
      </c>
      <c r="N9" s="28" t="s">
        <v>33</v>
      </c>
      <c r="O9" s="28" t="s">
        <v>34</v>
      </c>
      <c r="P9" s="28" t="s">
        <v>35</v>
      </c>
      <c r="Q9" s="28" t="s">
        <v>36</v>
      </c>
      <c r="R9" s="28" t="s">
        <v>32</v>
      </c>
      <c r="S9" s="28" t="s">
        <v>33</v>
      </c>
      <c r="T9" s="28" t="s">
        <v>34</v>
      </c>
      <c r="U9" s="28" t="s">
        <v>35</v>
      </c>
      <c r="V9" s="28" t="s">
        <v>36</v>
      </c>
      <c r="W9" s="28" t="s">
        <v>32</v>
      </c>
      <c r="X9" s="28" t="s">
        <v>33</v>
      </c>
      <c r="Y9" s="28" t="s">
        <v>34</v>
      </c>
      <c r="Z9" s="28" t="s">
        <v>35</v>
      </c>
      <c r="AA9" s="29" t="s">
        <v>36</v>
      </c>
      <c r="AB9" s="30" t="s">
        <v>32</v>
      </c>
      <c r="AC9" s="31" t="s">
        <v>33</v>
      </c>
      <c r="AD9" s="31" t="s">
        <v>34</v>
      </c>
      <c r="AE9" s="31" t="s">
        <v>35</v>
      </c>
      <c r="AF9" s="31" t="s">
        <v>36</v>
      </c>
      <c r="AG9" s="31" t="s">
        <v>32</v>
      </c>
      <c r="AH9" s="31" t="s">
        <v>33</v>
      </c>
      <c r="AI9" s="31" t="s">
        <v>34</v>
      </c>
      <c r="AJ9" s="31" t="s">
        <v>35</v>
      </c>
      <c r="AK9" s="31" t="s">
        <v>36</v>
      </c>
      <c r="AL9" s="31" t="s">
        <v>32</v>
      </c>
      <c r="AM9" s="31" t="s">
        <v>33</v>
      </c>
      <c r="AN9" s="31" t="s">
        <v>34</v>
      </c>
      <c r="AO9" s="31" t="s">
        <v>35</v>
      </c>
      <c r="AP9" s="32" t="s">
        <v>36</v>
      </c>
      <c r="AQ9" s="33" t="s">
        <v>32</v>
      </c>
      <c r="AR9" s="34" t="s">
        <v>33</v>
      </c>
      <c r="AS9" s="34" t="s">
        <v>34</v>
      </c>
      <c r="AT9" s="34" t="s">
        <v>35</v>
      </c>
      <c r="AU9" s="34" t="s">
        <v>36</v>
      </c>
      <c r="AV9" s="34" t="s">
        <v>32</v>
      </c>
      <c r="AW9" s="34" t="s">
        <v>33</v>
      </c>
      <c r="AX9" s="34" t="s">
        <v>34</v>
      </c>
      <c r="AY9" s="34" t="s">
        <v>35</v>
      </c>
      <c r="AZ9" s="34" t="s">
        <v>36</v>
      </c>
      <c r="BA9" s="34" t="s">
        <v>32</v>
      </c>
      <c r="BB9" s="34" t="s">
        <v>33</v>
      </c>
      <c r="BC9" s="34" t="s">
        <v>34</v>
      </c>
      <c r="BD9" s="34" t="s">
        <v>35</v>
      </c>
      <c r="BE9" s="35" t="s">
        <v>36</v>
      </c>
      <c r="BF9" s="36" t="s">
        <v>32</v>
      </c>
      <c r="BG9" s="37" t="s">
        <v>33</v>
      </c>
      <c r="BH9" s="37" t="s">
        <v>34</v>
      </c>
      <c r="BI9" s="37" t="s">
        <v>35</v>
      </c>
      <c r="BJ9" s="37" t="s">
        <v>36</v>
      </c>
      <c r="BK9" s="37" t="s">
        <v>32</v>
      </c>
      <c r="BL9" s="37" t="s">
        <v>33</v>
      </c>
      <c r="BM9" s="37" t="s">
        <v>34</v>
      </c>
      <c r="BN9" s="37" t="s">
        <v>35</v>
      </c>
      <c r="BO9" s="37" t="s">
        <v>36</v>
      </c>
      <c r="BP9" s="37" t="s">
        <v>32</v>
      </c>
      <c r="BQ9" s="37" t="s">
        <v>33</v>
      </c>
      <c r="BR9" s="37" t="s">
        <v>34</v>
      </c>
      <c r="BS9" s="37" t="s">
        <v>35</v>
      </c>
      <c r="BT9" s="175" t="s">
        <v>36</v>
      </c>
      <c r="BU9" s="36" t="s">
        <v>32</v>
      </c>
      <c r="BV9" s="37" t="s">
        <v>33</v>
      </c>
      <c r="BW9" s="37" t="s">
        <v>34</v>
      </c>
      <c r="BX9" s="37" t="s">
        <v>35</v>
      </c>
      <c r="BY9" s="37" t="s">
        <v>36</v>
      </c>
      <c r="BZ9" s="37" t="s">
        <v>32</v>
      </c>
      <c r="CA9" s="37" t="s">
        <v>33</v>
      </c>
      <c r="CB9" s="37" t="s">
        <v>34</v>
      </c>
      <c r="CC9" s="37" t="s">
        <v>35</v>
      </c>
      <c r="CD9" s="37" t="s">
        <v>36</v>
      </c>
      <c r="CE9" s="37" t="s">
        <v>32</v>
      </c>
      <c r="CF9" s="37" t="s">
        <v>33</v>
      </c>
      <c r="CG9" s="37" t="s">
        <v>34</v>
      </c>
      <c r="CH9" s="37" t="s">
        <v>35</v>
      </c>
      <c r="CI9" s="175" t="s">
        <v>36</v>
      </c>
      <c r="CJ9" s="36" t="s">
        <v>32</v>
      </c>
      <c r="CK9" s="37" t="s">
        <v>33</v>
      </c>
      <c r="CL9" s="37" t="s">
        <v>34</v>
      </c>
      <c r="CM9" s="37" t="s">
        <v>35</v>
      </c>
      <c r="CN9" s="37" t="s">
        <v>36</v>
      </c>
    </row>
    <row r="10" spans="2:92" ht="18" customHeight="1" thickTop="1" x14ac:dyDescent="0.3">
      <c r="B10" s="39">
        <v>1</v>
      </c>
      <c r="C10" s="40" t="s">
        <v>129</v>
      </c>
      <c r="D10" s="41"/>
      <c r="E10" s="42">
        <f>SUM(E11:E16)</f>
        <v>15</v>
      </c>
      <c r="F10" s="43">
        <f>SUM(F11:F16)</f>
        <v>15</v>
      </c>
      <c r="G10" s="44">
        <f>SUM(G11:G16)</f>
        <v>0</v>
      </c>
      <c r="H10" s="45">
        <v>1</v>
      </c>
      <c r="I10" s="46"/>
      <c r="J10" s="47"/>
      <c r="K10" s="48"/>
      <c r="L10" s="49">
        <f t="shared" ref="L10:L48" si="0">F10/E10</f>
        <v>1</v>
      </c>
      <c r="M10" s="50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2"/>
      <c r="AB10" s="50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2"/>
      <c r="AQ10" s="50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2"/>
      <c r="BF10" s="50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2"/>
      <c r="BU10" s="50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2"/>
      <c r="CJ10" s="50"/>
      <c r="CK10" s="51"/>
      <c r="CL10" s="51"/>
      <c r="CM10" s="51"/>
      <c r="CN10" s="51"/>
    </row>
    <row r="11" spans="2:92" ht="18" customHeight="1" x14ac:dyDescent="0.3">
      <c r="B11" s="53">
        <v>1.1000000000000001</v>
      </c>
      <c r="C11" s="54" t="s">
        <v>198</v>
      </c>
      <c r="D11" s="55" t="s">
        <v>206</v>
      </c>
      <c r="E11" s="56">
        <v>4</v>
      </c>
      <c r="F11" s="57">
        <v>4</v>
      </c>
      <c r="G11" s="58">
        <f t="shared" ref="G11:G16" si="1">E11-F11</f>
        <v>0</v>
      </c>
      <c r="H11" s="59">
        <v>1</v>
      </c>
      <c r="I11" s="60">
        <v>45355</v>
      </c>
      <c r="J11" s="61">
        <v>45357</v>
      </c>
      <c r="K11" s="62">
        <f t="shared" ref="K11:K16" si="2">J11-I11+1</f>
        <v>3</v>
      </c>
      <c r="L11" s="63">
        <f t="shared" si="0"/>
        <v>1</v>
      </c>
      <c r="M11" s="110"/>
      <c r="N11" s="110"/>
      <c r="O11" s="110"/>
      <c r="P11" s="65"/>
      <c r="Q11" s="65"/>
      <c r="R11" s="67"/>
      <c r="S11" s="67"/>
      <c r="T11" s="67"/>
      <c r="U11" s="67"/>
      <c r="V11" s="67"/>
      <c r="W11" s="65"/>
      <c r="X11" s="65"/>
      <c r="Y11" s="65"/>
      <c r="Z11" s="65"/>
      <c r="AA11" s="68"/>
      <c r="AB11" s="64"/>
      <c r="AC11" s="65"/>
      <c r="AD11" s="65"/>
      <c r="AE11" s="65"/>
      <c r="AF11" s="65"/>
      <c r="AG11" s="69"/>
      <c r="AH11" s="69"/>
      <c r="AI11" s="69"/>
      <c r="AJ11" s="69"/>
      <c r="AK11" s="69"/>
      <c r="AL11" s="65"/>
      <c r="AM11" s="65"/>
      <c r="AN11" s="65"/>
      <c r="AO11" s="65"/>
      <c r="AP11" s="68"/>
      <c r="AQ11" s="64"/>
      <c r="AR11" s="65"/>
      <c r="AS11" s="65"/>
      <c r="AT11" s="65"/>
      <c r="AU11" s="65"/>
      <c r="AV11" s="70"/>
      <c r="AW11" s="70"/>
      <c r="AX11" s="70"/>
      <c r="AY11" s="70"/>
      <c r="AZ11" s="70"/>
      <c r="BA11" s="65"/>
      <c r="BB11" s="65"/>
      <c r="BC11" s="65"/>
      <c r="BD11" s="65"/>
      <c r="BE11" s="68"/>
      <c r="BF11" s="64"/>
      <c r="BG11" s="65"/>
      <c r="BH11" s="65"/>
      <c r="BI11" s="65"/>
      <c r="BJ11" s="65"/>
      <c r="BK11" s="71"/>
      <c r="BL11" s="71"/>
      <c r="BM11" s="71"/>
      <c r="BN11" s="71"/>
      <c r="BO11" s="71"/>
      <c r="BP11" s="65"/>
      <c r="BQ11" s="65"/>
      <c r="BR11" s="65"/>
      <c r="BS11" s="65"/>
      <c r="BT11" s="68"/>
      <c r="BU11" s="64"/>
      <c r="BV11" s="65"/>
      <c r="BW11" s="65"/>
      <c r="BX11" s="65"/>
      <c r="BY11" s="65"/>
      <c r="BZ11" s="179"/>
      <c r="CA11" s="179"/>
      <c r="CB11" s="179"/>
      <c r="CC11" s="179"/>
      <c r="CD11" s="179"/>
      <c r="CE11" s="65"/>
      <c r="CF11" s="65"/>
      <c r="CG11" s="65"/>
      <c r="CH11" s="65"/>
      <c r="CI11" s="68"/>
      <c r="CJ11" s="64"/>
      <c r="CK11" s="65"/>
      <c r="CL11" s="65"/>
      <c r="CM11" s="65"/>
      <c r="CN11" s="65"/>
    </row>
    <row r="12" spans="2:92" ht="18" customHeight="1" x14ac:dyDescent="0.3">
      <c r="B12" s="189" t="s">
        <v>290</v>
      </c>
      <c r="C12" s="54" t="s">
        <v>130</v>
      </c>
      <c r="D12" s="55" t="s">
        <v>206</v>
      </c>
      <c r="E12" s="56">
        <v>3</v>
      </c>
      <c r="F12" s="57">
        <v>3</v>
      </c>
      <c r="G12" s="58">
        <f t="shared" si="1"/>
        <v>0</v>
      </c>
      <c r="H12" s="59">
        <v>1</v>
      </c>
      <c r="I12" s="60">
        <v>45357</v>
      </c>
      <c r="J12" s="61">
        <v>45359</v>
      </c>
      <c r="K12" s="62">
        <f t="shared" si="2"/>
        <v>3</v>
      </c>
      <c r="L12" s="63">
        <f t="shared" si="0"/>
        <v>1</v>
      </c>
      <c r="M12" s="64"/>
      <c r="N12" s="65"/>
      <c r="O12" s="110"/>
      <c r="P12" s="110"/>
      <c r="Q12" s="110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  <c r="BU12" s="64"/>
      <c r="BV12" s="65"/>
      <c r="BW12" s="65"/>
      <c r="BX12" s="65"/>
      <c r="BY12" s="65"/>
      <c r="BZ12" s="179"/>
      <c r="CA12" s="179"/>
      <c r="CB12" s="179"/>
      <c r="CC12" s="179"/>
      <c r="CD12" s="179"/>
      <c r="CE12" s="65"/>
      <c r="CF12" s="65"/>
      <c r="CG12" s="65"/>
      <c r="CH12" s="65"/>
      <c r="CI12" s="68"/>
      <c r="CJ12" s="64"/>
      <c r="CK12" s="65"/>
      <c r="CL12" s="65"/>
      <c r="CM12" s="65"/>
      <c r="CN12" s="65"/>
    </row>
    <row r="13" spans="2:92" ht="18" customHeight="1" x14ac:dyDescent="0.3">
      <c r="B13" s="189" t="s">
        <v>291</v>
      </c>
      <c r="C13" s="54" t="s">
        <v>131</v>
      </c>
      <c r="D13" s="55" t="s">
        <v>206</v>
      </c>
      <c r="E13" s="56">
        <v>5</v>
      </c>
      <c r="F13" s="57">
        <v>4</v>
      </c>
      <c r="G13" s="58">
        <f t="shared" si="1"/>
        <v>1</v>
      </c>
      <c r="H13" s="59">
        <v>1</v>
      </c>
      <c r="I13" s="60">
        <v>45364</v>
      </c>
      <c r="J13" s="61">
        <v>45365</v>
      </c>
      <c r="K13" s="62">
        <f t="shared" si="2"/>
        <v>2</v>
      </c>
      <c r="L13" s="63">
        <f t="shared" si="0"/>
        <v>0.8</v>
      </c>
      <c r="M13" s="64"/>
      <c r="N13" s="65"/>
      <c r="O13" s="65"/>
      <c r="P13" s="65"/>
      <c r="Q13" s="65"/>
      <c r="R13" s="67"/>
      <c r="S13" s="67"/>
      <c r="T13" s="110"/>
      <c r="U13" s="110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  <c r="BU13" s="64"/>
      <c r="BV13" s="65"/>
      <c r="BW13" s="65"/>
      <c r="BX13" s="65"/>
      <c r="BY13" s="65"/>
      <c r="BZ13" s="179"/>
      <c r="CA13" s="179"/>
      <c r="CB13" s="179"/>
      <c r="CC13" s="179"/>
      <c r="CD13" s="179"/>
      <c r="CE13" s="65"/>
      <c r="CF13" s="65"/>
      <c r="CG13" s="65"/>
      <c r="CH13" s="65"/>
      <c r="CI13" s="68"/>
      <c r="CJ13" s="64"/>
      <c r="CK13" s="65"/>
      <c r="CL13" s="65"/>
      <c r="CM13" s="65"/>
      <c r="CN13" s="65"/>
    </row>
    <row r="14" spans="2:92" ht="18" customHeight="1" x14ac:dyDescent="0.3">
      <c r="B14" s="189" t="s">
        <v>292</v>
      </c>
      <c r="C14" s="54" t="s">
        <v>132</v>
      </c>
      <c r="D14" s="55" t="s">
        <v>206</v>
      </c>
      <c r="E14" s="56">
        <v>1</v>
      </c>
      <c r="F14" s="57">
        <v>1</v>
      </c>
      <c r="G14" s="58">
        <f t="shared" si="1"/>
        <v>0</v>
      </c>
      <c r="H14" s="59">
        <v>1</v>
      </c>
      <c r="I14" s="60">
        <v>45365</v>
      </c>
      <c r="J14" s="61">
        <v>45365</v>
      </c>
      <c r="K14" s="62">
        <f t="shared" si="2"/>
        <v>1</v>
      </c>
      <c r="L14" s="63">
        <f t="shared" si="0"/>
        <v>1</v>
      </c>
      <c r="M14" s="64"/>
      <c r="N14" s="65"/>
      <c r="O14" s="65"/>
      <c r="P14" s="65"/>
      <c r="Q14" s="65"/>
      <c r="R14" s="67"/>
      <c r="S14" s="67"/>
      <c r="T14" s="67"/>
      <c r="U14" s="134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  <c r="BU14" s="64"/>
      <c r="BV14" s="65"/>
      <c r="BW14" s="65"/>
      <c r="BX14" s="65"/>
      <c r="BY14" s="65"/>
      <c r="BZ14" s="179"/>
      <c r="CA14" s="179"/>
      <c r="CB14" s="179"/>
      <c r="CC14" s="179"/>
      <c r="CD14" s="179"/>
      <c r="CE14" s="65"/>
      <c r="CF14" s="65"/>
      <c r="CG14" s="65"/>
      <c r="CH14" s="65"/>
      <c r="CI14" s="68"/>
      <c r="CJ14" s="64"/>
      <c r="CK14" s="65"/>
      <c r="CL14" s="65"/>
      <c r="CM14" s="65"/>
      <c r="CN14" s="65"/>
    </row>
    <row r="15" spans="2:92" ht="18" customHeight="1" x14ac:dyDescent="0.3">
      <c r="B15" s="189" t="s">
        <v>293</v>
      </c>
      <c r="C15" s="54" t="s">
        <v>196</v>
      </c>
      <c r="D15" s="55" t="s">
        <v>206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45371</v>
      </c>
      <c r="J15" s="61">
        <v>45373</v>
      </c>
      <c r="K15" s="62">
        <f t="shared" si="2"/>
        <v>3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67"/>
      <c r="V15" s="67"/>
      <c r="W15" s="65"/>
      <c r="X15" s="65"/>
      <c r="Y15" s="134"/>
      <c r="Z15" s="65"/>
      <c r="AA15" s="134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  <c r="BU15" s="64"/>
      <c r="BV15" s="65"/>
      <c r="BW15" s="65"/>
      <c r="BX15" s="65"/>
      <c r="BY15" s="65"/>
      <c r="BZ15" s="179"/>
      <c r="CA15" s="179"/>
      <c r="CB15" s="179"/>
      <c r="CC15" s="179"/>
      <c r="CD15" s="179"/>
      <c r="CE15" s="65"/>
      <c r="CF15" s="65"/>
      <c r="CG15" s="65"/>
      <c r="CH15" s="65"/>
      <c r="CI15" s="68"/>
      <c r="CJ15" s="64"/>
      <c r="CK15" s="65"/>
      <c r="CL15" s="65"/>
      <c r="CM15" s="65"/>
      <c r="CN15" s="65"/>
    </row>
    <row r="16" spans="2:92" ht="18" customHeight="1" x14ac:dyDescent="0.3">
      <c r="B16" s="189" t="s">
        <v>294</v>
      </c>
      <c r="C16" s="54" t="s">
        <v>197</v>
      </c>
      <c r="D16" s="55" t="s">
        <v>206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45373</v>
      </c>
      <c r="J16" s="61">
        <v>45373</v>
      </c>
      <c r="K16" s="62">
        <f t="shared" si="2"/>
        <v>1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65"/>
      <c r="Z16" s="65"/>
      <c r="AA16" s="134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  <c r="BU16" s="64"/>
      <c r="BV16" s="65"/>
      <c r="BW16" s="65"/>
      <c r="BX16" s="65"/>
      <c r="BY16" s="65"/>
      <c r="BZ16" s="179"/>
      <c r="CA16" s="179"/>
      <c r="CB16" s="179"/>
      <c r="CC16" s="179"/>
      <c r="CD16" s="179"/>
      <c r="CE16" s="65"/>
      <c r="CF16" s="65"/>
      <c r="CG16" s="65"/>
      <c r="CH16" s="65"/>
      <c r="CI16" s="68"/>
      <c r="CJ16" s="64"/>
      <c r="CK16" s="65"/>
      <c r="CL16" s="65"/>
      <c r="CM16" s="65"/>
      <c r="CN16" s="65"/>
    </row>
    <row r="17" spans="2:92" ht="18" customHeight="1" x14ac:dyDescent="0.3">
      <c r="B17" s="53">
        <v>2</v>
      </c>
      <c r="C17" s="73" t="s">
        <v>227</v>
      </c>
      <c r="D17" s="74"/>
      <c r="E17" s="42">
        <f>SUM(E18:E21)</f>
        <v>13</v>
      </c>
      <c r="F17" s="43">
        <f>SUM(F18:F21)</f>
        <v>13</v>
      </c>
      <c r="G17" s="44">
        <f>SUM(G18:G21)</f>
        <v>0</v>
      </c>
      <c r="H17" s="75">
        <v>2</v>
      </c>
      <c r="I17" s="76"/>
      <c r="J17" s="77"/>
      <c r="K17" s="77"/>
      <c r="L17" s="49">
        <f t="shared" si="0"/>
        <v>1</v>
      </c>
      <c r="M17" s="50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2"/>
      <c r="AB17" s="50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2"/>
      <c r="AQ17" s="50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2"/>
      <c r="BF17" s="50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2"/>
      <c r="BU17" s="50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2"/>
      <c r="CJ17" s="50"/>
      <c r="CK17" s="51"/>
      <c r="CL17" s="51"/>
      <c r="CM17" s="51"/>
      <c r="CN17" s="51"/>
    </row>
    <row r="18" spans="2:92" ht="18" customHeight="1" x14ac:dyDescent="0.3">
      <c r="B18" s="53">
        <v>2.1</v>
      </c>
      <c r="C18" s="54" t="s">
        <v>205</v>
      </c>
      <c r="D18" s="55" t="s">
        <v>207</v>
      </c>
      <c r="E18" s="56">
        <v>2</v>
      </c>
      <c r="F18" s="57">
        <v>2</v>
      </c>
      <c r="G18" s="58">
        <f t="shared" ref="G18:G23" si="3">E18-F18</f>
        <v>0</v>
      </c>
      <c r="H18" s="59">
        <v>2</v>
      </c>
      <c r="I18" s="60">
        <v>45376</v>
      </c>
      <c r="J18" s="61">
        <v>45376</v>
      </c>
      <c r="K18" s="62">
        <f t="shared" ref="K18:K22" si="4">J18-I18+1</f>
        <v>1</v>
      </c>
      <c r="L18" s="63">
        <f t="shared" si="0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68"/>
      <c r="AB18" s="111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4"/>
      <c r="BH18" s="64"/>
      <c r="BI18" s="64"/>
      <c r="BJ18" s="64"/>
      <c r="BK18" s="64"/>
      <c r="BL18" s="64"/>
      <c r="BM18" s="64"/>
      <c r="BN18" s="64"/>
      <c r="BO18" s="64"/>
      <c r="BP18" s="64"/>
      <c r="BQ18" s="64"/>
      <c r="BR18" s="64"/>
      <c r="BS18" s="64"/>
      <c r="BT18" s="64"/>
      <c r="BU18" s="64"/>
      <c r="BV18" s="64"/>
      <c r="BW18" s="64"/>
      <c r="BX18" s="64"/>
      <c r="BY18" s="64"/>
      <c r="BZ18" s="64"/>
      <c r="CA18" s="64"/>
      <c r="CB18" s="64"/>
      <c r="CC18" s="64"/>
      <c r="CD18" s="64"/>
      <c r="CE18" s="64"/>
      <c r="CF18" s="64"/>
      <c r="CG18" s="64"/>
      <c r="CH18" s="64"/>
      <c r="CI18" s="64"/>
      <c r="CJ18" s="64"/>
      <c r="CK18" s="64"/>
      <c r="CL18" s="64"/>
      <c r="CM18" s="64"/>
      <c r="CN18" s="64"/>
    </row>
    <row r="19" spans="2:92" ht="18" customHeight="1" x14ac:dyDescent="0.3">
      <c r="B19" s="53">
        <v>2.2000000000000002</v>
      </c>
      <c r="C19" s="54" t="s">
        <v>209</v>
      </c>
      <c r="D19" s="55" t="s">
        <v>208</v>
      </c>
      <c r="E19" s="56">
        <v>3</v>
      </c>
      <c r="F19" s="57">
        <v>3</v>
      </c>
      <c r="G19" s="58">
        <f t="shared" si="3"/>
        <v>0</v>
      </c>
      <c r="H19" s="59">
        <v>2</v>
      </c>
      <c r="I19" s="60">
        <v>45376</v>
      </c>
      <c r="J19" s="61">
        <v>45376</v>
      </c>
      <c r="K19" s="62">
        <f t="shared" si="4"/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5"/>
      <c r="BH19" s="65"/>
      <c r="BI19" s="65"/>
      <c r="BJ19" s="65"/>
      <c r="BK19" s="71"/>
      <c r="BL19" s="71"/>
      <c r="BM19" s="71"/>
      <c r="BN19" s="71"/>
      <c r="BO19" s="71"/>
      <c r="BP19" s="65"/>
      <c r="BQ19" s="65"/>
      <c r="BR19" s="65"/>
      <c r="BS19" s="65"/>
      <c r="BT19" s="68"/>
      <c r="BU19" s="64"/>
      <c r="BV19" s="65"/>
      <c r="BW19" s="65"/>
      <c r="BX19" s="65"/>
      <c r="BY19" s="65"/>
      <c r="BZ19" s="179"/>
      <c r="CA19" s="179"/>
      <c r="CB19" s="179"/>
      <c r="CC19" s="179"/>
      <c r="CD19" s="179"/>
      <c r="CE19" s="65"/>
      <c r="CF19" s="65"/>
      <c r="CG19" s="65"/>
      <c r="CH19" s="65"/>
      <c r="CI19" s="68"/>
      <c r="CJ19" s="64"/>
      <c r="CK19" s="65"/>
      <c r="CL19" s="65"/>
      <c r="CM19" s="65"/>
      <c r="CN19" s="65"/>
    </row>
    <row r="20" spans="2:92" ht="18" customHeight="1" x14ac:dyDescent="0.3">
      <c r="B20" s="53">
        <v>2.2999999999999998</v>
      </c>
      <c r="C20" s="54" t="s">
        <v>211</v>
      </c>
      <c r="D20" s="55" t="s">
        <v>210</v>
      </c>
      <c r="E20" s="56">
        <v>5</v>
      </c>
      <c r="F20" s="57">
        <v>5</v>
      </c>
      <c r="G20" s="58">
        <f t="shared" si="3"/>
        <v>0</v>
      </c>
      <c r="H20" s="59">
        <v>2</v>
      </c>
      <c r="I20" s="60">
        <v>45376</v>
      </c>
      <c r="J20" s="61">
        <v>45377</v>
      </c>
      <c r="K20" s="62">
        <f t="shared" si="4"/>
        <v>2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111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  <c r="BU20" s="64"/>
      <c r="BV20" s="65"/>
      <c r="BW20" s="65"/>
      <c r="BX20" s="65"/>
      <c r="BY20" s="65"/>
      <c r="BZ20" s="179"/>
      <c r="CA20" s="179"/>
      <c r="CB20" s="179"/>
      <c r="CC20" s="179"/>
      <c r="CD20" s="179"/>
      <c r="CE20" s="65"/>
      <c r="CF20" s="65"/>
      <c r="CG20" s="65"/>
      <c r="CH20" s="65"/>
      <c r="CI20" s="68"/>
      <c r="CJ20" s="64"/>
      <c r="CK20" s="65"/>
      <c r="CL20" s="65"/>
      <c r="CM20" s="65"/>
      <c r="CN20" s="65"/>
    </row>
    <row r="21" spans="2:92" ht="18" customHeight="1" x14ac:dyDescent="0.3">
      <c r="B21" s="53">
        <v>2.4</v>
      </c>
      <c r="C21" s="54" t="s">
        <v>212</v>
      </c>
      <c r="D21" s="55" t="s">
        <v>207</v>
      </c>
      <c r="E21" s="56">
        <v>3</v>
      </c>
      <c r="F21" s="57">
        <v>3</v>
      </c>
      <c r="G21" s="58">
        <f t="shared" si="3"/>
        <v>0</v>
      </c>
      <c r="H21" s="59">
        <v>2</v>
      </c>
      <c r="I21" s="60">
        <v>45378</v>
      </c>
      <c r="J21" s="61">
        <v>45378</v>
      </c>
      <c r="K21" s="62">
        <f t="shared" si="4"/>
        <v>1</v>
      </c>
      <c r="L21" s="63">
        <f t="shared" si="0"/>
        <v>1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154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  <c r="BU21" s="64"/>
      <c r="BV21" s="65"/>
      <c r="BW21" s="65"/>
      <c r="BX21" s="65"/>
      <c r="BY21" s="65"/>
      <c r="BZ21" s="179"/>
      <c r="CA21" s="179"/>
      <c r="CB21" s="179"/>
      <c r="CC21" s="179"/>
      <c r="CD21" s="179"/>
      <c r="CE21" s="65"/>
      <c r="CF21" s="65"/>
      <c r="CG21" s="65"/>
      <c r="CH21" s="65"/>
      <c r="CI21" s="68"/>
      <c r="CJ21" s="64"/>
      <c r="CK21" s="65"/>
      <c r="CL21" s="65"/>
      <c r="CM21" s="65"/>
      <c r="CN21" s="65"/>
    </row>
    <row r="22" spans="2:92" ht="18" customHeight="1" x14ac:dyDescent="0.3">
      <c r="B22" s="53" t="s">
        <v>213</v>
      </c>
      <c r="C22" s="54" t="s">
        <v>214</v>
      </c>
      <c r="D22" s="155" t="s">
        <v>210</v>
      </c>
      <c r="E22" s="56">
        <v>2</v>
      </c>
      <c r="F22" s="57">
        <v>2</v>
      </c>
      <c r="G22" s="58">
        <f t="shared" si="3"/>
        <v>0</v>
      </c>
      <c r="H22" s="59">
        <v>2</v>
      </c>
      <c r="I22" s="156">
        <v>45380</v>
      </c>
      <c r="J22" s="61">
        <v>45380</v>
      </c>
      <c r="K22" s="62">
        <f t="shared" si="4"/>
        <v>1</v>
      </c>
      <c r="L22" s="63">
        <f t="shared" si="0"/>
        <v>1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157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  <c r="BU22" s="64"/>
      <c r="BV22" s="65"/>
      <c r="BW22" s="65"/>
      <c r="BX22" s="65"/>
      <c r="BY22" s="65"/>
      <c r="BZ22" s="179"/>
      <c r="CA22" s="179"/>
      <c r="CB22" s="179"/>
      <c r="CC22" s="179"/>
      <c r="CD22" s="179"/>
      <c r="CE22" s="65"/>
      <c r="CF22" s="65"/>
      <c r="CG22" s="65"/>
      <c r="CH22" s="65"/>
      <c r="CI22" s="68"/>
      <c r="CJ22" s="64"/>
      <c r="CK22" s="65"/>
      <c r="CL22" s="65"/>
      <c r="CM22" s="65"/>
      <c r="CN22" s="65"/>
    </row>
    <row r="23" spans="2:92" ht="18" customHeight="1" x14ac:dyDescent="0.3">
      <c r="B23" s="53" t="s">
        <v>215</v>
      </c>
      <c r="C23" s="54" t="s">
        <v>234</v>
      </c>
      <c r="D23" s="155" t="s">
        <v>216</v>
      </c>
      <c r="E23" s="56">
        <v>4</v>
      </c>
      <c r="F23" s="57">
        <v>6</v>
      </c>
      <c r="G23" s="58">
        <f t="shared" si="3"/>
        <v>-2</v>
      </c>
      <c r="H23" s="59">
        <v>2</v>
      </c>
      <c r="I23" s="156">
        <v>45381</v>
      </c>
      <c r="J23" s="61">
        <v>45394</v>
      </c>
      <c r="K23" s="62">
        <f>J23-I23+1</f>
        <v>14</v>
      </c>
      <c r="L23" s="63">
        <f t="shared" si="0"/>
        <v>1.5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157"/>
      <c r="AG23" s="69"/>
      <c r="AH23" s="157"/>
      <c r="AI23" s="69"/>
      <c r="AJ23" s="69"/>
      <c r="AK23" s="69"/>
      <c r="AL23" s="65"/>
      <c r="AM23" s="65"/>
      <c r="AN23" s="65"/>
      <c r="AO23" s="157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  <c r="BU23" s="64"/>
      <c r="BV23" s="65"/>
      <c r="BW23" s="65"/>
      <c r="BX23" s="65"/>
      <c r="BY23" s="65"/>
      <c r="BZ23" s="179"/>
      <c r="CA23" s="179"/>
      <c r="CB23" s="179"/>
      <c r="CC23" s="179"/>
      <c r="CD23" s="179"/>
      <c r="CE23" s="65"/>
      <c r="CF23" s="65"/>
      <c r="CG23" s="65"/>
      <c r="CH23" s="65"/>
      <c r="CI23" s="68"/>
      <c r="CJ23" s="64"/>
      <c r="CK23" s="65"/>
      <c r="CL23" s="65"/>
      <c r="CM23" s="65"/>
      <c r="CN23" s="65"/>
    </row>
    <row r="24" spans="2:92" ht="18" customHeight="1" x14ac:dyDescent="0.3">
      <c r="B24" s="53" t="s">
        <v>217</v>
      </c>
      <c r="C24" s="54" t="s">
        <v>218</v>
      </c>
      <c r="D24" s="155" t="s">
        <v>210</v>
      </c>
      <c r="E24" s="56">
        <v>2</v>
      </c>
      <c r="F24" s="57">
        <v>2</v>
      </c>
      <c r="G24" s="58">
        <f>E24-F24</f>
        <v>0</v>
      </c>
      <c r="H24" s="59">
        <v>2</v>
      </c>
      <c r="I24" s="156">
        <v>45384</v>
      </c>
      <c r="J24" s="61">
        <v>45384</v>
      </c>
      <c r="K24" s="62">
        <f t="shared" ref="K24:K27" si="5">J24-I24+1</f>
        <v>1</v>
      </c>
      <c r="L24" s="63">
        <f t="shared" si="0"/>
        <v>1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157"/>
      <c r="AG24" s="69"/>
      <c r="AH24" s="158"/>
      <c r="AI24" s="69"/>
      <c r="AJ24" s="69"/>
      <c r="AK24" s="69"/>
      <c r="AL24" s="65"/>
      <c r="AM24" s="65"/>
      <c r="AN24" s="65"/>
      <c r="AO24" s="65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  <c r="BU24" s="64"/>
      <c r="BV24" s="65"/>
      <c r="BW24" s="65"/>
      <c r="BX24" s="65"/>
      <c r="BY24" s="65"/>
      <c r="BZ24" s="179"/>
      <c r="CA24" s="179"/>
      <c r="CB24" s="179"/>
      <c r="CC24" s="179"/>
      <c r="CD24" s="179"/>
      <c r="CE24" s="65"/>
      <c r="CF24" s="65"/>
      <c r="CG24" s="65"/>
      <c r="CH24" s="65"/>
      <c r="CI24" s="68"/>
      <c r="CJ24" s="64"/>
      <c r="CK24" s="65"/>
      <c r="CL24" s="65"/>
      <c r="CM24" s="65"/>
      <c r="CN24" s="65"/>
    </row>
    <row r="25" spans="2:92" ht="18" customHeight="1" x14ac:dyDescent="0.3">
      <c r="B25" s="53" t="s">
        <v>219</v>
      </c>
      <c r="C25" s="54" t="s">
        <v>220</v>
      </c>
      <c r="D25" s="155" t="s">
        <v>210</v>
      </c>
      <c r="E25" s="56">
        <v>8</v>
      </c>
      <c r="F25" s="57">
        <v>10</v>
      </c>
      <c r="G25" s="58">
        <f>E25-F25</f>
        <v>-2</v>
      </c>
      <c r="H25" s="59">
        <v>2</v>
      </c>
      <c r="I25" s="156">
        <v>45385</v>
      </c>
      <c r="J25" s="61">
        <v>45387</v>
      </c>
      <c r="K25" s="62">
        <f t="shared" si="5"/>
        <v>3</v>
      </c>
      <c r="L25" s="63">
        <f t="shared" si="0"/>
        <v>1.25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157"/>
      <c r="AG25" s="69"/>
      <c r="AH25" s="69"/>
      <c r="AI25" s="158"/>
      <c r="AJ25" s="158"/>
      <c r="AK25" s="158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  <c r="BU25" s="64"/>
      <c r="BV25" s="65"/>
      <c r="BW25" s="65"/>
      <c r="BX25" s="65"/>
      <c r="BY25" s="65"/>
      <c r="BZ25" s="179"/>
      <c r="CA25" s="179"/>
      <c r="CB25" s="179"/>
      <c r="CC25" s="179"/>
      <c r="CD25" s="179"/>
      <c r="CE25" s="65"/>
      <c r="CF25" s="65"/>
      <c r="CG25" s="65"/>
      <c r="CH25" s="65"/>
      <c r="CI25" s="68"/>
      <c r="CJ25" s="64"/>
      <c r="CK25" s="65"/>
      <c r="CL25" s="65"/>
      <c r="CM25" s="65"/>
      <c r="CN25" s="65"/>
    </row>
    <row r="26" spans="2:92" ht="18" customHeight="1" x14ac:dyDescent="0.3">
      <c r="B26" s="53" t="s">
        <v>221</v>
      </c>
      <c r="C26" s="54" t="s">
        <v>222</v>
      </c>
      <c r="D26" s="155" t="s">
        <v>207</v>
      </c>
      <c r="E26" s="56">
        <v>2</v>
      </c>
      <c r="F26" s="57">
        <v>2</v>
      </c>
      <c r="G26" s="58">
        <f>E26-F26</f>
        <v>0</v>
      </c>
      <c r="H26" s="59">
        <v>2</v>
      </c>
      <c r="I26" s="156">
        <v>45392</v>
      </c>
      <c r="J26" s="61">
        <v>45392</v>
      </c>
      <c r="K26" s="62">
        <f t="shared" si="5"/>
        <v>1</v>
      </c>
      <c r="L26" s="63">
        <f t="shared" si="0"/>
        <v>1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158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  <c r="BU26" s="64"/>
      <c r="BV26" s="65"/>
      <c r="BW26" s="65"/>
      <c r="BX26" s="65"/>
      <c r="BY26" s="65"/>
      <c r="BZ26" s="179"/>
      <c r="CA26" s="179"/>
      <c r="CB26" s="179"/>
      <c r="CC26" s="179"/>
      <c r="CD26" s="179"/>
      <c r="CE26" s="65"/>
      <c r="CF26" s="65"/>
      <c r="CG26" s="65"/>
      <c r="CH26" s="65"/>
      <c r="CI26" s="68"/>
      <c r="CJ26" s="64"/>
      <c r="CK26" s="65"/>
      <c r="CL26" s="65"/>
      <c r="CM26" s="65"/>
      <c r="CN26" s="65"/>
    </row>
    <row r="27" spans="2:92" ht="18" customHeight="1" x14ac:dyDescent="0.3">
      <c r="B27" s="53" t="s">
        <v>223</v>
      </c>
      <c r="C27" s="54" t="s">
        <v>225</v>
      </c>
      <c r="D27" s="155" t="s">
        <v>224</v>
      </c>
      <c r="E27" s="56">
        <v>3</v>
      </c>
      <c r="F27" s="57">
        <v>10</v>
      </c>
      <c r="G27" s="58">
        <f>E27-F27</f>
        <v>-7</v>
      </c>
      <c r="H27" s="59">
        <v>2</v>
      </c>
      <c r="I27" s="156">
        <v>45384</v>
      </c>
      <c r="J27" s="61">
        <v>45395</v>
      </c>
      <c r="K27" s="62">
        <f t="shared" si="5"/>
        <v>12</v>
      </c>
      <c r="L27" s="63">
        <f t="shared" si="0"/>
        <v>3.3333333333333335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158"/>
      <c r="AI27" s="158"/>
      <c r="AJ27" s="69"/>
      <c r="AK27" s="158"/>
      <c r="AL27" s="65"/>
      <c r="AM27" s="65"/>
      <c r="AN27" s="158"/>
      <c r="AO27" s="65"/>
      <c r="AP27" s="15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  <c r="BU27" s="64"/>
      <c r="BV27" s="65"/>
      <c r="BW27" s="65"/>
      <c r="BX27" s="65"/>
      <c r="BY27" s="65"/>
      <c r="BZ27" s="179"/>
      <c r="CA27" s="179"/>
      <c r="CB27" s="179"/>
      <c r="CC27" s="179"/>
      <c r="CD27" s="179"/>
      <c r="CE27" s="65"/>
      <c r="CF27" s="65"/>
      <c r="CG27" s="65"/>
      <c r="CH27" s="65"/>
      <c r="CI27" s="68"/>
      <c r="CJ27" s="64"/>
      <c r="CK27" s="65"/>
      <c r="CL27" s="65"/>
      <c r="CM27" s="65"/>
      <c r="CN27" s="65"/>
    </row>
    <row r="28" spans="2:92" ht="15.75" customHeight="1" x14ac:dyDescent="0.3">
      <c r="B28" s="53">
        <v>3</v>
      </c>
      <c r="C28" s="73" t="s">
        <v>228</v>
      </c>
      <c r="D28" s="74"/>
      <c r="E28" s="42">
        <f>SUM(E29:E37)</f>
        <v>21</v>
      </c>
      <c r="F28" s="43">
        <f>SUM(F29:F37)</f>
        <v>23</v>
      </c>
      <c r="G28" s="44">
        <f>SUM(G29:G37)</f>
        <v>-2</v>
      </c>
      <c r="H28" s="75">
        <v>3</v>
      </c>
      <c r="I28" s="76"/>
      <c r="J28" s="77"/>
      <c r="K28" s="77"/>
      <c r="L28" s="49">
        <f t="shared" si="0"/>
        <v>1.0952380952380953</v>
      </c>
      <c r="M28" s="50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2"/>
      <c r="AB28" s="50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2"/>
      <c r="AQ28" s="50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2"/>
      <c r="BF28" s="50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2"/>
      <c r="BU28" s="50"/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2"/>
      <c r="CJ28" s="50"/>
      <c r="CK28" s="51"/>
      <c r="CL28" s="51"/>
      <c r="CM28" s="51"/>
      <c r="CN28" s="51"/>
    </row>
    <row r="29" spans="2:92" ht="16.5" customHeight="1" x14ac:dyDescent="0.3">
      <c r="B29" s="53">
        <v>3.1</v>
      </c>
      <c r="C29" s="54" t="s">
        <v>229</v>
      </c>
      <c r="D29" s="55" t="s">
        <v>207</v>
      </c>
      <c r="E29" s="56">
        <v>2</v>
      </c>
      <c r="F29" s="57">
        <v>2</v>
      </c>
      <c r="G29" s="58">
        <f t="shared" ref="G29:G38" si="6">E29-F29</f>
        <v>0</v>
      </c>
      <c r="H29" s="59">
        <v>3</v>
      </c>
      <c r="I29" s="60">
        <v>45398</v>
      </c>
      <c r="J29" s="61">
        <v>45398</v>
      </c>
      <c r="K29" s="62">
        <f t="shared" ref="K29:K41" si="7">J29-I29+1</f>
        <v>1</v>
      </c>
      <c r="L29" s="63">
        <f t="shared" si="0"/>
        <v>1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R29" s="112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  <c r="BU29" s="64"/>
      <c r="BV29" s="65"/>
      <c r="BW29" s="65"/>
      <c r="BX29" s="65"/>
      <c r="BY29" s="65"/>
      <c r="BZ29" s="179"/>
      <c r="CA29" s="179"/>
      <c r="CB29" s="179"/>
      <c r="CC29" s="179"/>
      <c r="CD29" s="179"/>
      <c r="CE29" s="65"/>
      <c r="CF29" s="65"/>
      <c r="CG29" s="65"/>
      <c r="CH29" s="65"/>
      <c r="CI29" s="68"/>
      <c r="CJ29" s="64"/>
      <c r="CK29" s="65"/>
      <c r="CL29" s="65"/>
      <c r="CM29" s="65"/>
      <c r="CN29" s="65"/>
    </row>
    <row r="30" spans="2:92" ht="15.75" customHeight="1" x14ac:dyDescent="0.3">
      <c r="B30" s="53">
        <v>3.2</v>
      </c>
      <c r="C30" s="54" t="s">
        <v>233</v>
      </c>
      <c r="D30" s="55" t="s">
        <v>230</v>
      </c>
      <c r="E30" s="56">
        <v>3</v>
      </c>
      <c r="F30" s="57">
        <v>3</v>
      </c>
      <c r="G30" s="58">
        <f t="shared" si="6"/>
        <v>0</v>
      </c>
      <c r="H30" s="59">
        <v>3</v>
      </c>
      <c r="I30" s="160">
        <v>45399</v>
      </c>
      <c r="J30" s="61">
        <v>45406</v>
      </c>
      <c r="K30" s="62">
        <f t="shared" si="7"/>
        <v>8</v>
      </c>
      <c r="L30" s="63">
        <f t="shared" si="0"/>
        <v>1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112"/>
      <c r="AT30" s="112"/>
      <c r="AU30" s="65"/>
      <c r="AV30" s="112"/>
      <c r="AW30" s="112"/>
      <c r="AX30" s="112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  <c r="BU30" s="64"/>
      <c r="BV30" s="65"/>
      <c r="BW30" s="65"/>
      <c r="BX30" s="65"/>
      <c r="BY30" s="65"/>
      <c r="BZ30" s="179"/>
      <c r="CA30" s="179"/>
      <c r="CB30" s="179"/>
      <c r="CC30" s="179"/>
      <c r="CD30" s="179"/>
      <c r="CE30" s="65"/>
      <c r="CF30" s="65"/>
      <c r="CG30" s="65"/>
      <c r="CH30" s="65"/>
      <c r="CI30" s="68"/>
      <c r="CJ30" s="64"/>
      <c r="CK30" s="65"/>
      <c r="CL30" s="65"/>
      <c r="CM30" s="65"/>
      <c r="CN30" s="65"/>
    </row>
    <row r="31" spans="2:92" ht="15.75" customHeight="1" x14ac:dyDescent="0.3">
      <c r="B31" s="53" t="s">
        <v>60</v>
      </c>
      <c r="C31" s="54" t="s">
        <v>176</v>
      </c>
      <c r="D31" s="55" t="s">
        <v>210</v>
      </c>
      <c r="E31" s="56">
        <v>1</v>
      </c>
      <c r="F31" s="57">
        <v>1</v>
      </c>
      <c r="G31" s="58">
        <f t="shared" si="6"/>
        <v>0</v>
      </c>
      <c r="H31" s="59">
        <v>3</v>
      </c>
      <c r="I31" s="60">
        <v>45401</v>
      </c>
      <c r="J31" s="61">
        <v>45401</v>
      </c>
      <c r="K31" s="62">
        <f t="shared" si="7"/>
        <v>1</v>
      </c>
      <c r="L31" s="63">
        <f t="shared" si="0"/>
        <v>1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65"/>
      <c r="AT31" s="65"/>
      <c r="AU31" s="112"/>
      <c r="AV31" s="70"/>
      <c r="AW31" s="70"/>
      <c r="AX31" s="70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  <c r="BU31" s="64"/>
      <c r="BV31" s="65"/>
      <c r="BW31" s="65"/>
      <c r="BX31" s="65"/>
      <c r="BY31" s="65"/>
      <c r="BZ31" s="179"/>
      <c r="CA31" s="179"/>
      <c r="CB31" s="179"/>
      <c r="CC31" s="179"/>
      <c r="CD31" s="179"/>
      <c r="CE31" s="65"/>
      <c r="CF31" s="65"/>
      <c r="CG31" s="65"/>
      <c r="CH31" s="65"/>
      <c r="CI31" s="68"/>
      <c r="CJ31" s="64"/>
      <c r="CK31" s="65"/>
      <c r="CL31" s="65"/>
      <c r="CM31" s="65"/>
      <c r="CN31" s="65"/>
    </row>
    <row r="32" spans="2:92" ht="15.75" customHeight="1" x14ac:dyDescent="0.3">
      <c r="B32" s="53" t="s">
        <v>62</v>
      </c>
      <c r="C32" s="54" t="s">
        <v>231</v>
      </c>
      <c r="D32" s="55" t="s">
        <v>232</v>
      </c>
      <c r="E32" s="56">
        <v>2</v>
      </c>
      <c r="F32" s="57">
        <v>2</v>
      </c>
      <c r="G32" s="58">
        <f t="shared" si="6"/>
        <v>0</v>
      </c>
      <c r="H32" s="59">
        <v>3</v>
      </c>
      <c r="I32" s="60">
        <v>45401</v>
      </c>
      <c r="J32" s="61">
        <v>45401</v>
      </c>
      <c r="K32" s="62">
        <f t="shared" si="7"/>
        <v>1</v>
      </c>
      <c r="L32" s="63">
        <f t="shared" si="0"/>
        <v>1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112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  <c r="BU32" s="64"/>
      <c r="BV32" s="65"/>
      <c r="BW32" s="65"/>
      <c r="BX32" s="65"/>
      <c r="BY32" s="65"/>
      <c r="BZ32" s="179"/>
      <c r="CA32" s="179"/>
      <c r="CB32" s="179"/>
      <c r="CC32" s="179"/>
      <c r="CD32" s="179"/>
      <c r="CE32" s="65"/>
      <c r="CF32" s="65"/>
      <c r="CG32" s="65"/>
      <c r="CH32" s="65"/>
      <c r="CI32" s="68"/>
      <c r="CJ32" s="64"/>
      <c r="CK32" s="65"/>
      <c r="CL32" s="65"/>
      <c r="CM32" s="65"/>
      <c r="CN32" s="65"/>
    </row>
    <row r="33" spans="2:92" ht="15.75" customHeight="1" x14ac:dyDescent="0.3">
      <c r="B33" s="53" t="s">
        <v>236</v>
      </c>
      <c r="C33" s="163" t="s">
        <v>237</v>
      </c>
      <c r="D33" s="155" t="s">
        <v>207</v>
      </c>
      <c r="E33" s="56">
        <v>4</v>
      </c>
      <c r="F33" s="57">
        <v>4</v>
      </c>
      <c r="G33" s="58">
        <f t="shared" si="6"/>
        <v>0</v>
      </c>
      <c r="H33" s="59">
        <v>3</v>
      </c>
      <c r="I33" s="156">
        <v>45404</v>
      </c>
      <c r="J33" s="61">
        <v>45406</v>
      </c>
      <c r="K33" s="62">
        <f t="shared" si="7"/>
        <v>3</v>
      </c>
      <c r="L33" s="63">
        <f t="shared" si="0"/>
        <v>1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V33" s="161"/>
      <c r="AW33" s="161"/>
      <c r="AX33" s="161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  <c r="BU33" s="64"/>
      <c r="BV33" s="65"/>
      <c r="BW33" s="65"/>
      <c r="BX33" s="65"/>
      <c r="BY33" s="65"/>
      <c r="BZ33" s="179"/>
      <c r="CA33" s="179"/>
      <c r="CB33" s="179"/>
      <c r="CC33" s="179"/>
      <c r="CD33" s="179"/>
      <c r="CE33" s="65"/>
      <c r="CF33" s="65"/>
      <c r="CG33" s="65"/>
      <c r="CH33" s="65"/>
      <c r="CI33" s="68"/>
      <c r="CJ33" s="64"/>
      <c r="CK33" s="65"/>
      <c r="CL33" s="65"/>
      <c r="CM33" s="65"/>
      <c r="CN33" s="65"/>
    </row>
    <row r="34" spans="2:92" ht="15.75" customHeight="1" x14ac:dyDescent="0.3">
      <c r="B34" s="53" t="s">
        <v>235</v>
      </c>
      <c r="C34" s="54" t="s">
        <v>245</v>
      </c>
      <c r="D34" s="55" t="s">
        <v>230</v>
      </c>
      <c r="E34" s="56">
        <v>3</v>
      </c>
      <c r="F34" s="57">
        <v>5</v>
      </c>
      <c r="G34" s="58">
        <f t="shared" si="6"/>
        <v>-2</v>
      </c>
      <c r="H34" s="59">
        <v>3</v>
      </c>
      <c r="I34" s="60">
        <v>45405</v>
      </c>
      <c r="J34" s="61">
        <v>45406</v>
      </c>
      <c r="K34" s="62">
        <f t="shared" si="7"/>
        <v>2</v>
      </c>
      <c r="L34" s="63">
        <f t="shared" si="0"/>
        <v>1.6666666666666667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112"/>
      <c r="AX34" s="112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  <c r="BU34" s="64"/>
      <c r="BV34" s="65"/>
      <c r="BW34" s="65"/>
      <c r="BX34" s="65"/>
      <c r="BY34" s="65"/>
      <c r="BZ34" s="179"/>
      <c r="CA34" s="179"/>
      <c r="CB34" s="179"/>
      <c r="CC34" s="179"/>
      <c r="CD34" s="179"/>
      <c r="CE34" s="65"/>
      <c r="CF34" s="65"/>
      <c r="CG34" s="65"/>
      <c r="CH34" s="65"/>
      <c r="CI34" s="68"/>
      <c r="CJ34" s="64"/>
      <c r="CK34" s="65"/>
      <c r="CL34" s="65"/>
      <c r="CM34" s="65"/>
      <c r="CN34" s="65"/>
    </row>
    <row r="35" spans="2:92" ht="15.75" customHeight="1" x14ac:dyDescent="0.3">
      <c r="B35" s="53" t="s">
        <v>238</v>
      </c>
      <c r="C35" s="54" t="s">
        <v>239</v>
      </c>
      <c r="D35" s="155" t="s">
        <v>224</v>
      </c>
      <c r="E35" s="56">
        <v>1</v>
      </c>
      <c r="F35" s="57">
        <v>1</v>
      </c>
      <c r="G35" s="58">
        <f>E35-F35</f>
        <v>0</v>
      </c>
      <c r="H35" s="59">
        <v>3</v>
      </c>
      <c r="I35" s="156">
        <v>45407</v>
      </c>
      <c r="J35" s="61">
        <v>45407</v>
      </c>
      <c r="K35" s="62">
        <f>J35-I35+1</f>
        <v>1</v>
      </c>
      <c r="L35" s="63">
        <f t="shared" si="0"/>
        <v>1</v>
      </c>
      <c r="M35" s="64"/>
      <c r="N35" s="65"/>
      <c r="O35" s="65"/>
      <c r="P35" s="65"/>
      <c r="Q35" s="65"/>
      <c r="R35" s="67"/>
      <c r="S35" s="67"/>
      <c r="T35" s="67"/>
      <c r="U35" s="67"/>
      <c r="V35" s="67"/>
      <c r="W35" s="65"/>
      <c r="X35" s="65"/>
      <c r="Y35" s="65"/>
      <c r="Z35" s="65"/>
      <c r="AA35" s="68"/>
      <c r="AB35" s="64"/>
      <c r="AC35" s="65"/>
      <c r="AD35" s="65"/>
      <c r="AE35" s="65"/>
      <c r="AF35" s="65"/>
      <c r="AG35" s="69"/>
      <c r="AH35" s="69"/>
      <c r="AI35" s="69"/>
      <c r="AJ35" s="69"/>
      <c r="AK35" s="69"/>
      <c r="AL35" s="65"/>
      <c r="AM35" s="65"/>
      <c r="AN35" s="65"/>
      <c r="AO35" s="65"/>
      <c r="AP35" s="68"/>
      <c r="AQ35" s="64"/>
      <c r="AR35" s="65"/>
      <c r="AS35" s="65"/>
      <c r="AT35" s="65"/>
      <c r="AU35" s="65"/>
      <c r="AV35" s="70"/>
      <c r="AW35" s="70"/>
      <c r="AX35" s="70"/>
      <c r="AY35" s="161"/>
      <c r="AZ35" s="70"/>
      <c r="BA35" s="65"/>
      <c r="BB35" s="65"/>
      <c r="BC35" s="65"/>
      <c r="BD35" s="65"/>
      <c r="BE35" s="68"/>
      <c r="BF35" s="64"/>
      <c r="BG35" s="65"/>
      <c r="BH35" s="65"/>
      <c r="BI35" s="65"/>
      <c r="BJ35" s="65"/>
      <c r="BK35" s="71"/>
      <c r="BL35" s="71"/>
      <c r="BM35" s="71"/>
      <c r="BN35" s="71"/>
      <c r="BO35" s="71"/>
      <c r="BP35" s="65"/>
      <c r="BQ35" s="65"/>
      <c r="BR35" s="65"/>
      <c r="BS35" s="65"/>
      <c r="BT35" s="68"/>
      <c r="BU35" s="64"/>
      <c r="BV35" s="65"/>
      <c r="BW35" s="65"/>
      <c r="BX35" s="65"/>
      <c r="BY35" s="65"/>
      <c r="BZ35" s="179"/>
      <c r="CA35" s="179"/>
      <c r="CB35" s="179"/>
      <c r="CC35" s="179"/>
      <c r="CD35" s="179"/>
      <c r="CE35" s="65"/>
      <c r="CF35" s="65"/>
      <c r="CG35" s="65"/>
      <c r="CH35" s="65"/>
      <c r="CI35" s="68"/>
      <c r="CJ35" s="64"/>
      <c r="CK35" s="65"/>
      <c r="CL35" s="65"/>
      <c r="CM35" s="65"/>
      <c r="CN35" s="65"/>
    </row>
    <row r="36" spans="2:92" ht="15.75" customHeight="1" x14ac:dyDescent="0.3">
      <c r="B36" s="53" t="s">
        <v>240</v>
      </c>
      <c r="C36" s="54" t="s">
        <v>241</v>
      </c>
      <c r="D36" s="155" t="s">
        <v>232</v>
      </c>
      <c r="E36" s="56">
        <v>4</v>
      </c>
      <c r="F36" s="57">
        <v>4</v>
      </c>
      <c r="G36" s="58">
        <f>E36-F36</f>
        <v>0</v>
      </c>
      <c r="H36" s="59">
        <v>3</v>
      </c>
      <c r="I36" s="156">
        <v>45406</v>
      </c>
      <c r="J36" s="61">
        <v>45409</v>
      </c>
      <c r="K36" s="62">
        <f>J36-I36+1</f>
        <v>4</v>
      </c>
      <c r="L36" s="63">
        <f t="shared" si="0"/>
        <v>1</v>
      </c>
      <c r="M36" s="64"/>
      <c r="N36" s="65"/>
      <c r="O36" s="65"/>
      <c r="P36" s="65"/>
      <c r="Q36" s="65"/>
      <c r="R36" s="67"/>
      <c r="S36" s="67"/>
      <c r="T36" s="67"/>
      <c r="U36" s="67"/>
      <c r="V36" s="67"/>
      <c r="W36" s="65"/>
      <c r="X36" s="65"/>
      <c r="Y36" s="65"/>
      <c r="Z36" s="65"/>
      <c r="AA36" s="68"/>
      <c r="AB36" s="64"/>
      <c r="AC36" s="65"/>
      <c r="AD36" s="65"/>
      <c r="AE36" s="65"/>
      <c r="AF36" s="65"/>
      <c r="AG36" s="69"/>
      <c r="AH36" s="69"/>
      <c r="AI36" s="69"/>
      <c r="AJ36" s="69"/>
      <c r="AK36" s="69"/>
      <c r="AL36" s="65"/>
      <c r="AM36" s="65"/>
      <c r="AN36" s="65"/>
      <c r="AO36" s="65"/>
      <c r="AP36" s="68"/>
      <c r="AQ36" s="64"/>
      <c r="AR36" s="65"/>
      <c r="AS36" s="65"/>
      <c r="AT36" s="65"/>
      <c r="AU36" s="65"/>
      <c r="AV36" s="70"/>
      <c r="AW36" s="70"/>
      <c r="AX36" s="161"/>
      <c r="AY36" s="161"/>
      <c r="AZ36" s="161"/>
      <c r="BA36" s="65"/>
      <c r="BB36" s="65"/>
      <c r="BC36" s="65"/>
      <c r="BD36" s="65"/>
      <c r="BE36" s="68"/>
      <c r="BF36" s="64"/>
      <c r="BG36" s="65"/>
      <c r="BH36" s="65"/>
      <c r="BI36" s="65"/>
      <c r="BJ36" s="65"/>
      <c r="BK36" s="71"/>
      <c r="BL36" s="71"/>
      <c r="BM36" s="71"/>
      <c r="BN36" s="71"/>
      <c r="BO36" s="71"/>
      <c r="BP36" s="65"/>
      <c r="BQ36" s="65"/>
      <c r="BR36" s="65"/>
      <c r="BS36" s="65"/>
      <c r="BT36" s="68"/>
      <c r="BU36" s="64"/>
      <c r="BV36" s="65"/>
      <c r="BW36" s="65"/>
      <c r="BX36" s="65"/>
      <c r="BY36" s="65"/>
      <c r="BZ36" s="179"/>
      <c r="CA36" s="179"/>
      <c r="CB36" s="179"/>
      <c r="CC36" s="179"/>
      <c r="CD36" s="179"/>
      <c r="CE36" s="65"/>
      <c r="CF36" s="65"/>
      <c r="CG36" s="65"/>
      <c r="CH36" s="65"/>
      <c r="CI36" s="68"/>
      <c r="CJ36" s="64"/>
      <c r="CK36" s="65"/>
      <c r="CL36" s="65"/>
      <c r="CM36" s="65"/>
      <c r="CN36" s="65"/>
    </row>
    <row r="37" spans="2:92" ht="15.75" customHeight="1" x14ac:dyDescent="0.3">
      <c r="B37" s="53" t="s">
        <v>244</v>
      </c>
      <c r="C37" s="54" t="s">
        <v>242</v>
      </c>
      <c r="D37" s="55" t="s">
        <v>224</v>
      </c>
      <c r="E37" s="56">
        <v>1</v>
      </c>
      <c r="F37" s="57">
        <v>1</v>
      </c>
      <c r="G37" s="58">
        <f t="shared" si="6"/>
        <v>0</v>
      </c>
      <c r="H37" s="59">
        <v>3</v>
      </c>
      <c r="I37" s="60">
        <v>45409</v>
      </c>
      <c r="J37" s="61">
        <v>45409</v>
      </c>
      <c r="K37" s="62">
        <f t="shared" si="7"/>
        <v>1</v>
      </c>
      <c r="L37" s="63">
        <f t="shared" si="0"/>
        <v>1</v>
      </c>
      <c r="M37" s="64"/>
      <c r="N37" s="65"/>
      <c r="O37" s="65"/>
      <c r="P37" s="65"/>
      <c r="Q37" s="65"/>
      <c r="R37" s="67"/>
      <c r="S37" s="67"/>
      <c r="T37" s="67"/>
      <c r="U37" s="67"/>
      <c r="V37" s="67"/>
      <c r="W37" s="65"/>
      <c r="X37" s="65"/>
      <c r="Y37" s="65"/>
      <c r="Z37" s="65"/>
      <c r="AA37" s="68"/>
      <c r="AB37" s="64"/>
      <c r="AC37" s="65"/>
      <c r="AD37" s="65"/>
      <c r="AE37" s="65"/>
      <c r="AF37" s="65"/>
      <c r="AG37" s="69"/>
      <c r="AH37" s="69"/>
      <c r="AI37" s="69"/>
      <c r="AJ37" s="69"/>
      <c r="AK37" s="69"/>
      <c r="AL37" s="65"/>
      <c r="AM37" s="65"/>
      <c r="AN37" s="65"/>
      <c r="AO37" s="65"/>
      <c r="AP37" s="68"/>
      <c r="AQ37" s="64"/>
      <c r="AR37" s="65"/>
      <c r="AS37" s="65"/>
      <c r="AT37" s="65"/>
      <c r="AU37" s="65"/>
      <c r="AV37" s="70"/>
      <c r="AW37" s="70"/>
      <c r="AX37" s="70"/>
      <c r="AY37" s="70"/>
      <c r="AZ37" s="161"/>
      <c r="BA37" s="65"/>
      <c r="BB37" s="65"/>
      <c r="BC37" s="65"/>
      <c r="BD37" s="65"/>
      <c r="BE37" s="68"/>
      <c r="BF37" s="64"/>
      <c r="BG37" s="65"/>
      <c r="BH37" s="65"/>
      <c r="BI37" s="65"/>
      <c r="BJ37" s="65"/>
      <c r="BK37" s="71"/>
      <c r="BL37" s="71"/>
      <c r="BM37" s="71"/>
      <c r="BN37" s="71"/>
      <c r="BO37" s="71"/>
      <c r="BP37" s="65"/>
      <c r="BQ37" s="65"/>
      <c r="BR37" s="65"/>
      <c r="BS37" s="65"/>
      <c r="BT37" s="68"/>
      <c r="BU37" s="64"/>
      <c r="BV37" s="65"/>
      <c r="BW37" s="65"/>
      <c r="BX37" s="65"/>
      <c r="BY37" s="65"/>
      <c r="BZ37" s="179"/>
      <c r="CA37" s="179"/>
      <c r="CB37" s="179"/>
      <c r="CC37" s="179"/>
      <c r="CD37" s="179"/>
      <c r="CE37" s="65"/>
      <c r="CF37" s="65"/>
      <c r="CG37" s="65"/>
      <c r="CH37" s="65"/>
      <c r="CI37" s="68"/>
      <c r="CJ37" s="64"/>
      <c r="CK37" s="65"/>
      <c r="CL37" s="65"/>
      <c r="CM37" s="65"/>
      <c r="CN37" s="65"/>
    </row>
    <row r="38" spans="2:92" ht="15.75" customHeight="1" x14ac:dyDescent="0.3">
      <c r="B38" s="53" t="s">
        <v>243</v>
      </c>
      <c r="C38" s="54" t="s">
        <v>246</v>
      </c>
      <c r="D38" s="155" t="s">
        <v>247</v>
      </c>
      <c r="E38" s="56">
        <v>3</v>
      </c>
      <c r="F38" s="57">
        <v>3</v>
      </c>
      <c r="G38" s="58">
        <f t="shared" si="6"/>
        <v>0</v>
      </c>
      <c r="H38" s="59">
        <v>3</v>
      </c>
      <c r="I38" s="156">
        <v>45407</v>
      </c>
      <c r="J38" s="61">
        <v>45409</v>
      </c>
      <c r="K38" s="62">
        <f t="shared" si="7"/>
        <v>3</v>
      </c>
      <c r="L38" s="63">
        <f t="shared" si="0"/>
        <v>1</v>
      </c>
      <c r="M38" s="64"/>
      <c r="N38" s="65"/>
      <c r="O38" s="65"/>
      <c r="P38" s="65"/>
      <c r="Q38" s="65"/>
      <c r="R38" s="67"/>
      <c r="S38" s="67"/>
      <c r="T38" s="67"/>
      <c r="U38" s="67"/>
      <c r="V38" s="67"/>
      <c r="W38" s="65"/>
      <c r="X38" s="65"/>
      <c r="Y38" s="65"/>
      <c r="Z38" s="65"/>
      <c r="AA38" s="68"/>
      <c r="AB38" s="64"/>
      <c r="AC38" s="65"/>
      <c r="AD38" s="65"/>
      <c r="AE38" s="65"/>
      <c r="AF38" s="65"/>
      <c r="AG38" s="69"/>
      <c r="AH38" s="69"/>
      <c r="AI38" s="69"/>
      <c r="AJ38" s="69"/>
      <c r="AK38" s="69"/>
      <c r="AL38" s="65"/>
      <c r="AM38" s="65"/>
      <c r="AN38" s="65"/>
      <c r="AO38" s="65"/>
      <c r="AP38" s="68"/>
      <c r="AQ38" s="64"/>
      <c r="AR38" s="65"/>
      <c r="AS38" s="65"/>
      <c r="AT38" s="65"/>
      <c r="AU38" s="65"/>
      <c r="AV38" s="70"/>
      <c r="AW38" s="70"/>
      <c r="AX38" s="70"/>
      <c r="AY38" s="161"/>
      <c r="AZ38" s="161"/>
      <c r="BA38" s="65"/>
      <c r="BB38" s="65"/>
      <c r="BC38" s="65"/>
      <c r="BD38" s="65"/>
      <c r="BE38" s="68"/>
      <c r="BF38" s="64"/>
      <c r="BG38" s="65"/>
      <c r="BH38" s="65"/>
      <c r="BI38" s="65"/>
      <c r="BJ38" s="65"/>
      <c r="BK38" s="71"/>
      <c r="BL38" s="71"/>
      <c r="BM38" s="71"/>
      <c r="BN38" s="71"/>
      <c r="BO38" s="71"/>
      <c r="BP38" s="65"/>
      <c r="BQ38" s="65"/>
      <c r="BR38" s="65"/>
      <c r="BS38" s="65"/>
      <c r="BT38" s="68"/>
      <c r="BU38" s="64"/>
      <c r="BV38" s="65"/>
      <c r="BW38" s="65"/>
      <c r="BX38" s="65"/>
      <c r="BY38" s="65"/>
      <c r="BZ38" s="179"/>
      <c r="CA38" s="179"/>
      <c r="CB38" s="179"/>
      <c r="CC38" s="179"/>
      <c r="CD38" s="179"/>
      <c r="CE38" s="65"/>
      <c r="CF38" s="65"/>
      <c r="CG38" s="65"/>
      <c r="CH38" s="65"/>
      <c r="CI38" s="68"/>
      <c r="CJ38" s="64"/>
      <c r="CK38" s="65"/>
      <c r="CL38" s="65"/>
      <c r="CM38" s="65"/>
      <c r="CN38" s="65"/>
    </row>
    <row r="39" spans="2:92" ht="15.75" customHeight="1" x14ac:dyDescent="0.3">
      <c r="B39" s="53" t="s">
        <v>248</v>
      </c>
      <c r="C39" s="163" t="s">
        <v>249</v>
      </c>
      <c r="D39" s="155" t="s">
        <v>224</v>
      </c>
      <c r="E39" s="56">
        <v>2</v>
      </c>
      <c r="F39" s="57">
        <v>2</v>
      </c>
      <c r="G39" s="58">
        <f>E39-F39</f>
        <v>0</v>
      </c>
      <c r="H39" s="59">
        <v>3</v>
      </c>
      <c r="I39" s="156">
        <v>45415</v>
      </c>
      <c r="J39" s="61">
        <v>45415</v>
      </c>
      <c r="K39" s="62">
        <f t="shared" si="7"/>
        <v>1</v>
      </c>
      <c r="L39" s="63">
        <f t="shared" si="0"/>
        <v>1</v>
      </c>
      <c r="M39" s="64"/>
      <c r="N39" s="65"/>
      <c r="O39" s="65"/>
      <c r="P39" s="65"/>
      <c r="Q39" s="65"/>
      <c r="R39" s="67"/>
      <c r="S39" s="67"/>
      <c r="T39" s="67"/>
      <c r="U39" s="67"/>
      <c r="V39" s="67"/>
      <c r="W39" s="65"/>
      <c r="X39" s="65"/>
      <c r="Y39" s="65"/>
      <c r="Z39" s="65"/>
      <c r="AA39" s="68"/>
      <c r="AB39" s="64"/>
      <c r="AC39" s="65"/>
      <c r="AD39" s="65"/>
      <c r="AE39" s="65"/>
      <c r="AF39" s="65"/>
      <c r="AG39" s="69"/>
      <c r="AH39" s="69"/>
      <c r="AI39" s="69"/>
      <c r="AJ39" s="69"/>
      <c r="AK39" s="69"/>
      <c r="AL39" s="65"/>
      <c r="AM39" s="65"/>
      <c r="AN39" s="65"/>
      <c r="AO39" s="65"/>
      <c r="AP39" s="68"/>
      <c r="AQ39" s="64"/>
      <c r="AR39" s="65"/>
      <c r="AS39" s="65"/>
      <c r="AT39" s="65"/>
      <c r="AU39" s="65"/>
      <c r="AV39" s="70"/>
      <c r="AW39" s="70"/>
      <c r="AX39" s="70"/>
      <c r="AY39" s="70"/>
      <c r="AZ39" s="70"/>
      <c r="BA39" s="65"/>
      <c r="BB39" s="65"/>
      <c r="BC39" s="65"/>
      <c r="BD39" s="65"/>
      <c r="BE39" s="161"/>
      <c r="BF39" s="64"/>
      <c r="BG39" s="65"/>
      <c r="BH39" s="65"/>
      <c r="BI39" s="65"/>
      <c r="BJ39" s="65"/>
      <c r="BK39" s="71"/>
      <c r="BL39" s="71"/>
      <c r="BM39" s="71"/>
      <c r="BN39" s="71"/>
      <c r="BO39" s="71"/>
      <c r="BP39" s="65"/>
      <c r="BQ39" s="65"/>
      <c r="BR39" s="65"/>
      <c r="BS39" s="65"/>
      <c r="BT39" s="68"/>
      <c r="BU39" s="64"/>
      <c r="BV39" s="65"/>
      <c r="BW39" s="65"/>
      <c r="BX39" s="65"/>
      <c r="BY39" s="65"/>
      <c r="BZ39" s="179"/>
      <c r="CA39" s="179"/>
      <c r="CB39" s="179"/>
      <c r="CC39" s="179"/>
      <c r="CD39" s="179"/>
      <c r="CE39" s="65"/>
      <c r="CF39" s="65"/>
      <c r="CG39" s="65"/>
      <c r="CH39" s="65"/>
      <c r="CI39" s="68"/>
      <c r="CJ39" s="64"/>
      <c r="CK39" s="65"/>
      <c r="CL39" s="65"/>
      <c r="CM39" s="65"/>
      <c r="CN39" s="65"/>
    </row>
    <row r="40" spans="2:92" ht="15.75" customHeight="1" x14ac:dyDescent="0.3">
      <c r="B40" s="53" t="s">
        <v>250</v>
      </c>
      <c r="C40" s="163" t="s">
        <v>252</v>
      </c>
      <c r="D40" s="155" t="s">
        <v>210</v>
      </c>
      <c r="E40" s="56">
        <v>4</v>
      </c>
      <c r="F40" s="57">
        <v>5</v>
      </c>
      <c r="G40" s="58">
        <f>E40-F40</f>
        <v>-1</v>
      </c>
      <c r="H40" s="59">
        <v>3</v>
      </c>
      <c r="I40" s="156">
        <v>45414</v>
      </c>
      <c r="J40" s="61">
        <v>45416</v>
      </c>
      <c r="K40" s="62">
        <f t="shared" si="7"/>
        <v>3</v>
      </c>
      <c r="L40" s="63">
        <f t="shared" si="0"/>
        <v>1.25</v>
      </c>
      <c r="M40" s="64"/>
      <c r="N40" s="65"/>
      <c r="O40" s="65"/>
      <c r="P40" s="65"/>
      <c r="Q40" s="65"/>
      <c r="R40" s="67"/>
      <c r="S40" s="67"/>
      <c r="T40" s="67"/>
      <c r="U40" s="67"/>
      <c r="V40" s="67"/>
      <c r="W40" s="65"/>
      <c r="X40" s="65"/>
      <c r="Y40" s="65"/>
      <c r="Z40" s="65"/>
      <c r="AA40" s="68"/>
      <c r="AB40" s="64"/>
      <c r="AC40" s="65"/>
      <c r="AD40" s="65"/>
      <c r="AE40" s="65"/>
      <c r="AF40" s="65"/>
      <c r="AG40" s="69"/>
      <c r="AH40" s="69"/>
      <c r="AI40" s="69"/>
      <c r="AJ40" s="69"/>
      <c r="AK40" s="69"/>
      <c r="AL40" s="65"/>
      <c r="AM40" s="65"/>
      <c r="AN40" s="65"/>
      <c r="AO40" s="65"/>
      <c r="AP40" s="68"/>
      <c r="AQ40" s="64"/>
      <c r="AR40" s="65"/>
      <c r="AS40" s="65"/>
      <c r="AT40" s="65"/>
      <c r="AU40" s="65"/>
      <c r="AV40" s="70"/>
      <c r="AW40" s="70"/>
      <c r="AX40" s="70"/>
      <c r="AY40" s="70"/>
      <c r="AZ40" s="70"/>
      <c r="BA40" s="65"/>
      <c r="BB40" s="65"/>
      <c r="BC40" s="164"/>
      <c r="BD40" s="164"/>
      <c r="BE40" s="165"/>
      <c r="BF40" s="64"/>
      <c r="BG40" s="65"/>
      <c r="BH40" s="65"/>
      <c r="BI40" s="65"/>
      <c r="BJ40" s="65"/>
      <c r="BK40" s="71"/>
      <c r="BL40" s="71"/>
      <c r="BM40" s="71"/>
      <c r="BN40" s="71"/>
      <c r="BO40" s="71"/>
      <c r="BP40" s="65"/>
      <c r="BQ40" s="65"/>
      <c r="BR40" s="65"/>
      <c r="BS40" s="65"/>
      <c r="BT40" s="68"/>
      <c r="BU40" s="64"/>
      <c r="BV40" s="65"/>
      <c r="BW40" s="65"/>
      <c r="BX40" s="65"/>
      <c r="BY40" s="65"/>
      <c r="BZ40" s="179"/>
      <c r="CA40" s="179"/>
      <c r="CB40" s="179"/>
      <c r="CC40" s="179"/>
      <c r="CD40" s="179"/>
      <c r="CE40" s="65"/>
      <c r="CF40" s="65"/>
      <c r="CG40" s="65"/>
      <c r="CH40" s="65"/>
      <c r="CI40" s="68"/>
      <c r="CJ40" s="64"/>
      <c r="CK40" s="65"/>
      <c r="CL40" s="65"/>
      <c r="CM40" s="65"/>
      <c r="CN40" s="65"/>
    </row>
    <row r="41" spans="2:92" ht="15.75" customHeight="1" x14ac:dyDescent="0.3">
      <c r="B41" s="53" t="s">
        <v>251</v>
      </c>
      <c r="C41" s="163" t="s">
        <v>261</v>
      </c>
      <c r="D41" s="155" t="s">
        <v>253</v>
      </c>
      <c r="E41" s="56">
        <v>4</v>
      </c>
      <c r="F41" s="57">
        <v>3</v>
      </c>
      <c r="G41" s="58">
        <f>E41-F41</f>
        <v>1</v>
      </c>
      <c r="H41" s="59">
        <v>3</v>
      </c>
      <c r="I41" s="156">
        <v>45415</v>
      </c>
      <c r="J41" s="61">
        <v>45415</v>
      </c>
      <c r="K41" s="62">
        <f t="shared" si="7"/>
        <v>1</v>
      </c>
      <c r="L41" s="63">
        <f t="shared" si="0"/>
        <v>0.75</v>
      </c>
      <c r="M41" s="64"/>
      <c r="N41" s="65"/>
      <c r="O41" s="65"/>
      <c r="P41" s="65"/>
      <c r="Q41" s="65"/>
      <c r="R41" s="67"/>
      <c r="S41" s="67"/>
      <c r="T41" s="67"/>
      <c r="U41" s="67"/>
      <c r="V41" s="67"/>
      <c r="W41" s="65"/>
      <c r="X41" s="65"/>
      <c r="Y41" s="65"/>
      <c r="Z41" s="65"/>
      <c r="AA41" s="68"/>
      <c r="AB41" s="64"/>
      <c r="AC41" s="65"/>
      <c r="AD41" s="65"/>
      <c r="AE41" s="65"/>
      <c r="AF41" s="65"/>
      <c r="AG41" s="69"/>
      <c r="AH41" s="69"/>
      <c r="AI41" s="69"/>
      <c r="AJ41" s="69"/>
      <c r="AK41" s="69"/>
      <c r="AL41" s="65"/>
      <c r="AM41" s="65"/>
      <c r="AN41" s="65"/>
      <c r="AO41" s="65"/>
      <c r="AP41" s="68"/>
      <c r="AQ41" s="64"/>
      <c r="AR41" s="65"/>
      <c r="AS41" s="65"/>
      <c r="AT41" s="65"/>
      <c r="AU41" s="65"/>
      <c r="AV41" s="70"/>
      <c r="AW41" s="70"/>
      <c r="AX41" s="70"/>
      <c r="AY41" s="70"/>
      <c r="AZ41" s="70"/>
      <c r="BA41" s="65"/>
      <c r="BB41" s="65"/>
      <c r="BC41" s="65"/>
      <c r="BD41" s="65"/>
      <c r="BE41" s="164"/>
      <c r="BF41" s="64"/>
      <c r="BG41" s="65"/>
      <c r="BH41" s="65"/>
      <c r="BI41" s="65"/>
      <c r="BJ41" s="65"/>
      <c r="BK41" s="71"/>
      <c r="BL41" s="71"/>
      <c r="BM41" s="71"/>
      <c r="BN41" s="71"/>
      <c r="BO41" s="71"/>
      <c r="BP41" s="65"/>
      <c r="BQ41" s="65"/>
      <c r="BR41" s="65"/>
      <c r="BS41" s="65"/>
      <c r="BT41" s="68"/>
      <c r="BU41" s="64"/>
      <c r="BV41" s="65"/>
      <c r="BW41" s="65"/>
      <c r="BX41" s="65"/>
      <c r="BY41" s="65"/>
      <c r="BZ41" s="179"/>
      <c r="CA41" s="179"/>
      <c r="CB41" s="179"/>
      <c r="CC41" s="179"/>
      <c r="CD41" s="179"/>
      <c r="CE41" s="65"/>
      <c r="CF41" s="65"/>
      <c r="CG41" s="65"/>
      <c r="CH41" s="65"/>
      <c r="CI41" s="68"/>
      <c r="CJ41" s="64"/>
      <c r="CK41" s="65"/>
      <c r="CL41" s="65"/>
      <c r="CM41" s="65"/>
      <c r="CN41" s="65"/>
    </row>
    <row r="42" spans="2:92" ht="15.75" customHeight="1" x14ac:dyDescent="0.3">
      <c r="B42" s="53">
        <v>4</v>
      </c>
      <c r="C42" s="73" t="s">
        <v>258</v>
      </c>
      <c r="D42" s="74"/>
      <c r="E42" s="42">
        <f>SUM(E43:E47)</f>
        <v>19</v>
      </c>
      <c r="F42" s="43">
        <f>SUM(F43:F47)</f>
        <v>17</v>
      </c>
      <c r="G42" s="44">
        <f>SUM(G43:G47)</f>
        <v>2</v>
      </c>
      <c r="H42" s="75"/>
      <c r="I42" s="76"/>
      <c r="J42" s="77"/>
      <c r="K42" s="77"/>
      <c r="L42" s="49">
        <f t="shared" si="0"/>
        <v>0.89473684210526316</v>
      </c>
      <c r="M42" s="50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2"/>
      <c r="AB42" s="50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2"/>
      <c r="AQ42" s="50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2"/>
      <c r="BF42" s="50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2"/>
      <c r="BU42" s="50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/>
      <c r="CI42" s="52"/>
      <c r="CJ42" s="50"/>
      <c r="CK42" s="51"/>
      <c r="CL42" s="51"/>
      <c r="CM42" s="51"/>
      <c r="CN42" s="51"/>
    </row>
    <row r="43" spans="2:92" ht="15.75" customHeight="1" x14ac:dyDescent="0.3">
      <c r="B43" s="53">
        <v>4.0999999999999996</v>
      </c>
      <c r="C43" s="54" t="s">
        <v>260</v>
      </c>
      <c r="D43" s="55" t="s">
        <v>259</v>
      </c>
      <c r="E43" s="56">
        <v>1</v>
      </c>
      <c r="F43" s="57">
        <v>1</v>
      </c>
      <c r="G43" s="58">
        <f t="shared" ref="G43:G48" si="8">E43-F43</f>
        <v>0</v>
      </c>
      <c r="H43" s="59">
        <v>4</v>
      </c>
      <c r="I43" s="60">
        <v>45421</v>
      </c>
      <c r="J43" s="61">
        <v>45421</v>
      </c>
      <c r="K43" s="62">
        <f t="shared" ref="K43:K48" si="9">J43-I43+1</f>
        <v>1</v>
      </c>
      <c r="L43" s="63">
        <f t="shared" si="0"/>
        <v>1</v>
      </c>
      <c r="M43" s="64"/>
      <c r="N43" s="65"/>
      <c r="O43" s="65"/>
      <c r="P43" s="65"/>
      <c r="Q43" s="65"/>
      <c r="R43" s="67"/>
      <c r="S43" s="67"/>
      <c r="T43" s="67"/>
      <c r="U43" s="67"/>
      <c r="V43" s="67"/>
      <c r="W43" s="65"/>
      <c r="X43" s="65"/>
      <c r="Y43" s="65"/>
      <c r="Z43" s="65"/>
      <c r="AA43" s="68"/>
      <c r="AB43" s="64"/>
      <c r="AC43" s="65"/>
      <c r="AD43" s="65"/>
      <c r="AE43" s="65"/>
      <c r="AF43" s="65"/>
      <c r="AG43" s="69"/>
      <c r="AH43" s="69"/>
      <c r="AI43" s="69"/>
      <c r="AJ43" s="69"/>
      <c r="AK43" s="69"/>
      <c r="AL43" s="65"/>
      <c r="AM43" s="65"/>
      <c r="AN43" s="65"/>
      <c r="AO43" s="65"/>
      <c r="AP43" s="68"/>
      <c r="AQ43" s="64"/>
      <c r="AR43" s="65"/>
      <c r="AS43" s="65"/>
      <c r="AT43" s="65"/>
      <c r="AU43" s="65"/>
      <c r="AV43" s="70"/>
      <c r="AW43" s="70"/>
      <c r="AX43" s="70"/>
      <c r="AY43" s="70"/>
      <c r="AZ43" s="70"/>
      <c r="BA43" s="65"/>
      <c r="BB43" s="65"/>
      <c r="BC43" s="65"/>
      <c r="BD43" s="65"/>
      <c r="BE43" s="68"/>
      <c r="BG43" s="65"/>
      <c r="BH43" s="113"/>
      <c r="BI43" s="65"/>
      <c r="BJ43" s="65"/>
      <c r="BK43" s="71"/>
      <c r="BL43" s="71"/>
      <c r="BM43" s="71"/>
      <c r="BN43" s="71"/>
      <c r="BO43" s="71"/>
      <c r="BP43" s="65"/>
      <c r="BQ43" s="65"/>
      <c r="BR43" s="65"/>
      <c r="BS43" s="65"/>
      <c r="BT43" s="68"/>
      <c r="BV43" s="65"/>
      <c r="BW43" s="176"/>
      <c r="BX43" s="65"/>
      <c r="BY43" s="65"/>
      <c r="BZ43" s="179"/>
      <c r="CA43" s="179"/>
      <c r="CB43" s="179"/>
      <c r="CC43" s="179"/>
      <c r="CD43" s="179"/>
      <c r="CE43" s="65"/>
      <c r="CF43" s="65"/>
      <c r="CG43" s="65"/>
      <c r="CH43" s="65"/>
      <c r="CI43" s="68"/>
      <c r="CK43" s="65"/>
      <c r="CL43" s="176"/>
      <c r="CM43" s="65"/>
      <c r="CN43" s="65"/>
    </row>
    <row r="44" spans="2:92" ht="15.75" customHeight="1" x14ac:dyDescent="0.3">
      <c r="B44" s="53">
        <v>4.2</v>
      </c>
      <c r="C44" s="54" t="s">
        <v>262</v>
      </c>
      <c r="D44" s="55" t="s">
        <v>210</v>
      </c>
      <c r="E44" s="56">
        <v>2</v>
      </c>
      <c r="F44" s="57">
        <v>2</v>
      </c>
      <c r="G44" s="58">
        <f t="shared" si="8"/>
        <v>0</v>
      </c>
      <c r="H44" s="59">
        <v>4</v>
      </c>
      <c r="I44" s="60">
        <v>45422</v>
      </c>
      <c r="J44" s="61">
        <v>45422</v>
      </c>
      <c r="K44" s="62">
        <f t="shared" si="9"/>
        <v>1</v>
      </c>
      <c r="L44" s="63">
        <f t="shared" si="0"/>
        <v>1</v>
      </c>
      <c r="M44" s="64"/>
      <c r="N44" s="65"/>
      <c r="O44" s="65"/>
      <c r="P44" s="65"/>
      <c r="Q44" s="65"/>
      <c r="R44" s="67"/>
      <c r="S44" s="67"/>
      <c r="T44" s="67"/>
      <c r="U44" s="67"/>
      <c r="V44" s="67"/>
      <c r="W44" s="65"/>
      <c r="X44" s="65"/>
      <c r="Y44" s="65"/>
      <c r="Z44" s="65"/>
      <c r="AA44" s="68"/>
      <c r="AB44" s="64"/>
      <c r="AC44" s="65"/>
      <c r="AD44" s="65"/>
      <c r="AE44" s="65"/>
      <c r="AF44" s="65"/>
      <c r="AG44" s="69"/>
      <c r="AH44" s="69"/>
      <c r="AI44" s="69"/>
      <c r="AJ44" s="69"/>
      <c r="AK44" s="69"/>
      <c r="AL44" s="65"/>
      <c r="AM44" s="65"/>
      <c r="AN44" s="65"/>
      <c r="AO44" s="65"/>
      <c r="AP44" s="68"/>
      <c r="AQ44" s="64"/>
      <c r="AR44" s="65"/>
      <c r="AS44" s="65"/>
      <c r="AT44" s="65"/>
      <c r="AU44" s="65"/>
      <c r="AV44" s="70"/>
      <c r="AW44" s="70"/>
      <c r="AX44" s="70"/>
      <c r="AY44" s="70"/>
      <c r="AZ44" s="70"/>
      <c r="BA44" s="65"/>
      <c r="BB44" s="65"/>
      <c r="BC44" s="65"/>
      <c r="BD44" s="65"/>
      <c r="BE44" s="68"/>
      <c r="BF44" s="64"/>
      <c r="BG44" s="65"/>
      <c r="BH44" s="65"/>
      <c r="BI44" s="65"/>
      <c r="BJ44" s="113"/>
      <c r="BK44" s="71"/>
      <c r="BL44" s="71"/>
      <c r="BM44" s="71"/>
      <c r="BN44" s="71"/>
      <c r="BO44" s="71"/>
      <c r="BP44" s="65"/>
      <c r="BQ44" s="65"/>
      <c r="BR44" s="65"/>
      <c r="BS44" s="65"/>
      <c r="BT44" s="68"/>
      <c r="BU44" s="64"/>
      <c r="BV44" s="65"/>
      <c r="BW44" s="65"/>
      <c r="BX44" s="65"/>
      <c r="BY44" s="64"/>
      <c r="BZ44" s="179"/>
      <c r="CA44" s="179"/>
      <c r="CB44" s="179"/>
      <c r="CC44" s="179"/>
      <c r="CD44" s="179"/>
      <c r="CE44" s="65"/>
      <c r="CF44" s="65"/>
      <c r="CG44" s="65"/>
      <c r="CH44" s="65"/>
      <c r="CI44" s="68"/>
      <c r="CJ44" s="64"/>
      <c r="CK44" s="65"/>
      <c r="CL44" s="65"/>
      <c r="CM44" s="65"/>
      <c r="CN44" s="64"/>
    </row>
    <row r="45" spans="2:92" ht="15.75" customHeight="1" x14ac:dyDescent="0.3">
      <c r="B45" s="53">
        <v>4.3</v>
      </c>
      <c r="C45" s="54" t="s">
        <v>263</v>
      </c>
      <c r="D45" s="80" t="s">
        <v>259</v>
      </c>
      <c r="E45" s="56">
        <v>6</v>
      </c>
      <c r="F45" s="57">
        <v>6</v>
      </c>
      <c r="G45" s="58">
        <f t="shared" si="8"/>
        <v>0</v>
      </c>
      <c r="H45" s="59">
        <v>4</v>
      </c>
      <c r="I45" s="60">
        <v>45424</v>
      </c>
      <c r="J45" s="61">
        <v>45424</v>
      </c>
      <c r="K45" s="62">
        <f t="shared" si="9"/>
        <v>1</v>
      </c>
      <c r="L45" s="63">
        <f t="shared" si="0"/>
        <v>1</v>
      </c>
      <c r="M45" s="64"/>
      <c r="N45" s="65"/>
      <c r="O45" s="65"/>
      <c r="P45" s="65"/>
      <c r="Q45" s="65"/>
      <c r="R45" s="67"/>
      <c r="S45" s="67"/>
      <c r="T45" s="67"/>
      <c r="U45" s="67"/>
      <c r="V45" s="67"/>
      <c r="W45" s="65"/>
      <c r="X45" s="65"/>
      <c r="Y45" s="65"/>
      <c r="Z45" s="65"/>
      <c r="AA45" s="68"/>
      <c r="AB45" s="64"/>
      <c r="AC45" s="65"/>
      <c r="AD45" s="65"/>
      <c r="AE45" s="65"/>
      <c r="AF45" s="65"/>
      <c r="AG45" s="69"/>
      <c r="AH45" s="69"/>
      <c r="AI45" s="69"/>
      <c r="AJ45" s="69"/>
      <c r="AK45" s="69"/>
      <c r="AL45" s="65"/>
      <c r="AM45" s="65"/>
      <c r="AN45" s="65"/>
      <c r="AO45" s="65"/>
      <c r="AP45" s="68"/>
      <c r="AQ45" s="64"/>
      <c r="AR45" s="65"/>
      <c r="AS45" s="65"/>
      <c r="AT45" s="65"/>
      <c r="AU45" s="65"/>
      <c r="AV45" s="70"/>
      <c r="AW45" s="70"/>
      <c r="AX45" s="70"/>
      <c r="AY45" s="70"/>
      <c r="AZ45" s="70"/>
      <c r="BA45" s="65"/>
      <c r="BB45" s="65"/>
      <c r="BC45" s="65"/>
      <c r="BD45" s="65"/>
      <c r="BE45" s="68"/>
      <c r="BF45" s="64"/>
      <c r="BG45" s="65"/>
      <c r="BH45" s="65"/>
      <c r="BI45" s="65"/>
      <c r="BJ45" s="65"/>
      <c r="BK45" s="113"/>
      <c r="BL45" s="71"/>
      <c r="BM45" s="71"/>
      <c r="BN45" s="71"/>
      <c r="BO45" s="71"/>
      <c r="BP45" s="65"/>
      <c r="BQ45" s="65"/>
      <c r="BR45" s="65"/>
      <c r="BS45" s="65"/>
      <c r="BT45" s="68"/>
      <c r="BU45" s="64"/>
      <c r="BV45" s="65"/>
      <c r="BW45" s="65"/>
      <c r="BX45" s="65"/>
      <c r="BY45" s="65"/>
      <c r="BZ45" s="176"/>
      <c r="CA45" s="179"/>
      <c r="CB45" s="179"/>
      <c r="CC45" s="179"/>
      <c r="CD45" s="179"/>
      <c r="CE45" s="65"/>
      <c r="CF45" s="65"/>
      <c r="CG45" s="65"/>
      <c r="CH45" s="65"/>
      <c r="CI45" s="68"/>
      <c r="CJ45" s="64"/>
      <c r="CK45" s="65"/>
      <c r="CL45" s="65"/>
      <c r="CM45" s="65"/>
      <c r="CN45" s="65"/>
    </row>
    <row r="46" spans="2:92" ht="15.75" customHeight="1" thickBot="1" x14ac:dyDescent="0.35">
      <c r="B46" s="81" t="s">
        <v>71</v>
      </c>
      <c r="C46" s="82" t="s">
        <v>264</v>
      </c>
      <c r="D46" s="83" t="s">
        <v>210</v>
      </c>
      <c r="E46" s="84">
        <v>4</v>
      </c>
      <c r="F46" s="85">
        <v>5</v>
      </c>
      <c r="G46" s="86">
        <f t="shared" ref="G46" si="10">E46-F46</f>
        <v>-1</v>
      </c>
      <c r="H46" s="87">
        <v>4</v>
      </c>
      <c r="I46" s="88">
        <v>45427</v>
      </c>
      <c r="J46" s="89">
        <v>45429</v>
      </c>
      <c r="K46" s="90">
        <f t="shared" ref="K46" si="11">J46-I46+1</f>
        <v>3</v>
      </c>
      <c r="L46" s="91">
        <f t="shared" ref="L46" si="12">F46/E46</f>
        <v>1.25</v>
      </c>
      <c r="M46" s="92"/>
      <c r="N46" s="93"/>
      <c r="O46" s="93"/>
      <c r="P46" s="93"/>
      <c r="Q46" s="93"/>
      <c r="R46" s="94"/>
      <c r="S46" s="94"/>
      <c r="T46" s="94"/>
      <c r="U46" s="94"/>
      <c r="V46" s="94"/>
      <c r="W46" s="93"/>
      <c r="X46" s="93"/>
      <c r="Y46" s="93"/>
      <c r="Z46" s="93"/>
      <c r="AA46" s="95"/>
      <c r="AB46" s="92"/>
      <c r="AC46" s="93"/>
      <c r="AD46" s="93"/>
      <c r="AE46" s="93"/>
      <c r="AF46" s="93"/>
      <c r="AG46" s="96"/>
      <c r="AH46" s="96"/>
      <c r="AI46" s="96"/>
      <c r="AJ46" s="96"/>
      <c r="AK46" s="96"/>
      <c r="AL46" s="93"/>
      <c r="AM46" s="93"/>
      <c r="AN46" s="93"/>
      <c r="AO46" s="93"/>
      <c r="AP46" s="95"/>
      <c r="AQ46" s="92"/>
      <c r="AR46" s="93"/>
      <c r="AS46" s="93"/>
      <c r="AT46" s="93"/>
      <c r="AU46" s="93"/>
      <c r="AV46" s="97"/>
      <c r="AW46" s="97"/>
      <c r="AX46" s="97"/>
      <c r="AY46" s="97"/>
      <c r="AZ46" s="97"/>
      <c r="BA46" s="93"/>
      <c r="BB46" s="93"/>
      <c r="BC46" s="93"/>
      <c r="BD46" s="93"/>
      <c r="BE46" s="95"/>
      <c r="BF46" s="92"/>
      <c r="BG46" s="93"/>
      <c r="BH46" s="93"/>
      <c r="BI46" s="93"/>
      <c r="BJ46" s="93"/>
      <c r="BK46" s="98"/>
      <c r="BL46" s="98"/>
      <c r="BM46" s="113"/>
      <c r="BN46" s="113"/>
      <c r="BO46" s="113"/>
      <c r="BP46" s="93"/>
      <c r="BQ46" s="93"/>
      <c r="BR46" s="93"/>
      <c r="BS46" s="93"/>
      <c r="BT46" s="95"/>
      <c r="BU46" s="92"/>
      <c r="BV46" s="93"/>
      <c r="BW46" s="93"/>
      <c r="BX46" s="93"/>
      <c r="BY46" s="93"/>
      <c r="BZ46" s="180"/>
      <c r="CA46" s="180"/>
      <c r="CB46" s="176"/>
      <c r="CC46" s="176"/>
      <c r="CD46" s="176"/>
      <c r="CE46" s="93"/>
      <c r="CF46" s="93"/>
      <c r="CG46" s="93"/>
      <c r="CH46" s="93"/>
      <c r="CI46" s="95"/>
      <c r="CJ46" s="92"/>
      <c r="CK46" s="93"/>
      <c r="CL46" s="93"/>
      <c r="CM46" s="93"/>
      <c r="CN46" s="93"/>
    </row>
    <row r="47" spans="2:92" ht="16.5" customHeight="1" thickBot="1" x14ac:dyDescent="0.35">
      <c r="B47" s="81" t="s">
        <v>265</v>
      </c>
      <c r="C47" s="82" t="s">
        <v>266</v>
      </c>
      <c r="D47" s="83" t="s">
        <v>210</v>
      </c>
      <c r="E47" s="84">
        <v>6</v>
      </c>
      <c r="F47" s="85">
        <v>3</v>
      </c>
      <c r="G47" s="86">
        <f t="shared" si="8"/>
        <v>3</v>
      </c>
      <c r="H47" s="87">
        <v>4</v>
      </c>
      <c r="I47" s="88">
        <v>45433</v>
      </c>
      <c r="J47" s="89">
        <v>45434</v>
      </c>
      <c r="K47" s="90">
        <f t="shared" si="9"/>
        <v>2</v>
      </c>
      <c r="L47" s="91">
        <f t="shared" si="0"/>
        <v>0.5</v>
      </c>
      <c r="M47" s="92"/>
      <c r="N47" s="93"/>
      <c r="O47" s="93"/>
      <c r="P47" s="93"/>
      <c r="Q47" s="93"/>
      <c r="R47" s="94"/>
      <c r="S47" s="94"/>
      <c r="T47" s="94"/>
      <c r="U47" s="94"/>
      <c r="V47" s="94"/>
      <c r="W47" s="93"/>
      <c r="X47" s="93"/>
      <c r="Y47" s="93"/>
      <c r="Z47" s="93"/>
      <c r="AA47" s="95"/>
      <c r="AB47" s="92"/>
      <c r="AC47" s="93"/>
      <c r="AD47" s="93"/>
      <c r="AE47" s="93"/>
      <c r="AF47" s="93"/>
      <c r="AG47" s="96"/>
      <c r="AH47" s="96"/>
      <c r="AI47" s="96"/>
      <c r="AJ47" s="96"/>
      <c r="AK47" s="96"/>
      <c r="AL47" s="93"/>
      <c r="AM47" s="93"/>
      <c r="AN47" s="93"/>
      <c r="AO47" s="93"/>
      <c r="AP47" s="95"/>
      <c r="AQ47" s="92"/>
      <c r="AR47" s="93"/>
      <c r="AS47" s="93"/>
      <c r="AT47" s="93"/>
      <c r="AU47" s="93"/>
      <c r="AV47" s="97"/>
      <c r="AW47" s="97"/>
      <c r="AX47" s="97"/>
      <c r="AY47" s="97"/>
      <c r="AZ47" s="97"/>
      <c r="BA47" s="93"/>
      <c r="BB47" s="93"/>
      <c r="BC47" s="93"/>
      <c r="BD47" s="93"/>
      <c r="BE47" s="95"/>
      <c r="BF47" s="92"/>
      <c r="BG47" s="93"/>
      <c r="BH47" s="93"/>
      <c r="BI47" s="93"/>
      <c r="BJ47" s="93"/>
      <c r="BK47" s="98"/>
      <c r="BL47" s="98"/>
      <c r="BM47" s="98"/>
      <c r="BN47" s="98"/>
      <c r="BO47" s="98"/>
      <c r="BP47" s="93"/>
      <c r="BQ47" s="113"/>
      <c r="BR47" s="113"/>
      <c r="BS47" s="93"/>
      <c r="BT47" s="95"/>
      <c r="BU47" s="92"/>
      <c r="BV47" s="93"/>
      <c r="BW47" s="93"/>
      <c r="BX47" s="93"/>
      <c r="BY47" s="93"/>
      <c r="BZ47" s="180"/>
      <c r="CA47" s="180"/>
      <c r="CB47" s="180"/>
      <c r="CC47" s="180"/>
      <c r="CD47" s="180"/>
      <c r="CE47" s="93"/>
      <c r="CF47" s="176"/>
      <c r="CG47" s="176"/>
      <c r="CH47" s="93"/>
      <c r="CI47" s="95"/>
      <c r="CJ47" s="92"/>
      <c r="CK47" s="93"/>
      <c r="CL47" s="93"/>
      <c r="CM47" s="93"/>
      <c r="CN47" s="93"/>
    </row>
    <row r="48" spans="2:92" ht="16.5" customHeight="1" thickBot="1" x14ac:dyDescent="0.35">
      <c r="B48" s="181" t="s">
        <v>273</v>
      </c>
      <c r="C48" s="174" t="s">
        <v>274</v>
      </c>
      <c r="D48" s="174" t="s">
        <v>284</v>
      </c>
      <c r="E48" s="168">
        <v>8</v>
      </c>
      <c r="F48" s="168">
        <v>6</v>
      </c>
      <c r="G48" s="169">
        <f t="shared" si="8"/>
        <v>2</v>
      </c>
      <c r="H48" s="167">
        <v>4.5</v>
      </c>
      <c r="I48" s="170">
        <v>45425</v>
      </c>
      <c r="J48" s="170">
        <v>45506</v>
      </c>
      <c r="K48" s="171">
        <f t="shared" si="9"/>
        <v>82</v>
      </c>
      <c r="L48" s="172">
        <f t="shared" si="0"/>
        <v>0.75</v>
      </c>
      <c r="M48" s="92"/>
      <c r="N48" s="92"/>
      <c r="O48" s="92"/>
      <c r="P48" s="92"/>
      <c r="Q48" s="92"/>
      <c r="R48" s="94"/>
      <c r="S48" s="94"/>
      <c r="T48" s="94"/>
      <c r="U48" s="94"/>
      <c r="V48" s="94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6"/>
      <c r="AH48" s="96"/>
      <c r="AI48" s="96"/>
      <c r="AJ48" s="96"/>
      <c r="AK48" s="96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7"/>
      <c r="AW48" s="97"/>
      <c r="AX48" s="97"/>
      <c r="AY48" s="97"/>
      <c r="AZ48" s="97"/>
      <c r="BA48" s="93"/>
      <c r="BB48" s="93"/>
      <c r="BC48" s="93"/>
      <c r="BD48" s="93"/>
      <c r="BE48" s="93"/>
      <c r="BF48" s="93"/>
      <c r="BG48" s="93"/>
      <c r="BH48" s="93"/>
      <c r="BI48" s="93"/>
      <c r="BJ48" s="93"/>
      <c r="BK48" s="113"/>
      <c r="BL48" s="98"/>
      <c r="BM48" s="98"/>
      <c r="BN48" s="98"/>
      <c r="BO48" s="98"/>
      <c r="BP48" s="93"/>
      <c r="BQ48" s="93"/>
      <c r="BR48" s="93"/>
      <c r="BS48" s="93"/>
      <c r="BT48" s="93"/>
      <c r="BU48" s="93"/>
      <c r="BV48" s="93"/>
      <c r="BW48" s="93"/>
      <c r="BX48" s="93"/>
      <c r="BY48" s="93"/>
      <c r="BZ48" s="176"/>
      <c r="CA48" s="180"/>
      <c r="CB48" s="180"/>
      <c r="CC48" s="177"/>
      <c r="CD48" s="177"/>
      <c r="CE48" s="93"/>
      <c r="CF48" s="93"/>
      <c r="CG48" s="93"/>
      <c r="CH48" s="93"/>
      <c r="CI48" s="93"/>
      <c r="CJ48" s="93"/>
      <c r="CK48" s="93"/>
      <c r="CL48" s="93"/>
      <c r="CM48" s="93"/>
      <c r="CN48" s="93"/>
    </row>
    <row r="49" spans="2:92" ht="16.5" customHeight="1" x14ac:dyDescent="0.3">
      <c r="B49" s="173" t="s">
        <v>280</v>
      </c>
      <c r="C49" s="73" t="s">
        <v>275</v>
      </c>
      <c r="D49" s="74"/>
      <c r="E49" s="42">
        <f>SUM(E50:E50)</f>
        <v>5</v>
      </c>
      <c r="F49" s="43">
        <f>SUM(F50:F50)</f>
        <v>5</v>
      </c>
      <c r="G49" s="44">
        <f>SUM(G50:G50)</f>
        <v>0</v>
      </c>
      <c r="H49" s="75"/>
      <c r="I49" s="76"/>
      <c r="J49" s="77"/>
      <c r="K49" s="77"/>
      <c r="L49" s="49">
        <f t="shared" ref="L49:L50" si="13">F49/E49</f>
        <v>1</v>
      </c>
      <c r="M49" s="50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2"/>
      <c r="AB49" s="50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2"/>
      <c r="AQ49" s="50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2"/>
      <c r="BF49" s="50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2"/>
      <c r="BU49" s="50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2"/>
      <c r="CJ49" s="50"/>
      <c r="CK49" s="51"/>
      <c r="CL49" s="51"/>
      <c r="CM49" s="51"/>
      <c r="CN49" s="51"/>
    </row>
    <row r="50" spans="2:92" ht="16.5" customHeight="1" thickBot="1" x14ac:dyDescent="0.35">
      <c r="B50" s="181" t="s">
        <v>281</v>
      </c>
      <c r="C50" s="182" t="s">
        <v>295</v>
      </c>
      <c r="D50" s="83" t="s">
        <v>210</v>
      </c>
      <c r="E50" s="84">
        <v>5</v>
      </c>
      <c r="F50" s="85">
        <v>5</v>
      </c>
      <c r="G50" s="86">
        <f t="shared" ref="G50" si="14">E50-F50</f>
        <v>0</v>
      </c>
      <c r="H50" s="87">
        <v>5</v>
      </c>
      <c r="I50" s="88">
        <v>45495</v>
      </c>
      <c r="J50" s="89">
        <v>45507</v>
      </c>
      <c r="K50" s="90">
        <f t="shared" ref="K50" si="15">J50-I50+1</f>
        <v>13</v>
      </c>
      <c r="L50" s="91">
        <f t="shared" si="13"/>
        <v>1</v>
      </c>
      <c r="M50" s="92"/>
      <c r="N50" s="93"/>
      <c r="O50" s="93"/>
      <c r="P50" s="93"/>
      <c r="Q50" s="93"/>
      <c r="R50" s="94"/>
      <c r="S50" s="94"/>
      <c r="T50" s="94"/>
      <c r="U50" s="94"/>
      <c r="V50" s="94"/>
      <c r="W50" s="93"/>
      <c r="X50" s="93"/>
      <c r="Y50" s="93"/>
      <c r="Z50" s="93"/>
      <c r="AA50" s="95"/>
      <c r="AB50" s="92"/>
      <c r="AC50" s="93"/>
      <c r="AD50" s="93"/>
      <c r="AE50" s="93"/>
      <c r="AF50" s="93"/>
      <c r="AG50" s="96"/>
      <c r="AH50" s="96"/>
      <c r="AI50" s="96"/>
      <c r="AJ50" s="96"/>
      <c r="AK50" s="96"/>
      <c r="AL50" s="93"/>
      <c r="AM50" s="93"/>
      <c r="AN50" s="93"/>
      <c r="AO50" s="93"/>
      <c r="AP50" s="95"/>
      <c r="AQ50" s="92"/>
      <c r="AR50" s="93"/>
      <c r="AS50" s="93"/>
      <c r="AT50" s="93"/>
      <c r="AU50" s="93"/>
      <c r="AV50" s="97"/>
      <c r="AW50" s="97"/>
      <c r="AX50" s="97"/>
      <c r="AY50" s="97"/>
      <c r="AZ50" s="97"/>
      <c r="BA50" s="93"/>
      <c r="BB50" s="93"/>
      <c r="BC50" s="93"/>
      <c r="BD50" s="93"/>
      <c r="BE50" s="95"/>
      <c r="BF50" s="92"/>
      <c r="BG50" s="93"/>
      <c r="BH50" s="93"/>
      <c r="BI50" s="93"/>
      <c r="BJ50" s="93"/>
      <c r="BK50" s="184"/>
      <c r="BL50" s="185"/>
      <c r="BM50" s="186"/>
      <c r="BN50" s="185"/>
      <c r="BO50" s="185"/>
      <c r="BP50" s="183"/>
      <c r="BQ50" s="65"/>
      <c r="BR50" s="176"/>
      <c r="BS50" s="65"/>
      <c r="BT50" s="65"/>
      <c r="BU50" s="177"/>
      <c r="BV50" s="65"/>
      <c r="BW50" s="176"/>
      <c r="BX50" s="65"/>
      <c r="BY50" s="65"/>
      <c r="BZ50" s="65"/>
      <c r="CA50" s="65"/>
      <c r="CB50" s="176"/>
      <c r="CC50" s="65"/>
      <c r="CD50" s="177"/>
      <c r="CE50" s="65"/>
      <c r="CF50" s="65"/>
      <c r="CG50" s="176"/>
      <c r="CH50" s="65"/>
      <c r="CI50" s="65"/>
      <c r="CJ50" s="65"/>
      <c r="CK50" s="65"/>
      <c r="CL50" s="176"/>
      <c r="CM50" s="65"/>
      <c r="CN50" s="65"/>
    </row>
    <row r="51" spans="2:92" ht="16.5" customHeight="1" thickBot="1" x14ac:dyDescent="0.35">
      <c r="B51" s="181" t="s">
        <v>282</v>
      </c>
      <c r="C51" s="182" t="s">
        <v>283</v>
      </c>
      <c r="D51" s="83" t="s">
        <v>207</v>
      </c>
      <c r="E51" s="84">
        <v>5</v>
      </c>
      <c r="F51" s="85">
        <v>4</v>
      </c>
      <c r="G51" s="86">
        <f t="shared" ref="G51" si="16">E51-F51</f>
        <v>1</v>
      </c>
      <c r="H51" s="87">
        <v>5</v>
      </c>
      <c r="I51" s="88">
        <v>45503</v>
      </c>
      <c r="J51" s="89">
        <v>45506</v>
      </c>
      <c r="K51" s="90">
        <f t="shared" ref="K51" si="17">J51-I51+1</f>
        <v>4</v>
      </c>
      <c r="L51" s="91">
        <f t="shared" ref="L51" si="18">F51/E51</f>
        <v>0.8</v>
      </c>
      <c r="M51" s="92"/>
      <c r="N51" s="93"/>
      <c r="O51" s="93"/>
      <c r="P51" s="93"/>
      <c r="Q51" s="93"/>
      <c r="R51" s="94"/>
      <c r="S51" s="94"/>
      <c r="T51" s="94"/>
      <c r="U51" s="94"/>
      <c r="V51" s="94"/>
      <c r="W51" s="93"/>
      <c r="X51" s="93"/>
      <c r="Y51" s="93"/>
      <c r="Z51" s="93"/>
      <c r="AA51" s="95"/>
      <c r="AB51" s="92"/>
      <c r="AC51" s="93"/>
      <c r="AD51" s="93"/>
      <c r="AE51" s="93"/>
      <c r="AF51" s="93"/>
      <c r="AG51" s="96"/>
      <c r="AH51" s="96"/>
      <c r="AI51" s="96"/>
      <c r="AJ51" s="96"/>
      <c r="AK51" s="96"/>
      <c r="AL51" s="93"/>
      <c r="AM51" s="93"/>
      <c r="AN51" s="93"/>
      <c r="AO51" s="93"/>
      <c r="AP51" s="95"/>
      <c r="AQ51" s="92"/>
      <c r="AR51" s="93"/>
      <c r="AS51" s="93"/>
      <c r="AT51" s="93"/>
      <c r="AU51" s="93"/>
      <c r="AV51" s="97"/>
      <c r="AW51" s="97"/>
      <c r="AX51" s="97"/>
      <c r="AY51" s="97"/>
      <c r="AZ51" s="97"/>
      <c r="BA51" s="93"/>
      <c r="BB51" s="93"/>
      <c r="BC51" s="93"/>
      <c r="BD51" s="93"/>
      <c r="BE51" s="95"/>
      <c r="BF51" s="92"/>
      <c r="BG51" s="93"/>
      <c r="BH51" s="93"/>
      <c r="BI51" s="93"/>
      <c r="BJ51" s="93"/>
      <c r="BK51" s="184"/>
      <c r="BL51" s="185"/>
      <c r="BM51" s="186"/>
      <c r="BN51" s="185"/>
      <c r="BO51" s="185"/>
      <c r="BP51" s="65"/>
      <c r="BQ51" s="65"/>
      <c r="BR51" s="176"/>
      <c r="BS51" s="65"/>
      <c r="BT51" s="65"/>
      <c r="BU51" s="65"/>
      <c r="BV51" s="65"/>
      <c r="BW51" s="176"/>
      <c r="BX51" s="65"/>
      <c r="BY51" s="65"/>
      <c r="BZ51" s="65"/>
      <c r="CA51" s="177"/>
      <c r="CB51" s="176"/>
      <c r="CC51" s="65"/>
      <c r="CD51" s="177"/>
      <c r="CE51" s="65"/>
      <c r="CF51" s="65"/>
      <c r="CG51" s="176"/>
      <c r="CH51" s="65"/>
      <c r="CI51" s="65"/>
      <c r="CJ51" s="65"/>
      <c r="CK51" s="65"/>
      <c r="CL51" s="176"/>
      <c r="CM51" s="65"/>
      <c r="CN51" s="65"/>
    </row>
    <row r="52" spans="2:92" ht="16.5" customHeight="1" thickBot="1" x14ac:dyDescent="0.35">
      <c r="B52" s="181" t="s">
        <v>288</v>
      </c>
      <c r="C52" s="182" t="s">
        <v>289</v>
      </c>
      <c r="D52" s="188" t="s">
        <v>208</v>
      </c>
      <c r="E52" s="84">
        <v>1</v>
      </c>
      <c r="F52" s="85">
        <v>1</v>
      </c>
      <c r="G52" s="86">
        <f t="shared" ref="G52" si="19">E52-F52</f>
        <v>0</v>
      </c>
      <c r="H52" s="87">
        <v>5</v>
      </c>
      <c r="I52" s="88">
        <v>45506</v>
      </c>
      <c r="J52" s="89">
        <v>45506</v>
      </c>
      <c r="K52" s="90">
        <f t="shared" ref="K52" si="20">J52-I52+1</f>
        <v>1</v>
      </c>
      <c r="L52" s="91">
        <f t="shared" ref="L52" si="21">F52/E52</f>
        <v>1</v>
      </c>
      <c r="M52" s="92"/>
      <c r="N52" s="93"/>
      <c r="O52" s="93"/>
      <c r="P52" s="93"/>
      <c r="Q52" s="93"/>
      <c r="R52" s="94"/>
      <c r="S52" s="94"/>
      <c r="T52" s="94"/>
      <c r="U52" s="94"/>
      <c r="V52" s="94"/>
      <c r="W52" s="93"/>
      <c r="X52" s="93"/>
      <c r="Y52" s="93"/>
      <c r="Z52" s="93"/>
      <c r="AA52" s="95"/>
      <c r="AB52" s="92"/>
      <c r="AC52" s="93"/>
      <c r="AD52" s="93"/>
      <c r="AE52" s="93"/>
      <c r="AF52" s="93"/>
      <c r="AG52" s="96"/>
      <c r="AH52" s="96"/>
      <c r="AI52" s="96"/>
      <c r="AJ52" s="96"/>
      <c r="AK52" s="96"/>
      <c r="AL52" s="93"/>
      <c r="AM52" s="93"/>
      <c r="AN52" s="93"/>
      <c r="AO52" s="93"/>
      <c r="AP52" s="95"/>
      <c r="AQ52" s="92"/>
      <c r="AR52" s="93"/>
      <c r="AS52" s="93"/>
      <c r="AT52" s="93"/>
      <c r="AU52" s="93"/>
      <c r="AV52" s="97"/>
      <c r="AW52" s="97"/>
      <c r="AX52" s="97"/>
      <c r="AY52" s="97"/>
      <c r="AZ52" s="97"/>
      <c r="BA52" s="93"/>
      <c r="BB52" s="93"/>
      <c r="BC52" s="93"/>
      <c r="BD52" s="93"/>
      <c r="BE52" s="95"/>
      <c r="BF52" s="92"/>
      <c r="BG52" s="93"/>
      <c r="BH52" s="93"/>
      <c r="BI52" s="93"/>
      <c r="BJ52" s="93"/>
      <c r="BK52" s="184"/>
      <c r="BL52" s="185"/>
      <c r="BM52" s="186"/>
      <c r="BN52" s="185"/>
      <c r="BO52" s="185"/>
      <c r="BP52" s="65"/>
      <c r="BQ52" s="65"/>
      <c r="BR52" s="176"/>
      <c r="BS52" s="65"/>
      <c r="BT52" s="65"/>
      <c r="BU52" s="65"/>
      <c r="BV52" s="65"/>
      <c r="BW52" s="176"/>
      <c r="BX52" s="65"/>
      <c r="BY52" s="65"/>
      <c r="BZ52" s="65"/>
      <c r="CA52" s="176"/>
      <c r="CB52" s="176"/>
      <c r="CC52" s="65"/>
      <c r="CD52" s="177"/>
      <c r="CE52" s="65"/>
      <c r="CF52" s="65"/>
      <c r="CG52" s="176"/>
      <c r="CH52" s="65"/>
      <c r="CI52" s="65"/>
      <c r="CJ52" s="65"/>
      <c r="CK52" s="65"/>
      <c r="CL52" s="176"/>
      <c r="CM52" s="65"/>
      <c r="CN52" s="65"/>
    </row>
    <row r="53" spans="2:92" ht="18" customHeight="1" x14ac:dyDescent="0.3">
      <c r="C53" s="4" t="s">
        <v>75</v>
      </c>
      <c r="D53" s="100" t="s">
        <v>76</v>
      </c>
      <c r="E53" s="101">
        <f>SUM(E11:E16,E18:E21,E29:E37,E43:E47)</f>
        <v>68</v>
      </c>
      <c r="F53" s="101">
        <f>SUM(F11:F16,F18:F21,F29:F37,F43:F47)</f>
        <v>68</v>
      </c>
      <c r="G53" s="101">
        <f>SUM(G11:G16,G18:G21,G29:G37,G43:G47)</f>
        <v>0</v>
      </c>
      <c r="H53" s="101">
        <v>60</v>
      </c>
      <c r="I53" s="101">
        <f>E53/H53</f>
        <v>1.1333333333333333</v>
      </c>
      <c r="L53" s="102" t="s">
        <v>77</v>
      </c>
      <c r="M53" s="103">
        <v>1</v>
      </c>
      <c r="N53" s="103">
        <v>2</v>
      </c>
      <c r="O53" s="103">
        <v>3</v>
      </c>
      <c r="P53" s="103">
        <v>4</v>
      </c>
      <c r="Q53" s="103">
        <v>5</v>
      </c>
      <c r="R53" s="103">
        <v>6</v>
      </c>
      <c r="S53" s="103">
        <v>7</v>
      </c>
      <c r="T53" s="103">
        <v>8</v>
      </c>
      <c r="U53" s="103">
        <v>9</v>
      </c>
      <c r="V53" s="103">
        <v>10</v>
      </c>
      <c r="W53" s="103">
        <v>11</v>
      </c>
      <c r="X53" s="103">
        <v>12</v>
      </c>
      <c r="Y53" s="103">
        <v>13</v>
      </c>
      <c r="Z53" s="103">
        <v>14</v>
      </c>
      <c r="AA53" s="103">
        <v>15</v>
      </c>
      <c r="AB53" s="103">
        <v>16</v>
      </c>
      <c r="AC53" s="103">
        <v>17</v>
      </c>
      <c r="AD53" s="103">
        <v>18</v>
      </c>
      <c r="AE53" s="103">
        <v>19</v>
      </c>
      <c r="AF53" s="103">
        <v>20</v>
      </c>
      <c r="AG53" s="103">
        <v>21</v>
      </c>
      <c r="AH53" s="103">
        <v>22</v>
      </c>
      <c r="AI53" s="103">
        <v>23</v>
      </c>
      <c r="AJ53" s="103">
        <v>24</v>
      </c>
      <c r="AK53" s="103">
        <v>25</v>
      </c>
      <c r="AL53" s="103">
        <v>26</v>
      </c>
      <c r="AM53" s="103">
        <v>27</v>
      </c>
      <c r="AN53" s="103">
        <v>28</v>
      </c>
      <c r="AO53" s="103">
        <v>29</v>
      </c>
      <c r="AP53" s="103">
        <v>30</v>
      </c>
      <c r="AQ53" s="103">
        <v>31</v>
      </c>
      <c r="AR53" s="103">
        <v>32</v>
      </c>
      <c r="AS53" s="103">
        <v>33</v>
      </c>
      <c r="AT53" s="103">
        <v>34</v>
      </c>
      <c r="AU53" s="103">
        <v>35</v>
      </c>
      <c r="AV53" s="103">
        <v>36</v>
      </c>
      <c r="AW53" s="103">
        <v>37</v>
      </c>
      <c r="AX53" s="103">
        <v>38</v>
      </c>
      <c r="AY53" s="103">
        <v>39</v>
      </c>
      <c r="AZ53" s="103">
        <v>40</v>
      </c>
      <c r="BA53" s="103">
        <v>41</v>
      </c>
      <c r="BB53" s="103">
        <v>42</v>
      </c>
      <c r="BC53" s="103">
        <v>43</v>
      </c>
      <c r="BD53" s="103">
        <v>44</v>
      </c>
      <c r="BE53" s="103">
        <v>45</v>
      </c>
      <c r="BF53" s="103">
        <v>46</v>
      </c>
      <c r="BG53" s="103">
        <v>47</v>
      </c>
      <c r="BH53" s="103">
        <v>48</v>
      </c>
      <c r="BI53" s="103">
        <v>49</v>
      </c>
      <c r="BJ53" s="103">
        <v>50</v>
      </c>
      <c r="BK53" s="103">
        <v>51</v>
      </c>
      <c r="BL53" s="103">
        <v>52</v>
      </c>
      <c r="BM53" s="103">
        <v>53</v>
      </c>
      <c r="BN53" s="103">
        <v>54</v>
      </c>
      <c r="BO53" s="103">
        <v>55</v>
      </c>
      <c r="BP53" s="103">
        <v>56</v>
      </c>
      <c r="BQ53" s="103">
        <v>57</v>
      </c>
      <c r="BR53" s="103">
        <v>58</v>
      </c>
      <c r="BS53" s="103">
        <v>59</v>
      </c>
      <c r="BT53" s="103">
        <v>60</v>
      </c>
      <c r="BV53" s="100" t="s">
        <v>76</v>
      </c>
    </row>
    <row r="54" spans="2:92" ht="18" customHeight="1" x14ac:dyDescent="0.3">
      <c r="H54" s="104" t="s">
        <v>78</v>
      </c>
      <c r="L54" s="102" t="s">
        <v>79</v>
      </c>
      <c r="M54" s="105">
        <f>E53</f>
        <v>68</v>
      </c>
      <c r="N54" s="106">
        <f>M54-I53</f>
        <v>66.86666666666666</v>
      </c>
      <c r="O54" s="106">
        <f>N54-I53</f>
        <v>65.73333333333332</v>
      </c>
      <c r="P54" s="106">
        <f>O54-I53</f>
        <v>64.59999999999998</v>
      </c>
      <c r="Q54" s="106">
        <f>P54-I53</f>
        <v>63.466666666666647</v>
      </c>
      <c r="R54" s="106">
        <f>Q54-I53</f>
        <v>62.333333333333314</v>
      </c>
      <c r="S54" s="106">
        <f>R54-I53</f>
        <v>61.199999999999982</v>
      </c>
      <c r="T54" s="106">
        <f>S54-I53</f>
        <v>60.066666666666649</v>
      </c>
      <c r="U54" s="106">
        <f>T54-I53</f>
        <v>58.933333333333316</v>
      </c>
      <c r="V54" s="106">
        <f>U54-I53</f>
        <v>57.799999999999983</v>
      </c>
      <c r="W54" s="106">
        <f>V54-I53</f>
        <v>56.66666666666665</v>
      </c>
      <c r="X54" s="106">
        <f>W54-I53</f>
        <v>55.533333333333317</v>
      </c>
      <c r="Y54" s="106">
        <f>X54-I53</f>
        <v>54.399999999999984</v>
      </c>
      <c r="Z54" s="106">
        <f>Y54-I53</f>
        <v>53.266666666666652</v>
      </c>
      <c r="AA54" s="106">
        <f>Z54-I53</f>
        <v>52.133333333333319</v>
      </c>
      <c r="AB54" s="106">
        <f>AA54-I53</f>
        <v>50.999999999999986</v>
      </c>
      <c r="AC54" s="106">
        <f>AB54-I53</f>
        <v>49.866666666666653</v>
      </c>
      <c r="AD54" s="106">
        <f>AC54-I53</f>
        <v>48.73333333333332</v>
      </c>
      <c r="AE54" s="106">
        <f>AD54-I53</f>
        <v>47.599999999999987</v>
      </c>
      <c r="AF54" s="106">
        <f>AE54-I53</f>
        <v>46.466666666666654</v>
      </c>
      <c r="AG54" s="106">
        <f>AF54-I53</f>
        <v>45.333333333333321</v>
      </c>
      <c r="AH54" s="106">
        <f>AG54-I53</f>
        <v>44.199999999999989</v>
      </c>
      <c r="AI54" s="106">
        <f>AH54-I53</f>
        <v>43.066666666666656</v>
      </c>
      <c r="AJ54" s="106">
        <f>AI54-I53</f>
        <v>41.933333333333323</v>
      </c>
      <c r="AK54" s="106">
        <f>AJ54-I53</f>
        <v>40.79999999999999</v>
      </c>
      <c r="AL54" s="106">
        <f>AK54-I53</f>
        <v>39.666666666666657</v>
      </c>
      <c r="AM54" s="106">
        <f>AL54-I53</f>
        <v>38.533333333333324</v>
      </c>
      <c r="AN54" s="106">
        <f>AM54-I53</f>
        <v>37.399999999999991</v>
      </c>
      <c r="AO54" s="106">
        <f>AN54-I53</f>
        <v>36.266666666666659</v>
      </c>
      <c r="AP54" s="106">
        <f>AO54-I53</f>
        <v>35.133333333333326</v>
      </c>
      <c r="AQ54" s="106">
        <f>AP54-I53</f>
        <v>33.999999999999993</v>
      </c>
      <c r="AR54" s="106">
        <f>AQ54-I53</f>
        <v>32.86666666666666</v>
      </c>
      <c r="AS54" s="106">
        <f>AR54-I53</f>
        <v>31.733333333333327</v>
      </c>
      <c r="AT54" s="106">
        <f>AS54-I53</f>
        <v>30.599999999999994</v>
      </c>
      <c r="AU54" s="106">
        <f>AT54-I53</f>
        <v>29.466666666666661</v>
      </c>
      <c r="AV54" s="106">
        <f>AU54-I53</f>
        <v>28.333333333333329</v>
      </c>
      <c r="AW54" s="106">
        <f>AV54-I53</f>
        <v>27.199999999999996</v>
      </c>
      <c r="AX54" s="106">
        <f>AW54-I53</f>
        <v>26.066666666666663</v>
      </c>
      <c r="AY54" s="106">
        <f>AX54-I53</f>
        <v>24.93333333333333</v>
      </c>
      <c r="AZ54" s="106">
        <f>AY54-I53</f>
        <v>23.799999999999997</v>
      </c>
      <c r="BA54" s="106">
        <f>AZ54-I53</f>
        <v>22.666666666666664</v>
      </c>
      <c r="BB54" s="106">
        <f>BA54-I53</f>
        <v>21.533333333333331</v>
      </c>
      <c r="BC54" s="106">
        <f>BB54-I53</f>
        <v>20.399999999999999</v>
      </c>
      <c r="BD54" s="106">
        <f>BC54-I53</f>
        <v>19.266666666666666</v>
      </c>
      <c r="BE54" s="106">
        <f>BD54-I53</f>
        <v>18.133333333333333</v>
      </c>
      <c r="BF54" s="106">
        <f>BE54-I53</f>
        <v>17</v>
      </c>
      <c r="BG54" s="106">
        <f>BF54-I53</f>
        <v>15.866666666666667</v>
      </c>
      <c r="BH54" s="106">
        <f>BG54-I53</f>
        <v>14.733333333333334</v>
      </c>
      <c r="BI54" s="106">
        <f>BH54-I53</f>
        <v>13.600000000000001</v>
      </c>
      <c r="BJ54" s="106">
        <f>BI54-I53</f>
        <v>12.466666666666669</v>
      </c>
      <c r="BK54" s="106">
        <f>BJ54-I53</f>
        <v>11.333333333333336</v>
      </c>
      <c r="BL54" s="106">
        <f>BK54-I53</f>
        <v>10.200000000000003</v>
      </c>
      <c r="BM54" s="106">
        <f>BL54-I53</f>
        <v>9.06666666666667</v>
      </c>
      <c r="BN54" s="106">
        <f>BM54-I53</f>
        <v>7.9333333333333371</v>
      </c>
      <c r="BO54" s="106">
        <f>BN54-I53</f>
        <v>6.8000000000000043</v>
      </c>
      <c r="BP54" s="106">
        <f>BO54-I53</f>
        <v>5.6666666666666714</v>
      </c>
      <c r="BQ54" s="106">
        <f>BP54-I53</f>
        <v>4.5333333333333385</v>
      </c>
      <c r="BR54" s="106">
        <f>BQ54-I53</f>
        <v>3.4000000000000052</v>
      </c>
      <c r="BS54" s="106">
        <f>BR54-I53</f>
        <v>2.2666666666666719</v>
      </c>
      <c r="BT54" s="106">
        <f>BS54-I53</f>
        <v>1.1333333333333386</v>
      </c>
      <c r="BV54" s="101"/>
    </row>
    <row r="55" spans="2:92" ht="18" customHeight="1" x14ac:dyDescent="0.3">
      <c r="L55" s="102" t="s">
        <v>29</v>
      </c>
      <c r="M55" s="105">
        <f>E53</f>
        <v>68</v>
      </c>
      <c r="N55" s="105">
        <f t="shared" ref="N55:BT55" si="22">M57</f>
        <v>68</v>
      </c>
      <c r="O55" s="105">
        <f t="shared" si="22"/>
        <v>68</v>
      </c>
      <c r="P55" s="105">
        <f t="shared" si="22"/>
        <v>68</v>
      </c>
      <c r="Q55" s="105">
        <f t="shared" si="22"/>
        <v>68</v>
      </c>
      <c r="R55" s="105">
        <f t="shared" si="22"/>
        <v>68</v>
      </c>
      <c r="S55" s="105">
        <f t="shared" si="22"/>
        <v>68</v>
      </c>
      <c r="T55" s="105">
        <f t="shared" si="22"/>
        <v>68</v>
      </c>
      <c r="U55" s="105">
        <f t="shared" si="22"/>
        <v>68</v>
      </c>
      <c r="V55" s="105">
        <f t="shared" si="22"/>
        <v>68</v>
      </c>
      <c r="W55" s="105">
        <f t="shared" si="22"/>
        <v>68</v>
      </c>
      <c r="X55" s="105">
        <f t="shared" si="22"/>
        <v>68</v>
      </c>
      <c r="Y55" s="105">
        <f t="shared" si="22"/>
        <v>68</v>
      </c>
      <c r="Z55" s="105">
        <f t="shared" si="22"/>
        <v>68</v>
      </c>
      <c r="AA55" s="105">
        <f t="shared" si="22"/>
        <v>68</v>
      </c>
      <c r="AB55" s="105">
        <f t="shared" si="22"/>
        <v>68</v>
      </c>
      <c r="AC55" s="105">
        <f t="shared" si="22"/>
        <v>68</v>
      </c>
      <c r="AD55" s="105">
        <f t="shared" si="22"/>
        <v>68</v>
      </c>
      <c r="AE55" s="105">
        <f t="shared" si="22"/>
        <v>68</v>
      </c>
      <c r="AF55" s="105">
        <f t="shared" si="22"/>
        <v>68</v>
      </c>
      <c r="AG55" s="105">
        <f t="shared" si="22"/>
        <v>68</v>
      </c>
      <c r="AH55" s="105">
        <f t="shared" si="22"/>
        <v>68</v>
      </c>
      <c r="AI55" s="105">
        <f t="shared" si="22"/>
        <v>68</v>
      </c>
      <c r="AJ55" s="105">
        <f t="shared" si="22"/>
        <v>68</v>
      </c>
      <c r="AK55" s="105">
        <f t="shared" si="22"/>
        <v>68</v>
      </c>
      <c r="AL55" s="105">
        <f t="shared" si="22"/>
        <v>68</v>
      </c>
      <c r="AM55" s="105">
        <f t="shared" si="22"/>
        <v>68</v>
      </c>
      <c r="AN55" s="105">
        <f t="shared" si="22"/>
        <v>68</v>
      </c>
      <c r="AO55" s="105">
        <f t="shared" si="22"/>
        <v>68</v>
      </c>
      <c r="AP55" s="105">
        <f t="shared" si="22"/>
        <v>68</v>
      </c>
      <c r="AQ55" s="105">
        <f t="shared" si="22"/>
        <v>68</v>
      </c>
      <c r="AR55" s="105">
        <f t="shared" si="22"/>
        <v>68</v>
      </c>
      <c r="AS55" s="105">
        <f t="shared" si="22"/>
        <v>68</v>
      </c>
      <c r="AT55" s="105">
        <f t="shared" si="22"/>
        <v>68</v>
      </c>
      <c r="AU55" s="105">
        <f t="shared" si="22"/>
        <v>68</v>
      </c>
      <c r="AV55" s="105">
        <f t="shared" si="22"/>
        <v>68</v>
      </c>
      <c r="AW55" s="105">
        <f t="shared" si="22"/>
        <v>68</v>
      </c>
      <c r="AX55" s="105">
        <f t="shared" si="22"/>
        <v>68</v>
      </c>
      <c r="AY55" s="105">
        <f t="shared" si="22"/>
        <v>68</v>
      </c>
      <c r="AZ55" s="105">
        <f t="shared" si="22"/>
        <v>68</v>
      </c>
      <c r="BA55" s="105">
        <f t="shared" si="22"/>
        <v>68</v>
      </c>
      <c r="BB55" s="105">
        <f t="shared" si="22"/>
        <v>68</v>
      </c>
      <c r="BC55" s="105">
        <f t="shared" si="22"/>
        <v>68</v>
      </c>
      <c r="BD55" s="105">
        <f t="shared" si="22"/>
        <v>68</v>
      </c>
      <c r="BE55" s="105">
        <f t="shared" si="22"/>
        <v>68</v>
      </c>
      <c r="BF55" s="105">
        <f t="shared" si="22"/>
        <v>68</v>
      </c>
      <c r="BG55" s="105">
        <f t="shared" si="22"/>
        <v>68</v>
      </c>
      <c r="BH55" s="105">
        <f t="shared" si="22"/>
        <v>68</v>
      </c>
      <c r="BI55" s="105">
        <f t="shared" si="22"/>
        <v>68</v>
      </c>
      <c r="BJ55" s="105">
        <f t="shared" si="22"/>
        <v>68</v>
      </c>
      <c r="BK55" s="105">
        <f t="shared" si="22"/>
        <v>68</v>
      </c>
      <c r="BL55" s="105">
        <f t="shared" si="22"/>
        <v>68</v>
      </c>
      <c r="BM55" s="105">
        <f t="shared" si="22"/>
        <v>68</v>
      </c>
      <c r="BN55" s="105">
        <f t="shared" si="22"/>
        <v>68</v>
      </c>
      <c r="BO55" s="105">
        <f t="shared" si="22"/>
        <v>68</v>
      </c>
      <c r="BP55" s="105">
        <f t="shared" si="22"/>
        <v>68</v>
      </c>
      <c r="BQ55" s="105">
        <f t="shared" si="22"/>
        <v>68</v>
      </c>
      <c r="BR55" s="105">
        <f t="shared" si="22"/>
        <v>68</v>
      </c>
      <c r="BS55" s="105">
        <f t="shared" si="22"/>
        <v>68</v>
      </c>
      <c r="BT55" s="105">
        <f t="shared" si="22"/>
        <v>68</v>
      </c>
      <c r="BV55" s="101">
        <f t="shared" ref="BV55:BV57" si="23">SUM(M55:BT55)</f>
        <v>4080</v>
      </c>
    </row>
    <row r="56" spans="2:92" ht="15.75" customHeight="1" x14ac:dyDescent="0.3">
      <c r="K56" s="107" t="s">
        <v>80</v>
      </c>
      <c r="L56" s="102" t="s">
        <v>81</v>
      </c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57"/>
      <c r="BP56" s="57"/>
      <c r="BQ56" s="57"/>
      <c r="BR56" s="57"/>
      <c r="BS56" s="57"/>
      <c r="BT56" s="57"/>
      <c r="BV56" s="101">
        <f t="shared" si="23"/>
        <v>0</v>
      </c>
    </row>
    <row r="57" spans="2:92" ht="15.75" customHeight="1" x14ac:dyDescent="0.3">
      <c r="L57" s="102" t="s">
        <v>82</v>
      </c>
      <c r="M57" s="105">
        <f t="shared" ref="M57:BT57" si="24">M55-M56</f>
        <v>68</v>
      </c>
      <c r="N57" s="105">
        <f t="shared" si="24"/>
        <v>68</v>
      </c>
      <c r="O57" s="105">
        <f t="shared" si="24"/>
        <v>68</v>
      </c>
      <c r="P57" s="105">
        <f t="shared" si="24"/>
        <v>68</v>
      </c>
      <c r="Q57" s="105">
        <f t="shared" si="24"/>
        <v>68</v>
      </c>
      <c r="R57" s="105">
        <f t="shared" si="24"/>
        <v>68</v>
      </c>
      <c r="S57" s="105">
        <f t="shared" si="24"/>
        <v>68</v>
      </c>
      <c r="T57" s="105">
        <f t="shared" si="24"/>
        <v>68</v>
      </c>
      <c r="U57" s="105">
        <f t="shared" si="24"/>
        <v>68</v>
      </c>
      <c r="V57" s="105">
        <f t="shared" si="24"/>
        <v>68</v>
      </c>
      <c r="W57" s="105">
        <f t="shared" si="24"/>
        <v>68</v>
      </c>
      <c r="X57" s="105">
        <f t="shared" si="24"/>
        <v>68</v>
      </c>
      <c r="Y57" s="105">
        <f t="shared" si="24"/>
        <v>68</v>
      </c>
      <c r="Z57" s="105">
        <f t="shared" si="24"/>
        <v>68</v>
      </c>
      <c r="AA57" s="105">
        <f t="shared" si="24"/>
        <v>68</v>
      </c>
      <c r="AB57" s="105">
        <f t="shared" si="24"/>
        <v>68</v>
      </c>
      <c r="AC57" s="105">
        <f t="shared" si="24"/>
        <v>68</v>
      </c>
      <c r="AD57" s="105">
        <f t="shared" si="24"/>
        <v>68</v>
      </c>
      <c r="AE57" s="105">
        <f t="shared" si="24"/>
        <v>68</v>
      </c>
      <c r="AF57" s="105">
        <f t="shared" si="24"/>
        <v>68</v>
      </c>
      <c r="AG57" s="105">
        <f t="shared" si="24"/>
        <v>68</v>
      </c>
      <c r="AH57" s="105">
        <f t="shared" si="24"/>
        <v>68</v>
      </c>
      <c r="AI57" s="105">
        <f t="shared" si="24"/>
        <v>68</v>
      </c>
      <c r="AJ57" s="105">
        <f t="shared" si="24"/>
        <v>68</v>
      </c>
      <c r="AK57" s="105">
        <f t="shared" si="24"/>
        <v>68</v>
      </c>
      <c r="AL57" s="105">
        <f t="shared" si="24"/>
        <v>68</v>
      </c>
      <c r="AM57" s="105">
        <f t="shared" si="24"/>
        <v>68</v>
      </c>
      <c r="AN57" s="105">
        <f t="shared" si="24"/>
        <v>68</v>
      </c>
      <c r="AO57" s="105">
        <f t="shared" si="24"/>
        <v>68</v>
      </c>
      <c r="AP57" s="105">
        <f t="shared" si="24"/>
        <v>68</v>
      </c>
      <c r="AQ57" s="105">
        <f t="shared" si="24"/>
        <v>68</v>
      </c>
      <c r="AR57" s="105">
        <f t="shared" si="24"/>
        <v>68</v>
      </c>
      <c r="AS57" s="105">
        <f t="shared" si="24"/>
        <v>68</v>
      </c>
      <c r="AT57" s="105">
        <f t="shared" si="24"/>
        <v>68</v>
      </c>
      <c r="AU57" s="105">
        <f t="shared" si="24"/>
        <v>68</v>
      </c>
      <c r="AV57" s="105">
        <f t="shared" si="24"/>
        <v>68</v>
      </c>
      <c r="AW57" s="105">
        <f t="shared" si="24"/>
        <v>68</v>
      </c>
      <c r="AX57" s="105">
        <f t="shared" si="24"/>
        <v>68</v>
      </c>
      <c r="AY57" s="105">
        <f t="shared" si="24"/>
        <v>68</v>
      </c>
      <c r="AZ57" s="105">
        <f t="shared" si="24"/>
        <v>68</v>
      </c>
      <c r="BA57" s="105">
        <f t="shared" si="24"/>
        <v>68</v>
      </c>
      <c r="BB57" s="105">
        <f t="shared" si="24"/>
        <v>68</v>
      </c>
      <c r="BC57" s="105">
        <f t="shared" si="24"/>
        <v>68</v>
      </c>
      <c r="BD57" s="105">
        <f t="shared" si="24"/>
        <v>68</v>
      </c>
      <c r="BE57" s="105">
        <f t="shared" si="24"/>
        <v>68</v>
      </c>
      <c r="BF57" s="105">
        <f t="shared" si="24"/>
        <v>68</v>
      </c>
      <c r="BG57" s="105">
        <f t="shared" si="24"/>
        <v>68</v>
      </c>
      <c r="BH57" s="105">
        <f t="shared" si="24"/>
        <v>68</v>
      </c>
      <c r="BI57" s="105">
        <f t="shared" si="24"/>
        <v>68</v>
      </c>
      <c r="BJ57" s="105">
        <f t="shared" si="24"/>
        <v>68</v>
      </c>
      <c r="BK57" s="105">
        <f t="shared" si="24"/>
        <v>68</v>
      </c>
      <c r="BL57" s="105">
        <f t="shared" si="24"/>
        <v>68</v>
      </c>
      <c r="BM57" s="105">
        <f t="shared" si="24"/>
        <v>68</v>
      </c>
      <c r="BN57" s="105">
        <f t="shared" si="24"/>
        <v>68</v>
      </c>
      <c r="BO57" s="105">
        <f t="shared" si="24"/>
        <v>68</v>
      </c>
      <c r="BP57" s="105">
        <f t="shared" si="24"/>
        <v>68</v>
      </c>
      <c r="BQ57" s="105">
        <f t="shared" si="24"/>
        <v>68</v>
      </c>
      <c r="BR57" s="105">
        <f t="shared" si="24"/>
        <v>68</v>
      </c>
      <c r="BS57" s="105">
        <f t="shared" si="24"/>
        <v>68</v>
      </c>
      <c r="BT57" s="105">
        <f t="shared" si="24"/>
        <v>68</v>
      </c>
      <c r="BV57" s="101">
        <f t="shared" si="23"/>
        <v>4080</v>
      </c>
    </row>
    <row r="58" spans="2:92" ht="381.75" customHeight="1" x14ac:dyDescent="0.3"/>
    <row r="59" spans="2:92" ht="223.5" customHeight="1" x14ac:dyDescent="0.3"/>
    <row r="60" spans="2:92" ht="15.75" customHeight="1" x14ac:dyDescent="0.3"/>
    <row r="61" spans="2:92" ht="36" customHeight="1" x14ac:dyDescent="0.3">
      <c r="E61" s="230" t="s">
        <v>83</v>
      </c>
      <c r="F61" s="210"/>
      <c r="G61" s="210"/>
      <c r="H61" s="210"/>
      <c r="I61" s="210"/>
      <c r="J61" s="210"/>
      <c r="K61" s="210"/>
      <c r="L61" s="210"/>
      <c r="M61" s="210"/>
      <c r="N61" s="210"/>
      <c r="O61" s="210"/>
      <c r="P61" s="210"/>
      <c r="Q61" s="210"/>
      <c r="R61" s="210"/>
      <c r="S61" s="210"/>
      <c r="T61" s="210"/>
      <c r="U61" s="210"/>
      <c r="V61" s="210"/>
      <c r="W61" s="210"/>
      <c r="X61" s="210"/>
      <c r="Y61" s="210"/>
      <c r="Z61" s="210"/>
      <c r="AA61" s="210"/>
      <c r="AB61" s="210"/>
      <c r="AC61" s="210"/>
      <c r="AD61" s="210"/>
      <c r="AE61" s="210"/>
      <c r="AF61" s="210"/>
      <c r="AG61" s="210"/>
      <c r="AH61" s="210"/>
      <c r="AI61" s="210"/>
      <c r="AJ61" s="210"/>
      <c r="AK61" s="210"/>
      <c r="AL61" s="210"/>
      <c r="AM61" s="210"/>
      <c r="AN61" s="210"/>
      <c r="AO61" s="210"/>
      <c r="AP61" s="210"/>
      <c r="AQ61" s="210"/>
      <c r="AR61" s="210"/>
      <c r="AS61" s="210"/>
      <c r="AT61" s="210"/>
      <c r="AU61" s="210"/>
      <c r="AV61" s="210"/>
      <c r="AW61" s="210"/>
      <c r="AX61" s="210"/>
      <c r="AY61" s="210"/>
      <c r="AZ61" s="210"/>
      <c r="BA61" s="210"/>
      <c r="BB61" s="211"/>
    </row>
    <row r="62" spans="2:92" ht="15.75" customHeight="1" x14ac:dyDescent="0.3"/>
    <row r="63" spans="2:92" ht="15.75" customHeight="1" x14ac:dyDescent="0.3"/>
    <row r="64" spans="2:92" ht="15.75" customHeight="1" x14ac:dyDescent="0.3"/>
    <row r="65" spans="3:4" ht="15.75" customHeight="1" x14ac:dyDescent="0.3"/>
    <row r="66" spans="3:4" ht="18.75" customHeight="1" x14ac:dyDescent="0.35">
      <c r="C66" s="108"/>
      <c r="D66" s="108"/>
    </row>
    <row r="67" spans="3:4" ht="15.75" customHeight="1" x14ac:dyDescent="0.3"/>
    <row r="68" spans="3:4" ht="15.75" customHeight="1" x14ac:dyDescent="0.3"/>
    <row r="69" spans="3:4" ht="15.75" customHeight="1" x14ac:dyDescent="0.3"/>
    <row r="70" spans="3:4" ht="15.75" customHeight="1" x14ac:dyDescent="0.3"/>
    <row r="71" spans="3:4" ht="15.75" customHeight="1" x14ac:dyDescent="0.3"/>
    <row r="72" spans="3:4" ht="15.75" customHeight="1" x14ac:dyDescent="0.3"/>
    <row r="73" spans="3:4" ht="15.75" customHeight="1" x14ac:dyDescent="0.3"/>
    <row r="74" spans="3:4" ht="15.75" customHeight="1" x14ac:dyDescent="0.3"/>
    <row r="75" spans="3:4" ht="15.75" customHeight="1" x14ac:dyDescent="0.3"/>
    <row r="76" spans="3:4" ht="15.75" customHeight="1" x14ac:dyDescent="0.3"/>
    <row r="77" spans="3:4" ht="15.75" customHeight="1" x14ac:dyDescent="0.3"/>
    <row r="78" spans="3:4" ht="15.75" customHeight="1" x14ac:dyDescent="0.3"/>
    <row r="79" spans="3:4" ht="15.75" customHeight="1" x14ac:dyDescent="0.3"/>
    <row r="80" spans="3:4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</sheetData>
  <mergeCells count="27">
    <mergeCell ref="BU8:BY8"/>
    <mergeCell ref="BZ8:CD8"/>
    <mergeCell ref="CE8:CI8"/>
    <mergeCell ref="CJ8:CN8"/>
    <mergeCell ref="E61:BB61"/>
    <mergeCell ref="BF8:BJ8"/>
    <mergeCell ref="BK8:BO8"/>
    <mergeCell ref="BP8:BT8"/>
    <mergeCell ref="J8:J9"/>
    <mergeCell ref="K8:K9"/>
    <mergeCell ref="L8:L9"/>
    <mergeCell ref="M8:Q8"/>
    <mergeCell ref="R8:V8"/>
    <mergeCell ref="W8:AA8"/>
    <mergeCell ref="AB8:AF8"/>
    <mergeCell ref="AG8:AK8"/>
    <mergeCell ref="AL8:AP8"/>
    <mergeCell ref="AQ8:AU8"/>
    <mergeCell ref="AV8:AZ8"/>
    <mergeCell ref="BA8:BE8"/>
    <mergeCell ref="K3:K7"/>
    <mergeCell ref="I8:I9"/>
    <mergeCell ref="B8:B9"/>
    <mergeCell ref="C8:C9"/>
    <mergeCell ref="D8:D9"/>
    <mergeCell ref="E8:G8"/>
    <mergeCell ref="H8:H9"/>
  </mergeCells>
  <phoneticPr fontId="3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K999"/>
  <sheetViews>
    <sheetView showGridLines="0" topLeftCell="A23" zoomScaleNormal="100" workbookViewId="0">
      <selection activeCell="G21" sqref="G21"/>
    </sheetView>
  </sheetViews>
  <sheetFormatPr defaultColWidth="13.5" defaultRowHeight="15" customHeight="1" x14ac:dyDescent="0.3"/>
  <cols>
    <col min="1" max="1" width="2.5" customWidth="1"/>
    <col min="2" max="2" width="9.3984375" customWidth="1"/>
    <col min="3" max="3" width="24" customWidth="1"/>
    <col min="4" max="4" width="72" customWidth="1"/>
    <col min="5" max="5" width="28.19921875" customWidth="1"/>
    <col min="6" max="6" width="23.09765625" customWidth="1"/>
    <col min="7" max="7" width="17.59765625" customWidth="1"/>
    <col min="8" max="8" width="3" customWidth="1"/>
    <col min="9" max="9" width="15.59765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5">
      <c r="B1" s="2"/>
      <c r="C1" s="4"/>
      <c r="D1" s="2"/>
      <c r="E1" s="2"/>
      <c r="F1" s="2"/>
      <c r="G1" s="2"/>
      <c r="H1" s="2"/>
    </row>
    <row r="2" spans="2:11" ht="36" customHeight="1" x14ac:dyDescent="0.3">
      <c r="B2" s="139" t="s">
        <v>12</v>
      </c>
      <c r="C2" s="139" t="s">
        <v>9</v>
      </c>
      <c r="D2" s="139" t="s">
        <v>85</v>
      </c>
      <c r="E2" s="141" t="s">
        <v>10</v>
      </c>
      <c r="F2" s="141" t="s">
        <v>86</v>
      </c>
      <c r="G2" s="142" t="s">
        <v>87</v>
      </c>
      <c r="I2" s="114" t="s">
        <v>88</v>
      </c>
      <c r="K2" s="114" t="s">
        <v>86</v>
      </c>
    </row>
    <row r="3" spans="2:11" ht="18" customHeight="1" thickBot="1" x14ac:dyDescent="0.35">
      <c r="B3" s="115" t="s">
        <v>226</v>
      </c>
      <c r="C3" s="115" t="s">
        <v>96</v>
      </c>
      <c r="D3" s="115" t="s">
        <v>97</v>
      </c>
      <c r="E3" s="116" t="s">
        <v>199</v>
      </c>
      <c r="F3" s="117"/>
      <c r="G3" s="187" t="s">
        <v>91</v>
      </c>
      <c r="I3" s="119" t="s">
        <v>89</v>
      </c>
      <c r="K3" s="120">
        <v>1</v>
      </c>
    </row>
    <row r="4" spans="2:11" ht="18" customHeight="1" thickBot="1" x14ac:dyDescent="0.35">
      <c r="B4" s="159" t="s">
        <v>226</v>
      </c>
      <c r="C4" s="115" t="s">
        <v>155</v>
      </c>
      <c r="D4" s="115" t="s">
        <v>157</v>
      </c>
      <c r="E4" s="116" t="s">
        <v>199</v>
      </c>
      <c r="F4" s="117"/>
      <c r="G4" s="187" t="s">
        <v>91</v>
      </c>
      <c r="I4" s="121" t="s">
        <v>90</v>
      </c>
      <c r="K4" s="120">
        <v>2</v>
      </c>
    </row>
    <row r="5" spans="2:11" ht="18" customHeight="1" thickBot="1" x14ac:dyDescent="0.35">
      <c r="B5" s="115" t="s">
        <v>226</v>
      </c>
      <c r="C5" s="115" t="s">
        <v>106</v>
      </c>
      <c r="D5" s="115" t="s">
        <v>105</v>
      </c>
      <c r="E5" s="116" t="s">
        <v>199</v>
      </c>
      <c r="F5" s="117"/>
      <c r="G5" s="187" t="s">
        <v>91</v>
      </c>
      <c r="I5" s="122" t="s">
        <v>91</v>
      </c>
      <c r="K5" s="120">
        <v>4</v>
      </c>
    </row>
    <row r="6" spans="2:11" ht="18" customHeight="1" thickBot="1" x14ac:dyDescent="0.35">
      <c r="B6" s="115" t="s">
        <v>226</v>
      </c>
      <c r="C6" s="115" t="s">
        <v>154</v>
      </c>
      <c r="D6" s="115" t="s">
        <v>156</v>
      </c>
      <c r="E6" s="116" t="s">
        <v>200</v>
      </c>
      <c r="F6" s="117"/>
      <c r="G6" s="187" t="s">
        <v>91</v>
      </c>
      <c r="K6" s="120">
        <v>8</v>
      </c>
    </row>
    <row r="7" spans="2:11" ht="18" customHeight="1" thickBot="1" x14ac:dyDescent="0.35">
      <c r="B7" s="115" t="s">
        <v>226</v>
      </c>
      <c r="C7" s="115" t="s">
        <v>158</v>
      </c>
      <c r="D7" s="115" t="s">
        <v>159</v>
      </c>
      <c r="E7" s="116" t="s">
        <v>199</v>
      </c>
      <c r="F7" s="117"/>
      <c r="G7" s="187" t="s">
        <v>91</v>
      </c>
      <c r="K7" s="120">
        <v>16</v>
      </c>
    </row>
    <row r="8" spans="2:11" ht="18" customHeight="1" thickBot="1" x14ac:dyDescent="0.35">
      <c r="B8" s="115">
        <v>2</v>
      </c>
      <c r="C8" s="115" t="s">
        <v>102</v>
      </c>
      <c r="D8" s="115" t="s">
        <v>103</v>
      </c>
      <c r="E8" s="116" t="s">
        <v>254</v>
      </c>
      <c r="F8" s="117"/>
      <c r="G8" s="187" t="s">
        <v>91</v>
      </c>
      <c r="K8" s="120">
        <v>24</v>
      </c>
    </row>
    <row r="9" spans="2:11" ht="18" customHeight="1" thickBot="1" x14ac:dyDescent="0.35">
      <c r="B9" s="115">
        <v>2</v>
      </c>
      <c r="C9" s="115" t="s">
        <v>147</v>
      </c>
      <c r="D9" s="115" t="s">
        <v>146</v>
      </c>
      <c r="E9" s="116" t="s">
        <v>199</v>
      </c>
      <c r="F9" s="117"/>
      <c r="G9" s="187" t="s">
        <v>91</v>
      </c>
      <c r="K9" s="120">
        <v>40</v>
      </c>
    </row>
    <row r="10" spans="2:11" ht="18" customHeight="1" thickBot="1" x14ac:dyDescent="0.35">
      <c r="B10" s="115">
        <v>3</v>
      </c>
      <c r="C10" s="115" t="s">
        <v>99</v>
      </c>
      <c r="D10" s="115" t="s">
        <v>100</v>
      </c>
      <c r="E10" s="116" t="s">
        <v>199</v>
      </c>
      <c r="F10" s="117"/>
      <c r="G10" s="187" t="s">
        <v>91</v>
      </c>
      <c r="K10" s="123">
        <v>80</v>
      </c>
    </row>
    <row r="11" spans="2:11" ht="18" customHeight="1" thickBot="1" x14ac:dyDescent="0.35">
      <c r="B11" s="133" t="s">
        <v>270</v>
      </c>
      <c r="C11" s="133" t="s">
        <v>145</v>
      </c>
      <c r="D11" s="133" t="s">
        <v>144</v>
      </c>
      <c r="E11" s="153" t="s">
        <v>199</v>
      </c>
      <c r="F11" s="149"/>
      <c r="G11" s="187" t="s">
        <v>91</v>
      </c>
    </row>
    <row r="12" spans="2:11" ht="18" customHeight="1" thickBot="1" x14ac:dyDescent="0.35">
      <c r="B12" s="133" t="s">
        <v>271</v>
      </c>
      <c r="C12" s="147" t="s">
        <v>113</v>
      </c>
      <c r="D12" s="115" t="s">
        <v>112</v>
      </c>
      <c r="E12" s="116" t="s">
        <v>201</v>
      </c>
      <c r="F12" s="117"/>
      <c r="G12" s="187" t="s">
        <v>91</v>
      </c>
    </row>
    <row r="13" spans="2:11" ht="18" customHeight="1" thickBot="1" x14ac:dyDescent="0.35">
      <c r="B13" s="115">
        <v>3</v>
      </c>
      <c r="C13" s="115" t="s">
        <v>160</v>
      </c>
      <c r="D13" s="115" t="s">
        <v>161</v>
      </c>
      <c r="E13" s="116" t="s">
        <v>201</v>
      </c>
      <c r="F13" s="117"/>
      <c r="G13" s="187" t="s">
        <v>91</v>
      </c>
    </row>
    <row r="14" spans="2:11" ht="15.75" customHeight="1" thickBot="1" x14ac:dyDescent="0.35">
      <c r="B14" s="115">
        <v>3</v>
      </c>
      <c r="C14" s="115" t="s">
        <v>173</v>
      </c>
      <c r="D14" s="115" t="s">
        <v>174</v>
      </c>
      <c r="E14" s="116" t="s">
        <v>202</v>
      </c>
      <c r="F14" s="117"/>
      <c r="G14" s="187" t="s">
        <v>91</v>
      </c>
    </row>
    <row r="15" spans="2:11" ht="15.75" customHeight="1" thickBot="1" x14ac:dyDescent="0.35">
      <c r="B15" s="115" t="s">
        <v>226</v>
      </c>
      <c r="C15" s="115" t="s">
        <v>176</v>
      </c>
      <c r="D15" s="145" t="s">
        <v>177</v>
      </c>
      <c r="E15" s="146" t="s">
        <v>202</v>
      </c>
      <c r="F15" s="117"/>
      <c r="G15" s="187" t="s">
        <v>91</v>
      </c>
    </row>
    <row r="16" spans="2:11" ht="15.75" customHeight="1" thickBot="1" x14ac:dyDescent="0.35">
      <c r="B16" s="115">
        <v>3</v>
      </c>
      <c r="C16" s="115" t="s">
        <v>127</v>
      </c>
      <c r="D16" s="115" t="s">
        <v>128</v>
      </c>
      <c r="E16" s="116" t="s">
        <v>203</v>
      </c>
      <c r="F16" s="117"/>
      <c r="G16" s="187" t="s">
        <v>91</v>
      </c>
    </row>
    <row r="17" spans="2:7" ht="15.75" customHeight="1" thickBot="1" x14ac:dyDescent="0.35">
      <c r="B17" s="115" t="s">
        <v>226</v>
      </c>
      <c r="C17" s="115" t="s">
        <v>125</v>
      </c>
      <c r="D17" s="115" t="s">
        <v>126</v>
      </c>
      <c r="E17" s="116" t="s">
        <v>204</v>
      </c>
      <c r="F17" s="117"/>
      <c r="G17" s="187" t="s">
        <v>91</v>
      </c>
    </row>
    <row r="18" spans="2:7" ht="15.75" customHeight="1" thickBot="1" x14ac:dyDescent="0.35">
      <c r="B18" s="115" t="s">
        <v>226</v>
      </c>
      <c r="C18" s="115" t="s">
        <v>135</v>
      </c>
      <c r="D18" s="115" t="s">
        <v>134</v>
      </c>
      <c r="E18" s="116" t="s">
        <v>204</v>
      </c>
      <c r="F18" s="117"/>
      <c r="G18" s="187" t="s">
        <v>91</v>
      </c>
    </row>
    <row r="19" spans="2:7" ht="15.75" customHeight="1" thickBot="1" x14ac:dyDescent="0.35">
      <c r="B19" s="133" t="s">
        <v>272</v>
      </c>
      <c r="C19" s="133" t="s">
        <v>107</v>
      </c>
      <c r="D19" s="133" t="s">
        <v>108</v>
      </c>
      <c r="E19" s="153" t="s">
        <v>255</v>
      </c>
      <c r="F19" s="149"/>
      <c r="G19" s="187" t="s">
        <v>91</v>
      </c>
    </row>
    <row r="20" spans="2:7" ht="15.75" customHeight="1" thickBot="1" x14ac:dyDescent="0.35">
      <c r="B20" s="133">
        <v>4</v>
      </c>
      <c r="C20" s="115" t="s">
        <v>172</v>
      </c>
      <c r="D20" s="115" t="s">
        <v>175</v>
      </c>
      <c r="E20" s="116" t="s">
        <v>199</v>
      </c>
      <c r="F20" s="117"/>
      <c r="G20" s="187" t="s">
        <v>91</v>
      </c>
    </row>
    <row r="21" spans="2:7" ht="15.75" customHeight="1" x14ac:dyDescent="0.3">
      <c r="B21" s="133" t="s">
        <v>272</v>
      </c>
      <c r="C21" s="115" t="s">
        <v>170</v>
      </c>
      <c r="D21" s="133" t="s">
        <v>287</v>
      </c>
      <c r="E21" s="116" t="s">
        <v>199</v>
      </c>
      <c r="F21" s="117"/>
      <c r="G21" s="119" t="s">
        <v>89</v>
      </c>
    </row>
    <row r="22" spans="2:7" ht="18" customHeight="1" x14ac:dyDescent="0.3">
      <c r="B22" s="133" t="s">
        <v>272</v>
      </c>
      <c r="C22" s="115" t="s">
        <v>109</v>
      </c>
      <c r="D22" s="115" t="s">
        <v>180</v>
      </c>
      <c r="E22" s="116" t="s">
        <v>199</v>
      </c>
      <c r="F22" s="116"/>
      <c r="G22" s="121" t="s">
        <v>90</v>
      </c>
    </row>
    <row r="23" spans="2:7" ht="18" customHeight="1" thickBot="1" x14ac:dyDescent="0.35">
      <c r="B23" s="133">
        <v>4</v>
      </c>
      <c r="C23" s="115" t="s">
        <v>121</v>
      </c>
      <c r="D23" s="115" t="s">
        <v>122</v>
      </c>
      <c r="E23" s="116" t="s">
        <v>256</v>
      </c>
      <c r="F23" s="117"/>
      <c r="G23" s="187" t="s">
        <v>91</v>
      </c>
    </row>
    <row r="24" spans="2:7" ht="18" customHeight="1" x14ac:dyDescent="0.3">
      <c r="B24" s="133" t="s">
        <v>272</v>
      </c>
      <c r="C24" s="115" t="s">
        <v>178</v>
      </c>
      <c r="D24" s="115" t="s">
        <v>179</v>
      </c>
      <c r="E24" s="116" t="s">
        <v>257</v>
      </c>
      <c r="F24" s="117"/>
      <c r="G24" s="119" t="s">
        <v>89</v>
      </c>
    </row>
    <row r="25" spans="2:7" ht="18" customHeight="1" x14ac:dyDescent="0.3">
      <c r="B25" s="133" t="s">
        <v>272</v>
      </c>
      <c r="C25" s="115" t="s">
        <v>119</v>
      </c>
      <c r="D25" s="115" t="s">
        <v>120</v>
      </c>
      <c r="E25" s="116" t="s">
        <v>201</v>
      </c>
      <c r="F25" s="117"/>
      <c r="G25" s="121" t="s">
        <v>90</v>
      </c>
    </row>
    <row r="26" spans="2:7" ht="18" customHeight="1" thickBot="1" x14ac:dyDescent="0.35">
      <c r="B26" s="166" t="s">
        <v>272</v>
      </c>
      <c r="C26" s="115" t="s">
        <v>110</v>
      </c>
      <c r="D26" s="115" t="s">
        <v>111</v>
      </c>
      <c r="E26" s="116" t="s">
        <v>201</v>
      </c>
      <c r="F26" s="117"/>
      <c r="G26" s="187" t="s">
        <v>91</v>
      </c>
    </row>
    <row r="27" spans="2:7" ht="18" customHeight="1" x14ac:dyDescent="0.3">
      <c r="B27" s="133">
        <v>4</v>
      </c>
      <c r="C27" s="133" t="s">
        <v>162</v>
      </c>
      <c r="D27" s="115" t="s">
        <v>163</v>
      </c>
      <c r="E27" s="116" t="s">
        <v>201</v>
      </c>
      <c r="F27" s="117"/>
      <c r="G27" s="119" t="s">
        <v>89</v>
      </c>
    </row>
    <row r="28" spans="2:7" ht="18" customHeight="1" x14ac:dyDescent="0.3">
      <c r="B28" s="133">
        <v>5</v>
      </c>
      <c r="C28" s="115" t="s">
        <v>151</v>
      </c>
      <c r="D28" s="115" t="s">
        <v>150</v>
      </c>
      <c r="E28" s="116" t="s">
        <v>186</v>
      </c>
      <c r="F28" s="117"/>
      <c r="G28" s="118"/>
    </row>
    <row r="29" spans="2:7" ht="18" customHeight="1" thickBot="1" x14ac:dyDescent="0.35">
      <c r="B29" s="115">
        <v>5</v>
      </c>
      <c r="C29" s="115" t="s">
        <v>133</v>
      </c>
      <c r="D29" s="133" t="s">
        <v>267</v>
      </c>
      <c r="E29" s="153" t="s">
        <v>285</v>
      </c>
      <c r="F29" s="117"/>
      <c r="G29" s="187" t="s">
        <v>91</v>
      </c>
    </row>
    <row r="30" spans="2:7" ht="15.75" customHeight="1" x14ac:dyDescent="0.3">
      <c r="B30" s="115">
        <v>5</v>
      </c>
      <c r="C30" s="115" t="s">
        <v>165</v>
      </c>
      <c r="D30" s="115" t="s">
        <v>167</v>
      </c>
      <c r="E30" s="116" t="s">
        <v>186</v>
      </c>
      <c r="F30" s="117"/>
      <c r="G30" s="118"/>
    </row>
    <row r="31" spans="2:7" ht="15.75" customHeight="1" x14ac:dyDescent="0.3">
      <c r="B31" s="115">
        <v>5</v>
      </c>
      <c r="C31" s="115" t="s">
        <v>152</v>
      </c>
      <c r="D31" s="115" t="s">
        <v>153</v>
      </c>
      <c r="E31" s="116" t="s">
        <v>186</v>
      </c>
      <c r="F31" s="117"/>
      <c r="G31" s="118"/>
    </row>
    <row r="32" spans="2:7" ht="15.75" customHeight="1" x14ac:dyDescent="0.3">
      <c r="B32" s="115">
        <v>5</v>
      </c>
      <c r="C32" s="115" t="s">
        <v>164</v>
      </c>
      <c r="D32" s="115" t="s">
        <v>166</v>
      </c>
      <c r="E32" s="116" t="s">
        <v>186</v>
      </c>
      <c r="F32" s="117"/>
      <c r="G32" s="118"/>
    </row>
    <row r="33" spans="2:7" ht="15.75" customHeight="1" x14ac:dyDescent="0.3">
      <c r="B33" s="115">
        <v>5</v>
      </c>
      <c r="C33" s="115" t="s">
        <v>168</v>
      </c>
      <c r="D33" s="115" t="s">
        <v>169</v>
      </c>
      <c r="E33" s="116" t="s">
        <v>186</v>
      </c>
      <c r="F33" s="117"/>
      <c r="G33" s="118"/>
    </row>
    <row r="34" spans="2:7" ht="15.75" customHeight="1" x14ac:dyDescent="0.3">
      <c r="B34" s="115">
        <v>5</v>
      </c>
      <c r="C34" s="115" t="s">
        <v>149</v>
      </c>
      <c r="D34" s="115" t="s">
        <v>148</v>
      </c>
      <c r="E34" s="116" t="s">
        <v>186</v>
      </c>
      <c r="F34" s="117"/>
      <c r="G34" s="118"/>
    </row>
    <row r="35" spans="2:7" ht="15.75" customHeight="1" thickBot="1" x14ac:dyDescent="0.35">
      <c r="B35" s="115">
        <v>5</v>
      </c>
      <c r="C35" s="124" t="s">
        <v>142</v>
      </c>
      <c r="D35" s="124" t="s">
        <v>141</v>
      </c>
      <c r="E35" s="125" t="s">
        <v>286</v>
      </c>
      <c r="F35" s="151"/>
      <c r="G35" s="126"/>
    </row>
    <row r="36" spans="2:7" ht="15.75" customHeight="1" x14ac:dyDescent="0.3">
      <c r="B36" s="115">
        <v>5</v>
      </c>
      <c r="C36" s="166" t="s">
        <v>269</v>
      </c>
      <c r="D36" s="166" t="s">
        <v>268</v>
      </c>
      <c r="E36" s="148" t="s">
        <v>286</v>
      </c>
      <c r="F36" s="150"/>
      <c r="G36" s="152"/>
    </row>
    <row r="37" spans="2:7" ht="15.75" customHeight="1" x14ac:dyDescent="0.3">
      <c r="B37" s="115">
        <v>5</v>
      </c>
      <c r="C37" s="148" t="s">
        <v>114</v>
      </c>
      <c r="D37" s="148" t="s">
        <v>194</v>
      </c>
      <c r="E37" s="148" t="s">
        <v>286</v>
      </c>
      <c r="F37" s="150"/>
      <c r="G37" s="152"/>
    </row>
    <row r="38" spans="2:7" ht="15.75" customHeight="1" x14ac:dyDescent="0.3">
      <c r="B38" s="115">
        <v>5</v>
      </c>
      <c r="C38" s="148" t="s">
        <v>123</v>
      </c>
      <c r="D38" s="148" t="s">
        <v>124</v>
      </c>
      <c r="E38" s="148" t="s">
        <v>286</v>
      </c>
      <c r="F38" s="150"/>
      <c r="G38" s="152"/>
    </row>
    <row r="39" spans="2:7" ht="16.5" customHeight="1" x14ac:dyDescent="0.3"/>
    <row r="40" spans="2:7" ht="15.75" customHeight="1" x14ac:dyDescent="0.3"/>
    <row r="41" spans="2:7" ht="15.75" customHeight="1" x14ac:dyDescent="0.3"/>
    <row r="42" spans="2:7" ht="15.75" customHeight="1" x14ac:dyDescent="0.3"/>
    <row r="43" spans="2:7" ht="15.75" customHeight="1" x14ac:dyDescent="0.3"/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conditionalFormatting sqref="F3:F35">
    <cfRule type="colorScale" priority="66">
      <colorScale>
        <cfvo type="min"/>
        <cfvo type="max"/>
        <color rgb="FFFFFFFF"/>
        <color rgb="FFAFCAC4"/>
      </colorScale>
    </cfRule>
  </conditionalFormatting>
  <conditionalFormatting sqref="G3:G20">
    <cfRule type="colorScale" priority="11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4" priority="12" operator="equal">
      <formula>$I$5</formula>
    </cfRule>
  </conditionalFormatting>
  <conditionalFormatting sqref="G3:G27">
    <cfRule type="containsText" dxfId="13" priority="4" operator="containsText" text="In Progress">
      <formula>NOT(ISERROR(SEARCH(("In Progress"),(G3))))</formula>
    </cfRule>
  </conditionalFormatting>
  <conditionalFormatting sqref="G21">
    <cfRule type="colorScale" priority="36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2" priority="37" operator="equal">
      <formula>$I$3</formula>
    </cfRule>
  </conditionalFormatting>
  <conditionalFormatting sqref="G22">
    <cfRule type="colorScale" priority="34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3">
    <cfRule type="colorScale" priority="8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1" priority="9" operator="equal">
      <formula>$I$5</formula>
    </cfRule>
  </conditionalFormatting>
  <conditionalFormatting sqref="G24">
    <cfRule type="colorScale" priority="29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0" priority="30" operator="equal">
      <formula>$I$3</formula>
    </cfRule>
  </conditionalFormatting>
  <conditionalFormatting sqref="G25">
    <cfRule type="colorScale" priority="32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6">
    <cfRule type="colorScale" priority="5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9" priority="6" operator="equal">
      <formula>$I$5</formula>
    </cfRule>
  </conditionalFormatting>
  <conditionalFormatting sqref="G27">
    <cfRule type="colorScale" priority="26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8" priority="27" operator="equal">
      <formula>$I$3</formula>
    </cfRule>
  </conditionalFormatting>
  <conditionalFormatting sqref="G28 G30:G35">
    <cfRule type="cellIs" dxfId="7" priority="43" operator="equal">
      <formula>$I$4</formula>
    </cfRule>
    <cfRule type="cellIs" dxfId="6" priority="44" operator="equal">
      <formula>$I$3</formula>
    </cfRule>
    <cfRule type="containsText" dxfId="5" priority="45" operator="containsText" text="Not Started">
      <formula>NOT(ISERROR(SEARCH(("Not Started"),(G28))))</formula>
    </cfRule>
  </conditionalFormatting>
  <conditionalFormatting sqref="G28:G35">
    <cfRule type="cellIs" dxfId="4" priority="3" operator="equal">
      <formula>$I$5</formula>
    </cfRule>
  </conditionalFormatting>
  <conditionalFormatting sqref="G29">
    <cfRule type="containsText" dxfId="3" priority="1" operator="containsText" text="In Progress">
      <formula>NOT(ISERROR(SEARCH(("In Progress"),(G29))))</formula>
    </cfRule>
    <cfRule type="colorScale" priority="2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30:G35 G28">
    <cfRule type="colorScale" priority="46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I3">
    <cfRule type="cellIs" dxfId="2" priority="50" operator="equal">
      <formula>$I$3</formula>
    </cfRule>
  </conditionalFormatting>
  <conditionalFormatting sqref="I3:I5">
    <cfRule type="containsText" dxfId="1" priority="47" operator="containsText" text="In Progress">
      <formula>NOT(ISERROR(SEARCH(("In Progress"),(I3))))</formula>
    </cfRule>
    <cfRule type="colorScale" priority="48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0" priority="49" operator="equal">
      <formula>$I$5</formula>
    </cfRule>
  </conditionalFormatting>
  <conditionalFormatting sqref="K3:K10">
    <cfRule type="colorScale" priority="51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G30:G35 G28" xr:uid="{00000000-0002-0000-0200-000000000000}">
      <formula1>$I$3:$I$5</formula1>
    </dataValidation>
    <dataValidation type="list" allowBlank="1" showErrorMessage="1" sqref="F3:F35" xr:uid="{00000000-0002-0000-0200-000001000000}">
      <formula1>$K$3:$K$10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3"/>
  <sheetViews>
    <sheetView showGridLines="0" topLeftCell="A26" workbookViewId="0">
      <selection activeCell="B18" sqref="B18"/>
    </sheetView>
  </sheetViews>
  <sheetFormatPr defaultColWidth="13.5" defaultRowHeight="15" customHeight="1" x14ac:dyDescent="0.3"/>
  <cols>
    <col min="1" max="1" width="2.5" customWidth="1"/>
    <col min="2" max="2" width="24" customWidth="1"/>
    <col min="3" max="3" width="72" customWidth="1"/>
    <col min="4" max="4" width="23.69921875" customWidth="1"/>
    <col min="5" max="5" width="10.69921875" customWidth="1"/>
    <col min="6" max="6" width="17.59765625" customWidth="1"/>
    <col min="7" max="7" width="9" customWidth="1"/>
    <col min="8" max="27" width="10.5" customWidth="1"/>
  </cols>
  <sheetData>
    <row r="1" spans="2:7" ht="36" customHeight="1" x14ac:dyDescent="0.3">
      <c r="B1" s="1" t="s">
        <v>0</v>
      </c>
      <c r="C1" s="2"/>
      <c r="D1" s="2"/>
      <c r="E1" s="2"/>
      <c r="F1" s="2"/>
      <c r="G1" s="2"/>
    </row>
    <row r="2" spans="2:7" ht="36" customHeight="1" x14ac:dyDescent="0.3">
      <c r="B2" s="4" t="s">
        <v>92</v>
      </c>
      <c r="C2" s="2"/>
      <c r="D2" s="2"/>
      <c r="E2" s="2"/>
      <c r="F2" s="2"/>
      <c r="G2" s="2"/>
    </row>
    <row r="3" spans="2:7" ht="36" customHeight="1" x14ac:dyDescent="0.3">
      <c r="B3" s="139" t="s">
        <v>9</v>
      </c>
      <c r="C3" s="139" t="s">
        <v>85</v>
      </c>
      <c r="D3" s="140" t="s">
        <v>193</v>
      </c>
      <c r="E3" s="140" t="s">
        <v>84</v>
      </c>
      <c r="F3" s="141" t="s">
        <v>93</v>
      </c>
      <c r="G3" s="142" t="s">
        <v>94</v>
      </c>
    </row>
    <row r="4" spans="2:7" ht="18" customHeight="1" x14ac:dyDescent="0.3">
      <c r="B4" s="115" t="s">
        <v>173</v>
      </c>
      <c r="C4" s="115" t="s">
        <v>174</v>
      </c>
      <c r="D4" s="135" t="s">
        <v>187</v>
      </c>
      <c r="E4" s="135"/>
      <c r="F4" s="116" t="s">
        <v>98</v>
      </c>
      <c r="G4" s="118">
        <v>45357</v>
      </c>
    </row>
    <row r="5" spans="2:7" ht="18" customHeight="1" x14ac:dyDescent="0.3">
      <c r="B5" s="115" t="s">
        <v>176</v>
      </c>
      <c r="C5" s="133" t="s">
        <v>177</v>
      </c>
      <c r="D5" s="136" t="s">
        <v>187</v>
      </c>
      <c r="E5" s="136"/>
      <c r="F5" s="116" t="s">
        <v>95</v>
      </c>
      <c r="G5" s="118">
        <v>45354</v>
      </c>
    </row>
    <row r="6" spans="2:7" ht="18" customHeight="1" x14ac:dyDescent="0.3">
      <c r="B6" s="115" t="s">
        <v>139</v>
      </c>
      <c r="C6" s="115" t="s">
        <v>138</v>
      </c>
      <c r="D6" s="135" t="s">
        <v>191</v>
      </c>
      <c r="E6" s="135"/>
      <c r="F6" s="116" t="s">
        <v>104</v>
      </c>
      <c r="G6" s="118">
        <v>45357</v>
      </c>
    </row>
    <row r="7" spans="2:7" ht="18" customHeight="1" x14ac:dyDescent="0.3">
      <c r="B7" s="115" t="s">
        <v>113</v>
      </c>
      <c r="C7" s="115" t="s">
        <v>112</v>
      </c>
      <c r="D7" s="135" t="s">
        <v>183</v>
      </c>
      <c r="E7" s="135"/>
      <c r="F7" s="116" t="s">
        <v>98</v>
      </c>
      <c r="G7" s="118">
        <v>45354</v>
      </c>
    </row>
    <row r="8" spans="2:7" ht="18" customHeight="1" x14ac:dyDescent="0.3">
      <c r="B8" s="115" t="s">
        <v>119</v>
      </c>
      <c r="C8" s="115" t="s">
        <v>120</v>
      </c>
      <c r="D8" s="135" t="s">
        <v>183</v>
      </c>
      <c r="E8" s="135"/>
      <c r="F8" s="116" t="s">
        <v>104</v>
      </c>
      <c r="G8" s="118">
        <v>45354</v>
      </c>
    </row>
    <row r="9" spans="2:7" ht="18" customHeight="1" x14ac:dyDescent="0.3">
      <c r="B9" s="115" t="s">
        <v>110</v>
      </c>
      <c r="C9" s="115" t="s">
        <v>111</v>
      </c>
      <c r="D9" s="135" t="s">
        <v>183</v>
      </c>
      <c r="E9" s="135"/>
      <c r="F9" s="116" t="s">
        <v>101</v>
      </c>
      <c r="G9" s="118">
        <v>45354</v>
      </c>
    </row>
    <row r="10" spans="2:7" ht="18" customHeight="1" x14ac:dyDescent="0.3">
      <c r="B10" s="115" t="s">
        <v>160</v>
      </c>
      <c r="C10" s="115" t="s">
        <v>161</v>
      </c>
      <c r="D10" s="135" t="s">
        <v>183</v>
      </c>
      <c r="E10" s="135"/>
      <c r="F10" s="116" t="s">
        <v>101</v>
      </c>
      <c r="G10" s="118">
        <v>45357</v>
      </c>
    </row>
    <row r="11" spans="2:7" ht="18" customHeight="1" x14ac:dyDescent="0.3">
      <c r="B11" s="115" t="s">
        <v>162</v>
      </c>
      <c r="C11" s="115" t="s">
        <v>163</v>
      </c>
      <c r="D11" s="135" t="s">
        <v>183</v>
      </c>
      <c r="E11" s="135"/>
      <c r="F11" s="116" t="s">
        <v>101</v>
      </c>
      <c r="G11" s="118">
        <v>45357</v>
      </c>
    </row>
    <row r="12" spans="2:7" ht="18" customHeight="1" x14ac:dyDescent="0.3">
      <c r="B12" s="133" t="s">
        <v>178</v>
      </c>
      <c r="C12" s="133" t="s">
        <v>179</v>
      </c>
      <c r="D12" s="136" t="s">
        <v>184</v>
      </c>
      <c r="E12" s="136"/>
      <c r="F12" s="116" t="s">
        <v>98</v>
      </c>
      <c r="G12" s="118">
        <v>45354</v>
      </c>
    </row>
    <row r="13" spans="2:7" ht="18" customHeight="1" x14ac:dyDescent="0.3">
      <c r="B13" s="115" t="s">
        <v>121</v>
      </c>
      <c r="C13" s="115" t="s">
        <v>122</v>
      </c>
      <c r="D13" s="135" t="s">
        <v>188</v>
      </c>
      <c r="E13" s="135"/>
      <c r="F13" s="116" t="s">
        <v>95</v>
      </c>
      <c r="G13" s="118">
        <v>45354</v>
      </c>
    </row>
    <row r="14" spans="2:7" ht="18" customHeight="1" x14ac:dyDescent="0.3">
      <c r="B14" s="115" t="s">
        <v>125</v>
      </c>
      <c r="C14" s="115" t="s">
        <v>126</v>
      </c>
      <c r="D14" s="135" t="s">
        <v>189</v>
      </c>
      <c r="E14" s="135"/>
      <c r="F14" s="116" t="s">
        <v>95</v>
      </c>
      <c r="G14" s="118">
        <v>45354</v>
      </c>
    </row>
    <row r="15" spans="2:7" ht="15.75" customHeight="1" x14ac:dyDescent="0.3">
      <c r="B15" s="115" t="s">
        <v>135</v>
      </c>
      <c r="C15" s="115" t="s">
        <v>134</v>
      </c>
      <c r="D15" s="135" t="s">
        <v>189</v>
      </c>
      <c r="E15" s="135"/>
      <c r="F15" s="116" t="s">
        <v>101</v>
      </c>
      <c r="G15" s="118">
        <v>45357</v>
      </c>
    </row>
    <row r="16" spans="2:7" ht="15.75" customHeight="1" x14ac:dyDescent="0.3">
      <c r="B16" s="115" t="s">
        <v>127</v>
      </c>
      <c r="C16" s="115" t="s">
        <v>128</v>
      </c>
      <c r="D16" s="135" t="s">
        <v>192</v>
      </c>
      <c r="E16" s="135"/>
      <c r="F16" s="116" t="s">
        <v>104</v>
      </c>
      <c r="G16" s="118">
        <v>45354</v>
      </c>
    </row>
    <row r="17" spans="2:7" ht="15.75" customHeight="1" x14ac:dyDescent="0.3">
      <c r="B17" s="115" t="s">
        <v>142</v>
      </c>
      <c r="C17" s="115" t="s">
        <v>141</v>
      </c>
      <c r="D17" s="135" t="s">
        <v>185</v>
      </c>
      <c r="E17" s="135"/>
      <c r="F17" s="116" t="s">
        <v>98</v>
      </c>
      <c r="G17" s="118">
        <v>45357</v>
      </c>
    </row>
    <row r="18" spans="2:7" ht="15.75" customHeight="1" x14ac:dyDescent="0.3">
      <c r="B18" s="115" t="s">
        <v>143</v>
      </c>
      <c r="C18" s="115" t="s">
        <v>140</v>
      </c>
      <c r="D18" s="135" t="s">
        <v>185</v>
      </c>
      <c r="E18" s="135"/>
      <c r="F18" s="116" t="s">
        <v>95</v>
      </c>
      <c r="G18" s="118">
        <v>45357</v>
      </c>
    </row>
    <row r="19" spans="2:7" ht="15.75" customHeight="1" x14ac:dyDescent="0.3">
      <c r="B19" s="115" t="s">
        <v>114</v>
      </c>
      <c r="C19" s="115" t="s">
        <v>194</v>
      </c>
      <c r="D19" s="135" t="s">
        <v>185</v>
      </c>
      <c r="E19" s="135"/>
      <c r="F19" s="116" t="s">
        <v>104</v>
      </c>
      <c r="G19" s="118">
        <v>45354</v>
      </c>
    </row>
    <row r="20" spans="2:7" ht="15.75" customHeight="1" x14ac:dyDescent="0.3">
      <c r="B20" s="115" t="s">
        <v>123</v>
      </c>
      <c r="C20" s="115" t="s">
        <v>124</v>
      </c>
      <c r="D20" s="135" t="s">
        <v>185</v>
      </c>
      <c r="E20" s="135"/>
      <c r="F20" s="116" t="s">
        <v>101</v>
      </c>
      <c r="G20" s="118">
        <v>45354</v>
      </c>
    </row>
    <row r="21" spans="2:7" ht="15.75" customHeight="1" x14ac:dyDescent="0.3">
      <c r="B21" s="115" t="s">
        <v>151</v>
      </c>
      <c r="C21" s="115" t="s">
        <v>150</v>
      </c>
      <c r="D21" s="135" t="s">
        <v>186</v>
      </c>
      <c r="E21" s="135"/>
      <c r="F21" s="116" t="s">
        <v>98</v>
      </c>
      <c r="G21" s="118">
        <v>45357</v>
      </c>
    </row>
    <row r="22" spans="2:7" ht="15.75" customHeight="1" x14ac:dyDescent="0.3">
      <c r="B22" s="115" t="s">
        <v>133</v>
      </c>
      <c r="C22" s="115" t="s">
        <v>181</v>
      </c>
      <c r="D22" s="135" t="s">
        <v>186</v>
      </c>
      <c r="E22" s="135"/>
      <c r="F22" s="116" t="s">
        <v>95</v>
      </c>
      <c r="G22" s="118">
        <v>45357</v>
      </c>
    </row>
    <row r="23" spans="2:7" ht="18" customHeight="1" x14ac:dyDescent="0.3">
      <c r="B23" s="115" t="s">
        <v>165</v>
      </c>
      <c r="C23" s="115" t="s">
        <v>167</v>
      </c>
      <c r="D23" s="135" t="s">
        <v>186</v>
      </c>
      <c r="E23" s="135"/>
      <c r="F23" s="116" t="s">
        <v>95</v>
      </c>
      <c r="G23" s="118">
        <v>45357</v>
      </c>
    </row>
    <row r="24" spans="2:7" ht="18" customHeight="1" x14ac:dyDescent="0.3">
      <c r="B24" s="115" t="s">
        <v>152</v>
      </c>
      <c r="C24" s="115" t="s">
        <v>153</v>
      </c>
      <c r="D24" s="135" t="s">
        <v>186</v>
      </c>
      <c r="E24" s="135"/>
      <c r="F24" s="116" t="s">
        <v>104</v>
      </c>
      <c r="G24" s="118">
        <v>45357</v>
      </c>
    </row>
    <row r="25" spans="2:7" ht="18" customHeight="1" x14ac:dyDescent="0.3">
      <c r="B25" s="115" t="s">
        <v>164</v>
      </c>
      <c r="C25" s="115" t="s">
        <v>166</v>
      </c>
      <c r="D25" s="135" t="s">
        <v>186</v>
      </c>
      <c r="E25" s="135"/>
      <c r="F25" s="116" t="s">
        <v>104</v>
      </c>
      <c r="G25" s="118">
        <v>45357</v>
      </c>
    </row>
    <row r="26" spans="2:7" ht="18" customHeight="1" x14ac:dyDescent="0.3">
      <c r="B26" s="115" t="s">
        <v>168</v>
      </c>
      <c r="C26" s="115" t="s">
        <v>169</v>
      </c>
      <c r="D26" s="135" t="s">
        <v>186</v>
      </c>
      <c r="E26" s="135"/>
      <c r="F26" s="116" t="s">
        <v>104</v>
      </c>
      <c r="G26" s="118">
        <v>45357</v>
      </c>
    </row>
    <row r="27" spans="2:7" ht="18" customHeight="1" x14ac:dyDescent="0.3">
      <c r="B27" s="115" t="s">
        <v>149</v>
      </c>
      <c r="C27" s="115" t="s">
        <v>148</v>
      </c>
      <c r="D27" s="135" t="s">
        <v>186</v>
      </c>
      <c r="E27" s="135"/>
      <c r="F27" s="116" t="s">
        <v>101</v>
      </c>
      <c r="G27" s="118">
        <v>45357</v>
      </c>
    </row>
    <row r="28" spans="2:7" ht="22.95" customHeight="1" x14ac:dyDescent="0.3">
      <c r="B28" s="115" t="s">
        <v>117</v>
      </c>
      <c r="C28" s="115" t="s">
        <v>118</v>
      </c>
      <c r="D28" s="135" t="s">
        <v>195</v>
      </c>
      <c r="E28" s="135"/>
      <c r="F28" s="116" t="s">
        <v>98</v>
      </c>
      <c r="G28" s="118">
        <v>45354</v>
      </c>
    </row>
    <row r="29" spans="2:7" ht="18" customHeight="1" x14ac:dyDescent="0.3">
      <c r="B29" s="115" t="s">
        <v>96</v>
      </c>
      <c r="C29" s="115" t="s">
        <v>97</v>
      </c>
      <c r="D29" s="135" t="s">
        <v>182</v>
      </c>
      <c r="E29" s="135"/>
      <c r="F29" s="116" t="s">
        <v>98</v>
      </c>
      <c r="G29" s="118">
        <v>45354</v>
      </c>
    </row>
    <row r="30" spans="2:7" ht="18" customHeight="1" x14ac:dyDescent="0.3">
      <c r="B30" s="115" t="s">
        <v>172</v>
      </c>
      <c r="C30" s="115" t="s">
        <v>175</v>
      </c>
      <c r="D30" s="135" t="s">
        <v>182</v>
      </c>
      <c r="E30" s="135"/>
      <c r="F30" s="116" t="s">
        <v>98</v>
      </c>
      <c r="G30" s="118">
        <v>45354</v>
      </c>
    </row>
    <row r="31" spans="2:7" ht="25.5" customHeight="1" x14ac:dyDescent="0.3">
      <c r="B31" s="115" t="s">
        <v>137</v>
      </c>
      <c r="C31" s="115" t="s">
        <v>136</v>
      </c>
      <c r="D31" s="135" t="s">
        <v>182</v>
      </c>
      <c r="E31" s="135"/>
      <c r="F31" s="116" t="s">
        <v>98</v>
      </c>
      <c r="G31" s="118">
        <v>45357</v>
      </c>
    </row>
    <row r="32" spans="2:7" ht="15.75" customHeight="1" x14ac:dyDescent="0.3">
      <c r="B32" s="115" t="s">
        <v>155</v>
      </c>
      <c r="C32" s="130" t="s">
        <v>157</v>
      </c>
      <c r="D32" s="137" t="s">
        <v>182</v>
      </c>
      <c r="E32" s="137"/>
      <c r="F32" s="116" t="s">
        <v>98</v>
      </c>
      <c r="G32" s="118">
        <v>45357</v>
      </c>
    </row>
    <row r="33" spans="2:7" ht="15.75" customHeight="1" x14ac:dyDescent="0.3">
      <c r="B33" s="115" t="s">
        <v>170</v>
      </c>
      <c r="C33" s="115" t="s">
        <v>171</v>
      </c>
      <c r="D33" s="135" t="s">
        <v>182</v>
      </c>
      <c r="E33" s="135"/>
      <c r="F33" s="116" t="s">
        <v>98</v>
      </c>
      <c r="G33" s="118">
        <v>45357</v>
      </c>
    </row>
    <row r="34" spans="2:7" ht="15.75" customHeight="1" x14ac:dyDescent="0.3">
      <c r="B34" s="115" t="s">
        <v>106</v>
      </c>
      <c r="C34" s="115" t="s">
        <v>105</v>
      </c>
      <c r="D34" s="135" t="s">
        <v>182</v>
      </c>
      <c r="E34" s="135"/>
      <c r="F34" s="116" t="s">
        <v>95</v>
      </c>
      <c r="G34" s="118">
        <v>45354</v>
      </c>
    </row>
    <row r="35" spans="2:7" ht="15.75" customHeight="1" x14ac:dyDescent="0.3">
      <c r="B35" s="115" t="s">
        <v>154</v>
      </c>
      <c r="C35" s="115" t="s">
        <v>156</v>
      </c>
      <c r="D35" s="135" t="s">
        <v>182</v>
      </c>
      <c r="E35" s="135"/>
      <c r="F35" s="116" t="s">
        <v>95</v>
      </c>
      <c r="G35" s="118">
        <v>45357</v>
      </c>
    </row>
    <row r="36" spans="2:7" ht="15.75" customHeight="1" x14ac:dyDescent="0.3">
      <c r="B36" s="115" t="s">
        <v>158</v>
      </c>
      <c r="C36" s="115" t="s">
        <v>159</v>
      </c>
      <c r="D36" s="135" t="s">
        <v>182</v>
      </c>
      <c r="E36" s="135"/>
      <c r="F36" s="116" t="s">
        <v>95</v>
      </c>
      <c r="G36" s="118">
        <v>45357</v>
      </c>
    </row>
    <row r="37" spans="2:7" ht="15.75" customHeight="1" x14ac:dyDescent="0.3">
      <c r="B37" s="115" t="s">
        <v>102</v>
      </c>
      <c r="C37" s="115" t="s">
        <v>103</v>
      </c>
      <c r="D37" s="135" t="s">
        <v>182</v>
      </c>
      <c r="E37" s="135"/>
      <c r="F37" s="116" t="s">
        <v>104</v>
      </c>
      <c r="G37" s="118">
        <v>45354</v>
      </c>
    </row>
    <row r="38" spans="2:7" ht="15.75" customHeight="1" x14ac:dyDescent="0.3">
      <c r="B38" s="115" t="s">
        <v>147</v>
      </c>
      <c r="C38" s="115" t="s">
        <v>146</v>
      </c>
      <c r="D38" s="135" t="s">
        <v>182</v>
      </c>
      <c r="E38" s="135"/>
      <c r="F38" s="116" t="s">
        <v>104</v>
      </c>
      <c r="G38" s="118">
        <v>45357</v>
      </c>
    </row>
    <row r="39" spans="2:7" ht="15.75" customHeight="1" x14ac:dyDescent="0.3">
      <c r="B39" s="115" t="s">
        <v>99</v>
      </c>
      <c r="C39" s="115" t="s">
        <v>100</v>
      </c>
      <c r="D39" s="135" t="s">
        <v>182</v>
      </c>
      <c r="E39" s="135"/>
      <c r="F39" s="116" t="s">
        <v>101</v>
      </c>
      <c r="G39" s="118">
        <v>45354</v>
      </c>
    </row>
    <row r="40" spans="2:7" ht="15.75" customHeight="1" x14ac:dyDescent="0.3">
      <c r="B40" s="127" t="s">
        <v>109</v>
      </c>
      <c r="C40" s="143" t="s">
        <v>180</v>
      </c>
      <c r="D40" s="144" t="s">
        <v>182</v>
      </c>
      <c r="E40" s="144"/>
      <c r="F40" s="128" t="s">
        <v>101</v>
      </c>
      <c r="G40" s="129">
        <v>45354</v>
      </c>
    </row>
    <row r="41" spans="2:7" ht="15.75" customHeight="1" x14ac:dyDescent="0.3">
      <c r="B41" s="127" t="s">
        <v>115</v>
      </c>
      <c r="C41" s="127" t="s">
        <v>116</v>
      </c>
      <c r="D41" s="138" t="s">
        <v>182</v>
      </c>
      <c r="E41" s="138"/>
      <c r="F41" s="128" t="s">
        <v>101</v>
      </c>
      <c r="G41" s="129">
        <v>45354</v>
      </c>
    </row>
    <row r="42" spans="2:7" ht="15.75" customHeight="1" x14ac:dyDescent="0.3">
      <c r="B42" s="127" t="s">
        <v>145</v>
      </c>
      <c r="C42" s="127" t="s">
        <v>144</v>
      </c>
      <c r="D42" s="138" t="s">
        <v>182</v>
      </c>
      <c r="E42" s="138"/>
      <c r="F42" s="128" t="s">
        <v>101</v>
      </c>
      <c r="G42" s="129">
        <v>45357</v>
      </c>
    </row>
    <row r="43" spans="2:7" ht="15.75" customHeight="1" x14ac:dyDescent="0.3">
      <c r="B43" s="131" t="s">
        <v>107</v>
      </c>
      <c r="C43" s="131" t="s">
        <v>108</v>
      </c>
      <c r="D43" s="131" t="s">
        <v>190</v>
      </c>
      <c r="E43" s="131"/>
      <c r="F43" s="131" t="s">
        <v>104</v>
      </c>
      <c r="G43" s="132">
        <v>45354</v>
      </c>
    </row>
    <row r="44" spans="2:7" ht="15.75" customHeight="1" x14ac:dyDescent="0.3"/>
    <row r="45" spans="2:7" ht="15.75" customHeight="1" x14ac:dyDescent="0.3"/>
    <row r="46" spans="2:7" ht="15.75" customHeight="1" x14ac:dyDescent="0.3"/>
    <row r="47" spans="2:7" ht="15.75" customHeight="1" x14ac:dyDescent="0.3"/>
    <row r="48" spans="2:7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AD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saverio dieni</cp:lastModifiedBy>
  <dcterms:created xsi:type="dcterms:W3CDTF">2024-03-13T18:44:55Z</dcterms:created>
  <dcterms:modified xsi:type="dcterms:W3CDTF">2024-08-03T11:09:11Z</dcterms:modified>
</cp:coreProperties>
</file>