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5" yWindow="-105" windowWidth="23250" windowHeight="12450" activeTab="1"/>
  </bookViews>
  <sheets>
    <sheet name="EXAMPLE Gantt Chart &amp; Burndown" sheetId="1" r:id="rId1"/>
    <sheet name="BLANK Gantt Chart &amp; Burndown" sheetId="2" r:id="rId2"/>
    <sheet name="Release Backlog" sheetId="3" r:id="rId3"/>
    <sheet name="User Stories or Tasks" sheetId="4" r:id="rId4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3" i="2" l="1"/>
  <c r="G24" i="2" l="1"/>
  <c r="L24" i="2"/>
  <c r="G23" i="2"/>
  <c r="L23" i="2"/>
  <c r="K22" i="2"/>
  <c r="G22" i="2"/>
  <c r="L22" i="2"/>
  <c r="BV44" i="2"/>
  <c r="F41" i="2"/>
  <c r="E41" i="2"/>
  <c r="M43" i="2" s="1"/>
  <c r="L39" i="2"/>
  <c r="K39" i="2"/>
  <c r="G39" i="2"/>
  <c r="L38" i="2"/>
  <c r="K38" i="2"/>
  <c r="G38" i="2"/>
  <c r="L37" i="2"/>
  <c r="K37" i="2"/>
  <c r="G37" i="2"/>
  <c r="L36" i="2"/>
  <c r="K36" i="2"/>
  <c r="G36" i="2"/>
  <c r="F35" i="2"/>
  <c r="E35" i="2"/>
  <c r="L34" i="2"/>
  <c r="K34" i="2"/>
  <c r="G34" i="2"/>
  <c r="L33" i="2"/>
  <c r="K33" i="2"/>
  <c r="G33" i="2"/>
  <c r="L32" i="2"/>
  <c r="K32" i="2"/>
  <c r="G32" i="2"/>
  <c r="L31" i="2"/>
  <c r="K31" i="2"/>
  <c r="G31" i="2"/>
  <c r="L30" i="2"/>
  <c r="K30" i="2"/>
  <c r="G30" i="2"/>
  <c r="L29" i="2"/>
  <c r="K29" i="2"/>
  <c r="G29" i="2"/>
  <c r="F28" i="2"/>
  <c r="E28" i="2"/>
  <c r="L21" i="2"/>
  <c r="K21" i="2"/>
  <c r="G21" i="2"/>
  <c r="L20" i="2"/>
  <c r="K20" i="2"/>
  <c r="G20" i="2"/>
  <c r="L19" i="2"/>
  <c r="K19" i="2"/>
  <c r="G19" i="2"/>
  <c r="L18" i="2"/>
  <c r="K18" i="2"/>
  <c r="G18" i="2"/>
  <c r="F17" i="2"/>
  <c r="E17" i="2"/>
  <c r="L16" i="2"/>
  <c r="K16" i="2"/>
  <c r="G16" i="2"/>
  <c r="L15" i="2"/>
  <c r="K15" i="2"/>
  <c r="G15" i="2"/>
  <c r="L14" i="2"/>
  <c r="K14" i="2"/>
  <c r="G14" i="2"/>
  <c r="L13" i="2"/>
  <c r="K13" i="2"/>
  <c r="G13" i="2"/>
  <c r="L12" i="2"/>
  <c r="K12" i="2"/>
  <c r="G12" i="2"/>
  <c r="L11" i="2"/>
  <c r="K11" i="2"/>
  <c r="G11" i="2"/>
  <c r="F10" i="2"/>
  <c r="E10" i="2"/>
  <c r="B45" i="1"/>
  <c r="BV40" i="1"/>
  <c r="F37" i="1"/>
  <c r="E37" i="1"/>
  <c r="M39" i="1" s="1"/>
  <c r="M41" i="1" s="1"/>
  <c r="L35" i="1"/>
  <c r="K35" i="1"/>
  <c r="G35" i="1"/>
  <c r="L34" i="1"/>
  <c r="K34" i="1"/>
  <c r="G34" i="1"/>
  <c r="L33" i="1"/>
  <c r="K33" i="1"/>
  <c r="G33" i="1"/>
  <c r="L32" i="1"/>
  <c r="K32" i="1"/>
  <c r="G32" i="1"/>
  <c r="F31" i="1"/>
  <c r="E31" i="1"/>
  <c r="L30" i="1"/>
  <c r="K30" i="1"/>
  <c r="G30" i="1"/>
  <c r="L29" i="1"/>
  <c r="K29" i="1"/>
  <c r="G29" i="1"/>
  <c r="L28" i="1"/>
  <c r="K28" i="1"/>
  <c r="G28" i="1"/>
  <c r="L27" i="1"/>
  <c r="K27" i="1"/>
  <c r="G27" i="1"/>
  <c r="L26" i="1"/>
  <c r="K26" i="1"/>
  <c r="G26" i="1"/>
  <c r="L25" i="1"/>
  <c r="K25" i="1"/>
  <c r="G25" i="1"/>
  <c r="F24" i="1"/>
  <c r="E24" i="1"/>
  <c r="L24" i="1" s="1"/>
  <c r="L23" i="1"/>
  <c r="K23" i="1"/>
  <c r="G23" i="1"/>
  <c r="L22" i="1"/>
  <c r="K22" i="1"/>
  <c r="G22" i="1"/>
  <c r="L21" i="1"/>
  <c r="K21" i="1"/>
  <c r="G21" i="1"/>
  <c r="L20" i="1"/>
  <c r="K20" i="1"/>
  <c r="G20" i="1"/>
  <c r="F19" i="1"/>
  <c r="E19" i="1"/>
  <c r="L18" i="1"/>
  <c r="K18" i="1"/>
  <c r="G18" i="1"/>
  <c r="L17" i="1"/>
  <c r="K17" i="1"/>
  <c r="G17" i="1"/>
  <c r="L16" i="1"/>
  <c r="K16" i="1"/>
  <c r="G16" i="1"/>
  <c r="L15" i="1"/>
  <c r="K15" i="1"/>
  <c r="G15" i="1"/>
  <c r="L14" i="1"/>
  <c r="K14" i="1"/>
  <c r="G14" i="1"/>
  <c r="L13" i="1"/>
  <c r="K13" i="1"/>
  <c r="G13" i="1"/>
  <c r="L12" i="1"/>
  <c r="K12" i="1"/>
  <c r="G12" i="1"/>
  <c r="F11" i="1"/>
  <c r="E11" i="1"/>
  <c r="BK2" i="1"/>
  <c r="G35" i="2" l="1"/>
  <c r="L28" i="2"/>
  <c r="G28" i="2"/>
  <c r="L17" i="2"/>
  <c r="L11" i="1"/>
  <c r="L19" i="1"/>
  <c r="G24" i="1"/>
  <c r="L31" i="1"/>
  <c r="M38" i="1"/>
  <c r="G11" i="1"/>
  <c r="G17" i="2"/>
  <c r="G19" i="1"/>
  <c r="I37" i="1"/>
  <c r="G31" i="1"/>
  <c r="G37" i="1"/>
  <c r="L35" i="2"/>
  <c r="G41" i="2"/>
  <c r="G10" i="2"/>
  <c r="L10" i="2"/>
  <c r="I41" i="2"/>
  <c r="N39" i="1"/>
  <c r="N41" i="1" s="1"/>
  <c r="O39" i="1" s="1"/>
  <c r="O41" i="1" s="1"/>
  <c r="P39" i="1" s="1"/>
  <c r="P41" i="1" s="1"/>
  <c r="Q39" i="1" s="1"/>
  <c r="Q41" i="1" s="1"/>
  <c r="R39" i="1" s="1"/>
  <c r="R41" i="1" s="1"/>
  <c r="S39" i="1" s="1"/>
  <c r="S41" i="1" s="1"/>
  <c r="T39" i="1" s="1"/>
  <c r="T41" i="1" s="1"/>
  <c r="U39" i="1" s="1"/>
  <c r="U41" i="1" s="1"/>
  <c r="V39" i="1" s="1"/>
  <c r="V41" i="1" s="1"/>
  <c r="W39" i="1" s="1"/>
  <c r="W41" i="1" s="1"/>
  <c r="X39" i="1" s="1"/>
  <c r="X41" i="1" s="1"/>
  <c r="Y39" i="1" s="1"/>
  <c r="Y41" i="1" s="1"/>
  <c r="Z39" i="1" s="1"/>
  <c r="Z41" i="1" s="1"/>
  <c r="AA39" i="1" s="1"/>
  <c r="AA41" i="1" s="1"/>
  <c r="AB39" i="1" s="1"/>
  <c r="AB41" i="1" s="1"/>
  <c r="AC39" i="1" s="1"/>
  <c r="AC41" i="1" s="1"/>
  <c r="AD39" i="1" s="1"/>
  <c r="AD41" i="1" s="1"/>
  <c r="AE39" i="1" s="1"/>
  <c r="AE41" i="1" s="1"/>
  <c r="AF39" i="1" s="1"/>
  <c r="AF41" i="1" s="1"/>
  <c r="AG39" i="1" s="1"/>
  <c r="AG41" i="1" s="1"/>
  <c r="AH39" i="1" s="1"/>
  <c r="AH41" i="1" s="1"/>
  <c r="AI39" i="1" s="1"/>
  <c r="AI41" i="1" s="1"/>
  <c r="AJ39" i="1" s="1"/>
  <c r="AJ41" i="1" s="1"/>
  <c r="AK39" i="1" s="1"/>
  <c r="AK41" i="1" s="1"/>
  <c r="AL39" i="1" s="1"/>
  <c r="AL41" i="1" s="1"/>
  <c r="AM39" i="1" s="1"/>
  <c r="AM41" i="1" s="1"/>
  <c r="AN39" i="1" s="1"/>
  <c r="AN41" i="1" s="1"/>
  <c r="AO39" i="1" s="1"/>
  <c r="AO41" i="1" s="1"/>
  <c r="AP39" i="1" s="1"/>
  <c r="AP41" i="1" s="1"/>
  <c r="AQ39" i="1" s="1"/>
  <c r="AQ41" i="1" s="1"/>
  <c r="AR39" i="1" s="1"/>
  <c r="AR41" i="1" s="1"/>
  <c r="AS39" i="1" s="1"/>
  <c r="AS41" i="1" s="1"/>
  <c r="AT39" i="1" s="1"/>
  <c r="AT41" i="1" s="1"/>
  <c r="AU39" i="1" s="1"/>
  <c r="AU41" i="1" s="1"/>
  <c r="AV39" i="1" s="1"/>
  <c r="AV41" i="1" s="1"/>
  <c r="AW39" i="1" s="1"/>
  <c r="AW41" i="1" s="1"/>
  <c r="AX39" i="1" s="1"/>
  <c r="AX41" i="1" s="1"/>
  <c r="AY39" i="1" s="1"/>
  <c r="AY41" i="1" s="1"/>
  <c r="AZ39" i="1" s="1"/>
  <c r="AZ41" i="1" s="1"/>
  <c r="BA39" i="1" s="1"/>
  <c r="BA41" i="1" s="1"/>
  <c r="BB39" i="1" s="1"/>
  <c r="BB41" i="1" s="1"/>
  <c r="BC39" i="1" s="1"/>
  <c r="BC41" i="1" s="1"/>
  <c r="BD39" i="1" s="1"/>
  <c r="BD41" i="1" s="1"/>
  <c r="BE39" i="1" s="1"/>
  <c r="BE41" i="1" s="1"/>
  <c r="BF39" i="1" s="1"/>
  <c r="BF41" i="1" s="1"/>
  <c r="BG39" i="1" s="1"/>
  <c r="BG41" i="1" s="1"/>
  <c r="BH39" i="1" s="1"/>
  <c r="BH41" i="1" s="1"/>
  <c r="BI39" i="1" s="1"/>
  <c r="BI41" i="1" s="1"/>
  <c r="BJ39" i="1" s="1"/>
  <c r="BJ41" i="1" s="1"/>
  <c r="BK39" i="1" s="1"/>
  <c r="BK41" i="1" s="1"/>
  <c r="BL39" i="1" s="1"/>
  <c r="BL41" i="1" s="1"/>
  <c r="BM39" i="1" s="1"/>
  <c r="BM41" i="1" s="1"/>
  <c r="BN39" i="1" s="1"/>
  <c r="BN41" i="1" s="1"/>
  <c r="BO39" i="1" s="1"/>
  <c r="BO41" i="1" s="1"/>
  <c r="BP39" i="1" s="1"/>
  <c r="BP41" i="1" s="1"/>
  <c r="BQ39" i="1" s="1"/>
  <c r="BQ41" i="1" s="1"/>
  <c r="BR39" i="1" s="1"/>
  <c r="BR41" i="1" s="1"/>
  <c r="BS39" i="1" s="1"/>
  <c r="BS41" i="1" s="1"/>
  <c r="BT39" i="1" s="1"/>
  <c r="BT41" i="1" s="1"/>
  <c r="M45" i="2"/>
  <c r="M42" i="2"/>
  <c r="N38" i="1" l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N42" i="2"/>
  <c r="O42" i="2" s="1"/>
  <c r="P42" i="2" s="1"/>
  <c r="Q42" i="2" s="1"/>
  <c r="R42" i="2" s="1"/>
  <c r="S42" i="2" s="1"/>
  <c r="T42" i="2" s="1"/>
  <c r="U42" i="2" s="1"/>
  <c r="V42" i="2" s="1"/>
  <c r="W42" i="2" s="1"/>
  <c r="X42" i="2" s="1"/>
  <c r="Y42" i="2" s="1"/>
  <c r="Z42" i="2" s="1"/>
  <c r="AA42" i="2" s="1"/>
  <c r="AB42" i="2" s="1"/>
  <c r="AC42" i="2" s="1"/>
  <c r="AD42" i="2" s="1"/>
  <c r="AE42" i="2" s="1"/>
  <c r="AF42" i="2" s="1"/>
  <c r="AG42" i="2" s="1"/>
  <c r="AH42" i="2" s="1"/>
  <c r="AI42" i="2" s="1"/>
  <c r="AJ42" i="2" s="1"/>
  <c r="AK42" i="2" s="1"/>
  <c r="AL42" i="2" s="1"/>
  <c r="AM42" i="2" s="1"/>
  <c r="AN42" i="2" s="1"/>
  <c r="AO42" i="2" s="1"/>
  <c r="AP42" i="2" s="1"/>
  <c r="AQ42" i="2" s="1"/>
  <c r="AR42" i="2" s="1"/>
  <c r="AS42" i="2" s="1"/>
  <c r="AT42" i="2" s="1"/>
  <c r="AU42" i="2" s="1"/>
  <c r="AV42" i="2" s="1"/>
  <c r="AW42" i="2" s="1"/>
  <c r="AX42" i="2" s="1"/>
  <c r="AY42" i="2" s="1"/>
  <c r="AZ42" i="2" s="1"/>
  <c r="BA42" i="2" s="1"/>
  <c r="BB42" i="2" s="1"/>
  <c r="BC42" i="2" s="1"/>
  <c r="BD42" i="2" s="1"/>
  <c r="BE42" i="2" s="1"/>
  <c r="BF42" i="2" s="1"/>
  <c r="BG42" i="2" s="1"/>
  <c r="BH42" i="2" s="1"/>
  <c r="BI42" i="2" s="1"/>
  <c r="BJ42" i="2" s="1"/>
  <c r="BK42" i="2" s="1"/>
  <c r="BL42" i="2" s="1"/>
  <c r="BM42" i="2" s="1"/>
  <c r="BN42" i="2" s="1"/>
  <c r="BO42" i="2" s="1"/>
  <c r="BP42" i="2" s="1"/>
  <c r="BQ42" i="2" s="1"/>
  <c r="BR42" i="2" s="1"/>
  <c r="BS42" i="2" s="1"/>
  <c r="BT42" i="2" s="1"/>
  <c r="BV41" i="1"/>
  <c r="BV39" i="1"/>
  <c r="N43" i="2"/>
  <c r="N45" i="2" l="1"/>
  <c r="O43" i="2" l="1"/>
  <c r="O45" i="2" l="1"/>
  <c r="P43" i="2" l="1"/>
  <c r="P45" i="2" l="1"/>
  <c r="Q43" i="2" l="1"/>
  <c r="Q45" i="2" l="1"/>
  <c r="R43" i="2" l="1"/>
  <c r="R45" i="2" s="1"/>
  <c r="S43" i="2" s="1"/>
  <c r="S45" i="2" s="1"/>
  <c r="T43" i="2" s="1"/>
  <c r="T45" i="2" s="1"/>
  <c r="U43" i="2" s="1"/>
  <c r="U45" i="2" s="1"/>
  <c r="V43" i="2" s="1"/>
  <c r="V45" i="2" s="1"/>
  <c r="W43" i="2" s="1"/>
  <c r="W45" i="2" s="1"/>
  <c r="X43" i="2" s="1"/>
  <c r="X45" i="2" s="1"/>
  <c r="Y43" i="2" s="1"/>
  <c r="Y45" i="2" s="1"/>
  <c r="Z43" i="2" s="1"/>
  <c r="Z45" i="2" s="1"/>
  <c r="AA43" i="2" s="1"/>
  <c r="AA45" i="2" s="1"/>
  <c r="AB43" i="2" s="1"/>
  <c r="AB45" i="2" s="1"/>
  <c r="AC43" i="2" s="1"/>
  <c r="AC45" i="2" s="1"/>
  <c r="AD43" i="2" s="1"/>
  <c r="AD45" i="2" s="1"/>
  <c r="AE43" i="2" s="1"/>
  <c r="AE45" i="2" s="1"/>
  <c r="AF43" i="2" s="1"/>
  <c r="AF45" i="2" s="1"/>
  <c r="AG43" i="2" s="1"/>
  <c r="AG45" i="2" s="1"/>
  <c r="AH43" i="2" s="1"/>
  <c r="AH45" i="2" s="1"/>
  <c r="AI43" i="2" s="1"/>
  <c r="AI45" i="2" s="1"/>
  <c r="AJ43" i="2" s="1"/>
  <c r="AJ45" i="2" s="1"/>
  <c r="AK43" i="2" s="1"/>
  <c r="AK45" i="2" s="1"/>
  <c r="AL43" i="2" s="1"/>
  <c r="AL45" i="2" s="1"/>
  <c r="AM43" i="2" s="1"/>
  <c r="AM45" i="2" s="1"/>
  <c r="AN43" i="2" s="1"/>
  <c r="AN45" i="2" s="1"/>
  <c r="AO43" i="2" s="1"/>
  <c r="AO45" i="2" s="1"/>
  <c r="AP43" i="2" s="1"/>
  <c r="AP45" i="2" s="1"/>
  <c r="AQ43" i="2" s="1"/>
  <c r="AQ45" i="2" s="1"/>
  <c r="AR43" i="2" s="1"/>
  <c r="AR45" i="2" s="1"/>
  <c r="AS43" i="2" s="1"/>
  <c r="AS45" i="2" s="1"/>
  <c r="AT43" i="2" s="1"/>
  <c r="AT45" i="2" s="1"/>
  <c r="AU43" i="2" s="1"/>
  <c r="AU45" i="2" s="1"/>
  <c r="AV43" i="2" s="1"/>
  <c r="AV45" i="2" s="1"/>
  <c r="AW43" i="2" s="1"/>
  <c r="AW45" i="2" s="1"/>
  <c r="AX43" i="2" s="1"/>
  <c r="AX45" i="2" s="1"/>
  <c r="AY43" i="2" s="1"/>
  <c r="AY45" i="2" s="1"/>
  <c r="AZ43" i="2" s="1"/>
  <c r="AZ45" i="2" s="1"/>
  <c r="BA43" i="2" s="1"/>
  <c r="BA45" i="2" s="1"/>
  <c r="BB43" i="2" s="1"/>
  <c r="BB45" i="2" s="1"/>
  <c r="BC43" i="2" s="1"/>
  <c r="BC45" i="2" s="1"/>
  <c r="BD43" i="2" s="1"/>
  <c r="BD45" i="2" s="1"/>
  <c r="BE43" i="2" s="1"/>
  <c r="BE45" i="2" s="1"/>
  <c r="BF43" i="2" s="1"/>
  <c r="BF45" i="2" s="1"/>
  <c r="BG43" i="2" s="1"/>
  <c r="BG45" i="2" s="1"/>
  <c r="BH43" i="2" s="1"/>
  <c r="BH45" i="2" s="1"/>
  <c r="BI43" i="2" s="1"/>
  <c r="BI45" i="2" s="1"/>
  <c r="BJ43" i="2" s="1"/>
  <c r="BJ45" i="2" s="1"/>
  <c r="BK43" i="2" s="1"/>
  <c r="BK45" i="2" s="1"/>
  <c r="BL43" i="2" s="1"/>
  <c r="BL45" i="2" s="1"/>
  <c r="BM43" i="2" s="1"/>
  <c r="BM45" i="2" s="1"/>
  <c r="BN43" i="2" s="1"/>
  <c r="BN45" i="2" s="1"/>
  <c r="BO43" i="2" s="1"/>
  <c r="BO45" i="2" s="1"/>
  <c r="BP43" i="2" s="1"/>
  <c r="BP45" i="2" s="1"/>
  <c r="BQ43" i="2" s="1"/>
  <c r="BQ45" i="2" s="1"/>
  <c r="BR43" i="2" s="1"/>
  <c r="BR45" i="2" s="1"/>
  <c r="BS43" i="2" s="1"/>
  <c r="BS45" i="2" s="1"/>
  <c r="BT43" i="2" s="1"/>
  <c r="BT45" i="2" l="1"/>
  <c r="BV45" i="2" s="1"/>
  <c r="BV43" i="2"/>
</calcChain>
</file>

<file path=xl/sharedStrings.xml><?xml version="1.0" encoding="utf-8"?>
<sst xmlns="http://schemas.openxmlformats.org/spreadsheetml/2006/main" count="635" uniqueCount="233">
  <si>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</si>
  <si>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</si>
  <si>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</si>
  <si>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</si>
  <si>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</si>
  <si>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</si>
  <si>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</si>
  <si>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SPRINT 5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</si>
  <si>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</si>
  <si>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</si>
  <si>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</si>
  <si>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</si>
  <si>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</si>
  <si>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</si>
  <si>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</si>
  <si>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</si>
  <si>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</si>
  <si>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</si>
  <si>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</si>
  <si>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</si>
  <si>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</si>
  <si>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</si>
  <si>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</si>
  <si>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</si>
  <si>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</si>
  <si>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</si>
  <si>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</si>
  <si>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</si>
  <si>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</si>
  <si>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</si>
  <si>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</si>
  <si>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</si>
  <si>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</si>
  <si>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</si>
  <si>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</si>
  <si>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</si>
  <si>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</si>
  <si>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Project Conception and Initiation</t>
  </si>
  <si>
    <t>Project Charter</t>
  </si>
  <si>
    <t>Leon W</t>
  </si>
  <si>
    <t>1.1.1</t>
  </si>
  <si>
    <t>Project Charter Revisions</t>
  </si>
  <si>
    <t>Kylie R</t>
  </si>
  <si>
    <t>Research</t>
  </si>
  <si>
    <t>Pete S</t>
  </si>
  <si>
    <t>Projections</t>
  </si>
  <si>
    <t>Steve L</t>
  </si>
  <si>
    <t>Stakeholders</t>
  </si>
  <si>
    <t>Allen W</t>
  </si>
  <si>
    <t>Guidelines</t>
  </si>
  <si>
    <t>Malik M</t>
  </si>
  <si>
    <t>Project Initiation</t>
  </si>
  <si>
    <t>Project Definition and Planning</t>
  </si>
  <si>
    <t>Scope and Goal Setting</t>
  </si>
  <si>
    <t>Budget</t>
  </si>
  <si>
    <t>Communication Plan</t>
  </si>
  <si>
    <t>Risk Management</t>
  </si>
  <si>
    <t>Project Launch and Execution</t>
  </si>
  <si>
    <t>Status and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</si>
  <si>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</si>
  <si>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</si>
  <si>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</si>
  <si>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</si>
  <si>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</si>
  <si>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</si>
  <si>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</si>
  <si>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</si>
  <si>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Performance/Monitoring</t>
  </si>
  <si>
    <t>Project Objectives</t>
  </si>
  <si>
    <t>Quality Deliverables</t>
  </si>
  <si>
    <t>Effort and Cost Tracking</t>
  </si>
  <si>
    <t>4.4</t>
  </si>
  <si>
    <t>Project Performance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</si>
  <si>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</si>
  <si>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</si>
  <si>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</si>
  <si>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</si>
  <si>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</si>
  <si>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</si>
  <si>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</si>
  <si>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</si>
  <si>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</si>
  <si>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</si>
  <si>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CLICK HERE TO CREATE SCRUM PROJECT MANAGEMENT GANTT CHART TEMPLATES IN SMARTSHEET</t>
  </si>
  <si>
    <t>PRIORITY</t>
  </si>
  <si>
    <t>TASK DESCRIPTION</t>
  </si>
  <si>
    <t>WORK ESTIMATE IN HOURS</t>
  </si>
  <si>
    <t>STATUS</t>
  </si>
  <si>
    <t>STATUS KEY</t>
  </si>
  <si>
    <t>Not Started</t>
  </si>
  <si>
    <t>In Progress</t>
  </si>
  <si>
    <t>Completed</t>
  </si>
  <si>
    <t>USER STORIES or TASKS</t>
  </si>
  <si>
    <t>ADDED BY</t>
  </si>
  <si>
    <t>DATED ADDED</t>
  </si>
  <si>
    <t>claudia</t>
  </si>
  <si>
    <t>user login</t>
  </si>
  <si>
    <t>as a user I want to login to the website using the info provided during the registration</t>
  </si>
  <si>
    <t>alessandro</t>
  </si>
  <si>
    <t>user deletion</t>
  </si>
  <si>
    <t>as a user I want to delete my account</t>
  </si>
  <si>
    <t>valerio</t>
  </si>
  <si>
    <t>user oauth</t>
  </si>
  <si>
    <t>as a user I want to register with my google account</t>
  </si>
  <si>
    <t>saverio</t>
  </si>
  <si>
    <t>as a user I want to register to the website</t>
  </si>
  <si>
    <t>user registration</t>
  </si>
  <si>
    <t>user profile photo modification</t>
  </si>
  <si>
    <t>as a user I want to change my profile photo</t>
  </si>
  <si>
    <t>user preferencies</t>
  </si>
  <si>
    <t>user competition</t>
  </si>
  <si>
    <t>as a user I want to check my score on the competition scoreboard</t>
  </si>
  <si>
    <t>as a user I want to unlock animal description once the certificate has been uploaded</t>
  </si>
  <si>
    <t>user achievement</t>
  </si>
  <si>
    <t>user comments</t>
  </si>
  <si>
    <t>user report</t>
  </si>
  <si>
    <t xml:space="preserve">as a user I want to report other users who misbehave </t>
  </si>
  <si>
    <t>admin report</t>
  </si>
  <si>
    <t>as an admin I want to check the reports and block or delete users</t>
  </si>
  <si>
    <t>admin events</t>
  </si>
  <si>
    <t>as an admin I want to add temporary events that allow users to gain more points</t>
  </si>
  <si>
    <t>winner announcement</t>
  </si>
  <si>
    <t>as a user on the ranking podium after a season I'm gaining a badge on my profile</t>
  </si>
  <si>
    <t>user forum filter</t>
  </si>
  <si>
    <t>as a user I want to filter the posts in the forum by certain condition</t>
  </si>
  <si>
    <t>user complete animaldex</t>
  </si>
  <si>
    <t>as a user I want to view the complete list of all the animals in the database</t>
  </si>
  <si>
    <t>user complete animaldex sorting</t>
  </si>
  <si>
    <t>as a user I want to sort the complete list of animals</t>
  </si>
  <si>
    <t>Design of project</t>
  </si>
  <si>
    <t xml:space="preserve">LoFi </t>
  </si>
  <si>
    <t>Function Points</t>
  </si>
  <si>
    <t>COCOMO II</t>
  </si>
  <si>
    <t>user issues</t>
  </si>
  <si>
    <t>as a user I want to discover known positions of an animal</t>
  </si>
  <si>
    <t>animal positions</t>
  </si>
  <si>
    <t>as a user I want to be able to recover my credentials</t>
  </si>
  <si>
    <t>user credentials</t>
  </si>
  <si>
    <t>as a user I want to upload a certificate from google photos/drive</t>
  </si>
  <si>
    <t>certificates via google</t>
  </si>
  <si>
    <t>as an admin I want to modify/delete all comments on the forum</t>
  </si>
  <si>
    <t>as a user I want to modify my own comments on the forum</t>
  </si>
  <si>
    <t>user modifying comments</t>
  </si>
  <si>
    <t>admin modifying comments</t>
  </si>
  <si>
    <t>as an admin I want to see the list of all users</t>
  </si>
  <si>
    <t>users list</t>
  </si>
  <si>
    <t>as a user or third party authority I want to be able to be informed on how my data is handled by the application and their owners</t>
  </si>
  <si>
    <t>user agreement</t>
  </si>
  <si>
    <t>as a user I want to report if I meet a hurt animal and call for emergency</t>
  </si>
  <si>
    <t>animal emergency</t>
  </si>
  <si>
    <t>as an emergency operator I want to receive notifications from users</t>
  </si>
  <si>
    <t>operator notifications</t>
  </si>
  <si>
    <t>operator response</t>
  </si>
  <si>
    <t>as an emergency operator I want to send updates on the user help request</t>
  </si>
  <si>
    <t>operator login</t>
  </si>
  <si>
    <t>operator deletion</t>
  </si>
  <si>
    <t>as an operator I want to login to the website using the info provided during the registration</t>
  </si>
  <si>
    <t>as an operator I want to delete my account</t>
  </si>
  <si>
    <t>operator registration</t>
  </si>
  <si>
    <t>as an operator I want to register to the website</t>
  </si>
  <si>
    <t>user personal animaldex</t>
  </si>
  <si>
    <t>as a user I want to see my personal animaldex with my certificates</t>
  </si>
  <si>
    <t>user event interaction</t>
  </si>
  <si>
    <t>as a user I want to be able to participate to special events and gain more points</t>
  </si>
  <si>
    <t>emergency operator evaluation</t>
  </si>
  <si>
    <t>user evaluation</t>
  </si>
  <si>
    <t>as a user I want to evaluate the reliability of the emergency operator</t>
  </si>
  <si>
    <t>as an emergency operator I want to evaluate the reliability of the user</t>
  </si>
  <si>
    <t>admin notifications</t>
  </si>
  <si>
    <t>as an admin I want to receive the evaluation of both the user and the emergency operator</t>
  </si>
  <si>
    <t>admin ban</t>
  </si>
  <si>
    <t>as an admin I want to ban user or emergency operator that has a certain amount of negative evaluations</t>
  </si>
  <si>
    <t>user credentials and personal info</t>
  </si>
  <si>
    <t>animaldex search</t>
  </si>
  <si>
    <t>as a user I want to look for a specific animal in the animaldex using the search bar in the page</t>
  </si>
  <si>
    <t>as a user I want to edit my personal info and change my credentials associated to my account</t>
  </si>
  <si>
    <t>user animal certificate</t>
  </si>
  <si>
    <t>as a user I want to upload/update a photo certifiyng the encounter of the animal in order to obtain points</t>
  </si>
  <si>
    <t>user map</t>
  </si>
  <si>
    <t>as a user I want to view the homepage map divided by areas</t>
  </si>
  <si>
    <t>as a user I want to define my preferences on favourite animal and notifications about comments and operators</t>
  </si>
  <si>
    <t>as a user I want to ask for help by reporting my issue to an admin</t>
  </si>
  <si>
    <t>User Management</t>
  </si>
  <si>
    <t>Certification</t>
  </si>
  <si>
    <t>Certification/Frontend</t>
  </si>
  <si>
    <t>Forum</t>
  </si>
  <si>
    <t>Notification</t>
  </si>
  <si>
    <t>Certifcation</t>
  </si>
  <si>
    <t>Certification/User Management</t>
  </si>
  <si>
    <t>DB</t>
  </si>
  <si>
    <t>User Management/DB/Frontend</t>
  </si>
  <si>
    <t>Certificate</t>
  </si>
  <si>
    <t>DB/Certification</t>
  </si>
  <si>
    <t>COMPONENT</t>
  </si>
  <si>
    <t>as a user I want to take part to the forum, by adding a comment or replying to an existing comment</t>
  </si>
  <si>
    <t>Notification/User Management/Forum</t>
  </si>
  <si>
    <t>System architecture estimation</t>
  </si>
  <si>
    <t>II Sprint definition</t>
  </si>
  <si>
    <t>ER Schema and User stories</t>
  </si>
  <si>
    <t xml:space="preserve">User Management (Di Paolo/Catalano) </t>
  </si>
  <si>
    <t xml:space="preserve">User Management  (Di Paolo/Catalano) </t>
  </si>
  <si>
    <t>Certification (Baldi/Dieni)</t>
  </si>
  <si>
    <t>Certificate (Baldi/Dieni)</t>
  </si>
  <si>
    <t>Certifcation (Baldi/Dieni)</t>
  </si>
  <si>
    <t>DB/Certification (Baldi/Dieni)</t>
  </si>
  <si>
    <t>DB (Baldi/Dieni)</t>
  </si>
  <si>
    <t>Implementation of II Sprit features</t>
  </si>
  <si>
    <t>First drafting of db structure</t>
  </si>
  <si>
    <t>everyone</t>
  </si>
  <si>
    <t>Alessandro Catalano</t>
  </si>
  <si>
    <t>Claudia Di Paolo</t>
  </si>
  <si>
    <t>First drafting of frontend</t>
  </si>
  <si>
    <t>Saverio Dieni</t>
  </si>
  <si>
    <t>First drafting of certification service</t>
  </si>
  <si>
    <t>Database within the docker container</t>
  </si>
  <si>
    <t>2,5</t>
  </si>
  <si>
    <t>Certification service within the docker container</t>
  </si>
  <si>
    <t>2,6</t>
  </si>
  <si>
    <t>Catalano and Di paolo</t>
  </si>
  <si>
    <t>2,7</t>
  </si>
  <si>
    <t>Communication between certification and recognition service</t>
  </si>
  <si>
    <t>2,8</t>
  </si>
  <si>
    <t>First version of central server</t>
  </si>
  <si>
    <t>2,9</t>
  </si>
  <si>
    <t xml:space="preserve"> Local db (sql file + docker)</t>
  </si>
  <si>
    <t>Signup/login</t>
  </si>
  <si>
    <t>2.10</t>
  </si>
  <si>
    <t>Valerio Baldi</t>
  </si>
  <si>
    <t xml:space="preserve">Certificate Image's Handling </t>
  </si>
  <si>
    <t>in progress</t>
  </si>
  <si>
    <t>2 e 3</t>
  </si>
  <si>
    <t>completed</t>
  </si>
  <si>
    <t>not 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</si>
</sst>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2"/>
      <color rgb="FF000000"/>
      <name val="Corbel"/>
    </font>
    <font>
      <b/>
      <sz val="24"/>
      <color rgb="FF345D7E"/>
      <name val="Arial"/>
    </font>
    <font>
      <b/>
      <sz val="10"/>
      <color rgb="FF558BB7"/>
      <name val="Arial"/>
    </font>
    <font>
      <b/>
      <sz val="10"/>
      <color rgb="FFF3F3F3"/>
      <name val="Arial"/>
    </font>
    <font>
      <b/>
      <u/>
      <sz val="10"/>
      <color rgb="FFF3F3F3"/>
      <name val="Arial"/>
    </font>
    <font>
      <b/>
      <sz val="16"/>
      <color rgb="FF7F7F7F"/>
      <name val="Arial"/>
    </font>
    <font>
      <sz val="12"/>
      <name val="Corbel"/>
    </font>
    <font>
      <b/>
      <sz val="9"/>
      <color rgb="FF000000"/>
      <name val="Arial"/>
    </font>
    <font>
      <b/>
      <sz val="8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b/>
      <sz val="8"/>
      <color rgb="FF7F7F7F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b/>
      <u/>
      <sz val="12"/>
      <color rgb="FFFFFFFF"/>
      <name val="Arial"/>
    </font>
    <font>
      <b/>
      <sz val="15"/>
      <color rgb="FF000000"/>
      <name val="Arial"/>
    </font>
    <font>
      <b/>
      <sz val="12"/>
      <color rgb="FFFFFFFF"/>
      <name val="Arial"/>
    </font>
    <font>
      <sz val="9"/>
      <color rgb="FF7B3C16"/>
      <name val="Arial"/>
    </font>
    <font>
      <sz val="9"/>
      <color rgb="FF7C5F1D"/>
      <name val="Arial"/>
    </font>
    <font>
      <sz val="9"/>
      <color rgb="FF716767"/>
      <name val="Arial"/>
    </font>
    <font>
      <sz val="9"/>
      <color rgb="FF000000"/>
      <name val="Arial"/>
      <family val="2"/>
    </font>
    <font>
      <sz val="9"/>
      <color theme="1"/>
      <name val="Arial"/>
    </font>
    <font>
      <u/>
      <sz val="10"/>
      <color rgb="FF000000"/>
      <name val="Arial"/>
      <family val="2"/>
    </font>
    <font>
      <u/>
      <sz val="9"/>
      <color rgb="FF000000"/>
      <name val="Arial"/>
      <family val="2"/>
    </font>
    <font>
      <sz val="10"/>
      <color rgb="FF00000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94B6D2"/>
        <bgColor rgb="FF94B6D2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DD8047"/>
        <bgColor rgb="FFDD8047"/>
      </patternFill>
    </fill>
    <fill>
      <patternFill patternType="solid">
        <fgColor rgb="FF6AA84F"/>
        <bgColor rgb="FF6AA84F"/>
      </patternFill>
    </fill>
    <fill>
      <patternFill patternType="solid">
        <fgColor rgb="FFE9E7E7"/>
        <bgColor rgb="FFE9E7E7"/>
      </patternFill>
    </fill>
    <fill>
      <patternFill patternType="solid">
        <fgColor theme="4"/>
        <bgColor rgb="FFE9F0F5"/>
      </patternFill>
    </fill>
    <fill>
      <patternFill patternType="solid">
        <fgColor theme="4" tint="0.79998168889431442"/>
        <bgColor theme="4" tint="0.79998168889431442"/>
      </patternFill>
    </fill>
  </fills>
  <borders count="78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medium">
        <color rgb="FFBFBFBF"/>
      </left>
      <right/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 style="thin">
        <color rgb="FFBFBFBF"/>
      </top>
      <bottom/>
      <diagonal/>
    </border>
    <border>
      <left style="medium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/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/>
      <bottom style="thin">
        <color rgb="FFBFBFBF"/>
      </bottom>
      <diagonal/>
    </border>
  </borders>
  <cellStyleXfs count="1">
    <xf numFmtId="0" fontId="0" fillId="0" borderId="0"/>
  </cellStyleXfs>
  <cellXfs count="201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7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/>
    </xf>
    <xf numFmtId="0" fontId="0" fillId="4" borderId="3" xfId="0" applyFill="1" applyBorder="1"/>
    <xf numFmtId="0" fontId="0" fillId="0" borderId="3" xfId="0" applyBorder="1"/>
    <xf numFmtId="0" fontId="0" fillId="0" borderId="4" xfId="0" applyBorder="1"/>
    <xf numFmtId="0" fontId="7" fillId="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0" fillId="0" borderId="6" xfId="0" applyBorder="1"/>
    <xf numFmtId="0" fontId="0" fillId="5" borderId="6" xfId="0" applyFill="1" applyBorder="1"/>
    <xf numFmtId="0" fontId="0" fillId="0" borderId="7" xfId="0" applyBorder="1"/>
    <xf numFmtId="0" fontId="7" fillId="6" borderId="6" xfId="0" applyFont="1" applyFill="1" applyBorder="1" applyAlignment="1">
      <alignment horizontal="center" vertical="center" wrapText="1"/>
    </xf>
    <xf numFmtId="0" fontId="0" fillId="6" borderId="6" xfId="0" applyFill="1" applyBorder="1"/>
    <xf numFmtId="0" fontId="7" fillId="7" borderId="6" xfId="0" applyFont="1" applyFill="1" applyBorder="1" applyAlignment="1">
      <alignment horizontal="center" vertical="center" wrapText="1"/>
    </xf>
    <xf numFmtId="0" fontId="0" fillId="7" borderId="6" xfId="0" applyFill="1" applyBorder="1"/>
    <xf numFmtId="0" fontId="7" fillId="8" borderId="6" xfId="0" applyFont="1" applyFill="1" applyBorder="1" applyAlignment="1">
      <alignment horizontal="center" vertical="center" wrapText="1"/>
    </xf>
    <xf numFmtId="0" fontId="0" fillId="8" borderId="6" xfId="0" applyFill="1" applyBorder="1"/>
    <xf numFmtId="0" fontId="8" fillId="3" borderId="28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10" fillId="13" borderId="33" xfId="0" applyFont="1" applyFill="1" applyBorder="1" applyAlignment="1">
      <alignment horizontal="center" vertical="center"/>
    </xf>
    <xf numFmtId="0" fontId="10" fillId="13" borderId="34" xfId="0" applyFont="1" applyFill="1" applyBorder="1" applyAlignment="1">
      <alignment horizontal="center" vertical="center"/>
    </xf>
    <xf numFmtId="0" fontId="10" fillId="13" borderId="35" xfId="0" applyFont="1" applyFill="1" applyBorder="1" applyAlignment="1">
      <alignment horizontal="center" vertical="center"/>
    </xf>
    <xf numFmtId="0" fontId="10" fillId="14" borderId="33" xfId="0" applyFont="1" applyFill="1" applyBorder="1" applyAlignment="1">
      <alignment horizontal="center" vertical="center"/>
    </xf>
    <xf numFmtId="0" fontId="10" fillId="14" borderId="34" xfId="0" applyFont="1" applyFill="1" applyBorder="1" applyAlignment="1">
      <alignment horizontal="center" vertical="center"/>
    </xf>
    <xf numFmtId="0" fontId="10" fillId="14" borderId="35" xfId="0" applyFont="1" applyFill="1" applyBorder="1" applyAlignment="1">
      <alignment horizontal="center" vertical="center"/>
    </xf>
    <xf numFmtId="0" fontId="10" fillId="15" borderId="33" xfId="0" applyFont="1" applyFill="1" applyBorder="1" applyAlignment="1">
      <alignment horizontal="center" vertical="center"/>
    </xf>
    <xf numFmtId="0" fontId="10" fillId="15" borderId="34" xfId="0" applyFont="1" applyFill="1" applyBorder="1" applyAlignment="1">
      <alignment horizontal="center" vertical="center"/>
    </xf>
    <xf numFmtId="0" fontId="10" fillId="15" borderId="35" xfId="0" applyFont="1" applyFill="1" applyBorder="1" applyAlignment="1">
      <alignment horizontal="center" vertical="center"/>
    </xf>
    <xf numFmtId="0" fontId="10" fillId="16" borderId="33" xfId="0" applyFont="1" applyFill="1" applyBorder="1" applyAlignment="1">
      <alignment horizontal="center" vertical="center"/>
    </xf>
    <xf numFmtId="0" fontId="10" fillId="16" borderId="34" xfId="0" applyFont="1" applyFill="1" applyBorder="1" applyAlignment="1">
      <alignment horizontal="center" vertical="center"/>
    </xf>
    <xf numFmtId="0" fontId="10" fillId="16" borderId="35" xfId="0" applyFont="1" applyFill="1" applyBorder="1" applyAlignment="1">
      <alignment horizontal="center" vertical="center"/>
    </xf>
    <xf numFmtId="49" fontId="11" fillId="17" borderId="36" xfId="0" applyNumberFormat="1" applyFont="1" applyFill="1" applyBorder="1" applyAlignment="1">
      <alignment horizontal="left" vertical="center"/>
    </xf>
    <xf numFmtId="0" fontId="11" fillId="3" borderId="37" xfId="0" applyFont="1" applyFill="1" applyBorder="1" applyAlignment="1">
      <alignment horizontal="left" vertical="center"/>
    </xf>
    <xf numFmtId="0" fontId="11" fillId="3" borderId="38" xfId="0" applyFont="1" applyFill="1" applyBorder="1" applyAlignment="1">
      <alignment horizontal="left" vertical="center"/>
    </xf>
    <xf numFmtId="0" fontId="11" fillId="3" borderId="28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39" xfId="0" applyFont="1" applyFill="1" applyBorder="1" applyAlignment="1">
      <alignment horizontal="left" vertical="center"/>
    </xf>
    <xf numFmtId="14" fontId="11" fillId="3" borderId="40" xfId="0" applyNumberFormat="1" applyFont="1" applyFill="1" applyBorder="1" applyAlignment="1">
      <alignment horizontal="center" vertical="center"/>
    </xf>
    <xf numFmtId="14" fontId="11" fillId="3" borderId="41" xfId="0" applyNumberFormat="1" applyFont="1" applyFill="1" applyBorder="1" applyAlignment="1">
      <alignment horizontal="center" vertical="center"/>
    </xf>
    <xf numFmtId="1" fontId="11" fillId="3" borderId="41" xfId="0" applyNumberFormat="1" applyFont="1" applyFill="1" applyBorder="1" applyAlignment="1">
      <alignment horizontal="center" vertical="center"/>
    </xf>
    <xf numFmtId="9" fontId="7" fillId="3" borderId="41" xfId="0" applyNumberFormat="1" applyFont="1" applyFill="1" applyBorder="1" applyAlignment="1">
      <alignment horizontal="center" vertical="center"/>
    </xf>
    <xf numFmtId="0" fontId="12" fillId="3" borderId="42" xfId="0" applyFont="1" applyFill="1" applyBorder="1"/>
    <xf numFmtId="0" fontId="12" fillId="3" borderId="43" xfId="0" applyFont="1" applyFill="1" applyBorder="1"/>
    <xf numFmtId="0" fontId="12" fillId="3" borderId="44" xfId="0" applyFont="1" applyFill="1" applyBorder="1"/>
    <xf numFmtId="49" fontId="11" fillId="17" borderId="45" xfId="0" applyNumberFormat="1" applyFont="1" applyFill="1" applyBorder="1" applyAlignment="1">
      <alignment horizontal="left" vertical="center"/>
    </xf>
    <xf numFmtId="0" fontId="11" fillId="0" borderId="42" xfId="0" applyFont="1" applyBorder="1" applyAlignment="1">
      <alignment horizontal="left" vertical="center"/>
    </xf>
    <xf numFmtId="0" fontId="11" fillId="0" borderId="46" xfId="0" applyFont="1" applyBorder="1" applyAlignment="1">
      <alignment horizontal="left" vertical="center"/>
    </xf>
    <xf numFmtId="0" fontId="11" fillId="0" borderId="2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17" borderId="7" xfId="0" applyFont="1" applyFill="1" applyBorder="1" applyAlignment="1">
      <alignment horizontal="center" vertical="center"/>
    </xf>
    <xf numFmtId="0" fontId="11" fillId="0" borderId="47" xfId="0" applyFont="1" applyBorder="1" applyAlignment="1">
      <alignment horizontal="left" vertical="center"/>
    </xf>
    <xf numFmtId="14" fontId="11" fillId="0" borderId="48" xfId="0" applyNumberFormat="1" applyFont="1" applyBorder="1" applyAlignment="1">
      <alignment horizontal="center" vertical="center"/>
    </xf>
    <xf numFmtId="14" fontId="11" fillId="0" borderId="43" xfId="0" applyNumberFormat="1" applyFont="1" applyBorder="1" applyAlignment="1">
      <alignment horizontal="center" vertical="center"/>
    </xf>
    <xf numFmtId="1" fontId="11" fillId="17" borderId="43" xfId="0" applyNumberFormat="1" applyFont="1" applyFill="1" applyBorder="1" applyAlignment="1">
      <alignment horizontal="center" vertical="center"/>
    </xf>
    <xf numFmtId="9" fontId="7" fillId="2" borderId="41" xfId="0" applyNumberFormat="1" applyFont="1" applyFill="1" applyBorder="1" applyAlignment="1">
      <alignment horizontal="center" vertical="center"/>
    </xf>
    <xf numFmtId="0" fontId="12" fillId="0" borderId="42" xfId="0" applyFont="1" applyBorder="1"/>
    <xf numFmtId="0" fontId="12" fillId="0" borderId="43" xfId="0" applyFont="1" applyBorder="1"/>
    <xf numFmtId="0" fontId="12" fillId="18" borderId="43" xfId="0" applyFont="1" applyFill="1" applyBorder="1"/>
    <xf numFmtId="0" fontId="12" fillId="19" borderId="43" xfId="0" applyFont="1" applyFill="1" applyBorder="1"/>
    <xf numFmtId="0" fontId="12" fillId="0" borderId="44" xfId="0" applyFont="1" applyBorder="1"/>
    <xf numFmtId="0" fontId="12" fillId="20" borderId="43" xfId="0" applyFont="1" applyFill="1" applyBorder="1"/>
    <xf numFmtId="0" fontId="12" fillId="21" borderId="43" xfId="0" applyFont="1" applyFill="1" applyBorder="1"/>
    <xf numFmtId="0" fontId="12" fillId="22" borderId="43" xfId="0" applyFont="1" applyFill="1" applyBorder="1"/>
    <xf numFmtId="0" fontId="12" fillId="18" borderId="44" xfId="0" applyFont="1" applyFill="1" applyBorder="1"/>
    <xf numFmtId="0" fontId="11" fillId="3" borderId="42" xfId="0" applyFont="1" applyFill="1" applyBorder="1" applyAlignment="1">
      <alignment horizontal="left" vertical="center"/>
    </xf>
    <xf numFmtId="0" fontId="11" fillId="3" borderId="49" xfId="0" applyFont="1" applyFill="1" applyBorder="1" applyAlignment="1">
      <alignment horizontal="left" vertical="center"/>
    </xf>
    <xf numFmtId="0" fontId="11" fillId="3" borderId="47" xfId="0" applyFont="1" applyFill="1" applyBorder="1" applyAlignment="1">
      <alignment horizontal="left" vertical="center"/>
    </xf>
    <xf numFmtId="14" fontId="11" fillId="3" borderId="50" xfId="0" applyNumberFormat="1" applyFont="1" applyFill="1" applyBorder="1" applyAlignment="1">
      <alignment horizontal="center" vertical="center"/>
    </xf>
    <xf numFmtId="14" fontId="11" fillId="3" borderId="43" xfId="0" applyNumberFormat="1" applyFont="1" applyFill="1" applyBorder="1" applyAlignment="1">
      <alignment horizontal="center" vertical="center"/>
    </xf>
    <xf numFmtId="0" fontId="12" fillId="23" borderId="42" xfId="0" applyFont="1" applyFill="1" applyBorder="1"/>
    <xf numFmtId="0" fontId="12" fillId="23" borderId="43" xfId="0" applyFont="1" applyFill="1" applyBorder="1"/>
    <xf numFmtId="0" fontId="11" fillId="0" borderId="51" xfId="0" applyFont="1" applyBorder="1" applyAlignment="1">
      <alignment horizontal="left" vertical="center"/>
    </xf>
    <xf numFmtId="49" fontId="11" fillId="17" borderId="52" xfId="0" applyNumberFormat="1" applyFont="1" applyFill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55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17" borderId="57" xfId="0" applyFont="1" applyFill="1" applyBorder="1" applyAlignment="1">
      <alignment horizontal="center" vertical="center"/>
    </xf>
    <xf numFmtId="0" fontId="11" fillId="0" borderId="58" xfId="0" applyFont="1" applyBorder="1" applyAlignment="1">
      <alignment horizontal="left" vertical="center"/>
    </xf>
    <xf numFmtId="14" fontId="11" fillId="0" borderId="59" xfId="0" applyNumberFormat="1" applyFont="1" applyBorder="1" applyAlignment="1">
      <alignment horizontal="center" vertical="center"/>
    </xf>
    <xf numFmtId="14" fontId="11" fillId="0" borderId="60" xfId="0" applyNumberFormat="1" applyFont="1" applyBorder="1" applyAlignment="1">
      <alignment horizontal="center" vertical="center"/>
    </xf>
    <xf numFmtId="1" fontId="11" fillId="17" borderId="61" xfId="0" applyNumberFormat="1" applyFont="1" applyFill="1" applyBorder="1" applyAlignment="1">
      <alignment horizontal="center" vertical="center"/>
    </xf>
    <xf numFmtId="9" fontId="7" fillId="2" borderId="62" xfId="0" applyNumberFormat="1" applyFont="1" applyFill="1" applyBorder="1" applyAlignment="1">
      <alignment horizontal="center" vertical="center"/>
    </xf>
    <xf numFmtId="0" fontId="12" fillId="0" borderId="53" xfId="0" applyFont="1" applyBorder="1"/>
    <xf numFmtId="0" fontId="12" fillId="0" borderId="60" xfId="0" applyFont="1" applyBorder="1"/>
    <xf numFmtId="0" fontId="12" fillId="19" borderId="60" xfId="0" applyFont="1" applyFill="1" applyBorder="1"/>
    <xf numFmtId="0" fontId="12" fillId="0" borderId="63" xfId="0" applyFont="1" applyBorder="1"/>
    <xf numFmtId="0" fontId="12" fillId="20" borderId="60" xfId="0" applyFont="1" applyFill="1" applyBorder="1"/>
    <xf numFmtId="0" fontId="12" fillId="21" borderId="60" xfId="0" applyFont="1" applyFill="1" applyBorder="1"/>
    <xf numFmtId="0" fontId="12" fillId="22" borderId="60" xfId="0" applyFont="1" applyFill="1" applyBorder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7" fillId="3" borderId="6" xfId="0" applyFont="1" applyFill="1" applyBorder="1" applyAlignment="1">
      <alignment horizontal="right"/>
    </xf>
    <xf numFmtId="0" fontId="9" fillId="8" borderId="6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7" fillId="4" borderId="6" xfId="0" applyFont="1" applyFill="1" applyBorder="1" applyAlignment="1">
      <alignment horizontal="center" vertical="center"/>
    </xf>
    <xf numFmtId="1" fontId="17" fillId="4" borderId="6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/>
    </xf>
    <xf numFmtId="0" fontId="19" fillId="0" borderId="0" xfId="0" applyFont="1"/>
    <xf numFmtId="0" fontId="12" fillId="0" borderId="0" xfId="0" applyFont="1"/>
    <xf numFmtId="0" fontId="12" fillId="9" borderId="42" xfId="0" applyFont="1" applyFill="1" applyBorder="1"/>
    <xf numFmtId="0" fontId="12" fillId="10" borderId="42" xfId="0" applyFont="1" applyFill="1" applyBorder="1"/>
    <xf numFmtId="0" fontId="12" fillId="11" borderId="42" xfId="0" applyFont="1" applyFill="1" applyBorder="1"/>
    <xf numFmtId="0" fontId="12" fillId="12" borderId="42" xfId="0" applyFont="1" applyFill="1" applyBorder="1"/>
    <xf numFmtId="0" fontId="7" fillId="3" borderId="67" xfId="0" applyFont="1" applyFill="1" applyBorder="1" applyAlignment="1">
      <alignment horizontal="center" vertical="center" wrapText="1"/>
    </xf>
    <xf numFmtId="0" fontId="11" fillId="0" borderId="42" xfId="0" applyFont="1" applyBorder="1" applyAlignment="1">
      <alignment horizontal="left" vertical="center" wrapText="1"/>
    </xf>
    <xf numFmtId="0" fontId="11" fillId="0" borderId="43" xfId="0" applyFont="1" applyBorder="1" applyAlignment="1">
      <alignment horizontal="left" vertical="center" wrapText="1"/>
    </xf>
    <xf numFmtId="0" fontId="10" fillId="0" borderId="43" xfId="0" applyFont="1" applyBorder="1" applyAlignment="1">
      <alignment horizontal="center" vertical="center" wrapText="1"/>
    </xf>
    <xf numFmtId="14" fontId="11" fillId="0" borderId="68" xfId="0" applyNumberFormat="1" applyFont="1" applyBorder="1" applyAlignment="1">
      <alignment horizontal="center" vertical="center" wrapText="1"/>
    </xf>
    <xf numFmtId="14" fontId="21" fillId="20" borderId="47" xfId="0" applyNumberFormat="1" applyFont="1" applyFill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14" fontId="22" fillId="22" borderId="47" xfId="0" applyNumberFormat="1" applyFont="1" applyFill="1" applyBorder="1" applyAlignment="1">
      <alignment horizontal="center" vertical="center" wrapText="1"/>
    </xf>
    <xf numFmtId="14" fontId="23" fillId="25" borderId="58" xfId="0" applyNumberFormat="1" applyFont="1" applyFill="1" applyBorder="1" applyAlignment="1">
      <alignment horizontal="center" vertical="center" wrapText="1"/>
    </xf>
    <xf numFmtId="0" fontId="11" fillId="0" borderId="68" xfId="0" applyFont="1" applyBorder="1" applyAlignment="1">
      <alignment horizontal="center" vertical="center" wrapText="1"/>
    </xf>
    <xf numFmtId="0" fontId="10" fillId="0" borderId="58" xfId="0" applyFont="1" applyBorder="1" applyAlignment="1">
      <alignment horizontal="center" vertical="center" wrapText="1"/>
    </xf>
    <xf numFmtId="0" fontId="11" fillId="0" borderId="69" xfId="0" applyFont="1" applyBorder="1" applyAlignment="1">
      <alignment horizontal="left" vertical="center" wrapText="1"/>
    </xf>
    <xf numFmtId="0" fontId="11" fillId="0" borderId="61" xfId="0" applyFont="1" applyBorder="1" applyAlignment="1">
      <alignment horizontal="left" vertical="center" wrapText="1"/>
    </xf>
    <xf numFmtId="14" fontId="11" fillId="0" borderId="70" xfId="0" applyNumberFormat="1" applyFont="1" applyBorder="1" applyAlignment="1">
      <alignment horizontal="center" vertical="center" wrapText="1"/>
    </xf>
    <xf numFmtId="0" fontId="11" fillId="0" borderId="71" xfId="0" applyFont="1" applyBorder="1" applyAlignment="1">
      <alignment horizontal="left" vertical="center" wrapText="1"/>
    </xf>
    <xf numFmtId="0" fontId="11" fillId="0" borderId="72" xfId="0" applyFont="1" applyBorder="1" applyAlignment="1">
      <alignment horizontal="left" vertical="center" wrapText="1"/>
    </xf>
    <xf numFmtId="14" fontId="11" fillId="0" borderId="73" xfId="0" applyNumberFormat="1" applyFont="1" applyBorder="1" applyAlignment="1">
      <alignment horizontal="center" vertical="center" wrapText="1"/>
    </xf>
    <xf numFmtId="0" fontId="11" fillId="0" borderId="74" xfId="0" applyFont="1" applyBorder="1" applyAlignment="1">
      <alignment horizontal="left" vertical="center" wrapText="1"/>
    </xf>
    <xf numFmtId="0" fontId="11" fillId="0" borderId="66" xfId="0" applyFont="1" applyBorder="1" applyAlignment="1">
      <alignment horizontal="left" vertical="center" wrapText="1"/>
    </xf>
    <xf numFmtId="14" fontId="11" fillId="0" borderId="66" xfId="0" applyNumberFormat="1" applyFont="1" applyBorder="1" applyAlignment="1">
      <alignment horizontal="center" vertical="center" wrapText="1"/>
    </xf>
    <xf numFmtId="0" fontId="24" fillId="0" borderId="42" xfId="0" applyFont="1" applyBorder="1" applyAlignment="1">
      <alignment horizontal="left" vertical="center" wrapText="1"/>
    </xf>
    <xf numFmtId="0" fontId="12" fillId="26" borderId="43" xfId="0" applyFont="1" applyFill="1" applyBorder="1"/>
    <xf numFmtId="0" fontId="11" fillId="0" borderId="50" xfId="0" applyFont="1" applyBorder="1" applyAlignment="1">
      <alignment horizontal="left" vertical="center" wrapText="1"/>
    </xf>
    <xf numFmtId="0" fontId="24" fillId="0" borderId="50" xfId="0" applyFont="1" applyBorder="1" applyAlignment="1">
      <alignment horizontal="left" vertical="center" wrapText="1"/>
    </xf>
    <xf numFmtId="0" fontId="11" fillId="0" borderId="75" xfId="0" applyFont="1" applyBorder="1" applyAlignment="1">
      <alignment horizontal="left" vertical="center" wrapText="1"/>
    </xf>
    <xf numFmtId="0" fontId="11" fillId="0" borderId="76" xfId="0" applyFont="1" applyBorder="1" applyAlignment="1">
      <alignment horizontal="left" vertical="center" wrapText="1"/>
    </xf>
    <xf numFmtId="0" fontId="7" fillId="3" borderId="37" xfId="0" applyFont="1" applyFill="1" applyBorder="1" applyAlignment="1">
      <alignment horizontal="center" vertical="center" wrapText="1"/>
    </xf>
    <xf numFmtId="0" fontId="7" fillId="3" borderId="40" xfId="0" applyFont="1" applyFill="1" applyBorder="1" applyAlignment="1">
      <alignment horizontal="center" vertical="center" wrapText="1"/>
    </xf>
    <xf numFmtId="0" fontId="7" fillId="3" borderId="41" xfId="0" applyFont="1" applyFill="1" applyBorder="1" applyAlignment="1">
      <alignment horizontal="center" vertical="center" wrapText="1"/>
    </xf>
    <xf numFmtId="0" fontId="7" fillId="3" borderId="77" xfId="0" applyFont="1" applyFill="1" applyBorder="1" applyAlignment="1">
      <alignment horizontal="center" vertical="center" wrapText="1"/>
    </xf>
    <xf numFmtId="0" fontId="24" fillId="0" borderId="71" xfId="0" applyFont="1" applyBorder="1" applyAlignment="1">
      <alignment horizontal="left" vertical="center" wrapText="1"/>
    </xf>
    <xf numFmtId="0" fontId="24" fillId="0" borderId="76" xfId="0" applyFont="1" applyBorder="1" applyAlignment="1">
      <alignment horizontal="left" vertical="center" wrapText="1"/>
    </xf>
    <xf numFmtId="0" fontId="25" fillId="0" borderId="42" xfId="0" applyFont="1" applyBorder="1" applyAlignment="1">
      <alignment horizontal="left" vertical="center" wrapText="1"/>
    </xf>
    <xf numFmtId="0" fontId="25" fillId="0" borderId="43" xfId="0" applyFont="1" applyBorder="1" applyAlignment="1">
      <alignment horizontal="left" vertical="center" wrapText="1"/>
    </xf>
    <xf numFmtId="0" fontId="25" fillId="27" borderId="42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0" fillId="0" borderId="43" xfId="0" applyBorder="1"/>
    <xf numFmtId="0" fontId="10" fillId="0" borderId="0" xfId="0" applyFont="1" applyAlignment="1">
      <alignment horizontal="center" vertical="center" wrapText="1"/>
    </xf>
    <xf numFmtId="0" fontId="10" fillId="0" borderId="61" xfId="0" applyFont="1" applyBorder="1" applyAlignment="1">
      <alignment horizontal="center" vertical="center" wrapText="1"/>
    </xf>
    <xf numFmtId="0" fontId="0" fillId="0" borderId="68" xfId="0" applyBorder="1"/>
    <xf numFmtId="14" fontId="11" fillId="0" borderId="0" xfId="0" applyNumberFormat="1" applyFont="1" applyAlignment="1">
      <alignment horizontal="center" vertical="center" wrapText="1"/>
    </xf>
    <xf numFmtId="0" fontId="24" fillId="0" borderId="43" xfId="0" applyFont="1" applyBorder="1" applyAlignment="1">
      <alignment horizontal="left" vertical="center" wrapText="1"/>
    </xf>
    <xf numFmtId="0" fontId="26" fillId="10" borderId="42" xfId="0" applyFont="1" applyFill="1" applyBorder="1"/>
    <xf numFmtId="14" fontId="27" fillId="0" borderId="48" xfId="0" applyNumberFormat="1" applyFont="1" applyBorder="1" applyAlignment="1">
      <alignment horizontal="center" vertical="center"/>
    </xf>
    <xf numFmtId="0" fontId="11" fillId="0" borderId="49" xfId="0" applyFont="1" applyBorder="1" applyAlignment="1">
      <alignment horizontal="left" vertical="center"/>
    </xf>
    <xf numFmtId="14" fontId="11" fillId="0" borderId="50" xfId="0" applyNumberFormat="1" applyFont="1" applyBorder="1" applyAlignment="1">
      <alignment horizontal="center" vertical="center"/>
    </xf>
    <xf numFmtId="0" fontId="26" fillId="10" borderId="50" xfId="0" applyFont="1" applyFill="1" applyBorder="1"/>
    <xf numFmtId="0" fontId="28" fillId="10" borderId="50" xfId="0" applyFont="1" applyFill="1" applyBorder="1"/>
    <xf numFmtId="0" fontId="9" fillId="12" borderId="23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4" xfId="0" applyFont="1" applyBorder="1"/>
    <xf numFmtId="0" fontId="4" fillId="2" borderId="0" xfId="0" applyFont="1" applyFill="1" applyAlignment="1">
      <alignment horizontal="left" vertical="center"/>
    </xf>
    <xf numFmtId="0" fontId="0" fillId="0" borderId="0" xfId="0"/>
    <xf numFmtId="0" fontId="7" fillId="3" borderId="2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6" fillId="0" borderId="8" xfId="0" applyFont="1" applyBorder="1"/>
    <xf numFmtId="0" fontId="8" fillId="3" borderId="9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7" fillId="3" borderId="10" xfId="0" applyFont="1" applyFill="1" applyBorder="1" applyAlignment="1">
      <alignment horizontal="center" vertical="center" wrapText="1"/>
    </xf>
    <xf numFmtId="0" fontId="6" fillId="0" borderId="26" xfId="0" applyFont="1" applyBorder="1"/>
    <xf numFmtId="0" fontId="7" fillId="3" borderId="11" xfId="0" applyFont="1" applyFill="1" applyBorder="1" applyAlignment="1">
      <alignment horizontal="center" vertical="center" wrapText="1"/>
    </xf>
    <xf numFmtId="0" fontId="6" fillId="0" borderId="27" xfId="0" applyFont="1" applyBorder="1"/>
    <xf numFmtId="0" fontId="7" fillId="3" borderId="12" xfId="0" applyFont="1" applyFill="1" applyBorder="1" applyAlignment="1">
      <alignment horizontal="center" vertical="center" wrapText="1"/>
    </xf>
    <xf numFmtId="0" fontId="6" fillId="0" borderId="13" xfId="0" applyFont="1" applyBorder="1"/>
    <xf numFmtId="0" fontId="6" fillId="0" borderId="14" xfId="0" applyFont="1" applyBorder="1"/>
    <xf numFmtId="0" fontId="7" fillId="3" borderId="15" xfId="0" applyFont="1" applyFill="1" applyBorder="1" applyAlignment="1">
      <alignment horizontal="center" vertical="center" wrapText="1"/>
    </xf>
    <xf numFmtId="0" fontId="6" fillId="0" borderId="29" xfId="0" applyFont="1" applyBorder="1"/>
    <xf numFmtId="0" fontId="18" fillId="24" borderId="64" xfId="0" applyFont="1" applyFill="1" applyBorder="1" applyAlignment="1">
      <alignment horizontal="center" vertical="center"/>
    </xf>
    <xf numFmtId="0" fontId="6" fillId="0" borderId="65" xfId="0" applyFont="1" applyBorder="1"/>
    <xf numFmtId="0" fontId="6" fillId="0" borderId="66" xfId="0" applyFont="1" applyBorder="1"/>
    <xf numFmtId="0" fontId="7" fillId="3" borderId="16" xfId="0" applyFont="1" applyFill="1" applyBorder="1" applyAlignment="1">
      <alignment horizontal="center" vertical="center" wrapText="1"/>
    </xf>
    <xf numFmtId="0" fontId="6" fillId="0" borderId="30" xfId="0" applyFont="1" applyBorder="1"/>
    <xf numFmtId="0" fontId="7" fillId="3" borderId="17" xfId="0" applyFont="1" applyFill="1" applyBorder="1" applyAlignment="1">
      <alignment horizontal="center" vertical="center" wrapText="1"/>
    </xf>
    <xf numFmtId="0" fontId="6" fillId="0" borderId="31" xfId="0" applyFont="1" applyBorder="1"/>
    <xf numFmtId="0" fontId="7" fillId="3" borderId="18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6" fillId="0" borderId="32" xfId="0" applyFont="1" applyBorder="1"/>
    <xf numFmtId="0" fontId="9" fillId="9" borderId="20" xfId="0" applyFont="1" applyFill="1" applyBorder="1" applyAlignment="1">
      <alignment horizontal="center" vertical="center"/>
    </xf>
    <xf numFmtId="0" fontId="6" fillId="0" borderId="22" xfId="0" applyFont="1" applyBorder="1"/>
    <xf numFmtId="0" fontId="9" fillId="9" borderId="23" xfId="0" applyFont="1" applyFill="1" applyBorder="1" applyAlignment="1">
      <alignment horizontal="center" vertical="center"/>
    </xf>
    <xf numFmtId="0" fontId="9" fillId="10" borderId="20" xfId="0" applyFont="1" applyFill="1" applyBorder="1" applyAlignment="1">
      <alignment horizontal="center" vertical="center"/>
    </xf>
    <xf numFmtId="0" fontId="9" fillId="10" borderId="23" xfId="0" applyFont="1" applyFill="1" applyBorder="1" applyAlignment="1">
      <alignment horizontal="center"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/>
    </xf>
    <xf numFmtId="0" fontId="9" fillId="12" borderId="20" xfId="0" applyFont="1" applyFill="1" applyBorder="1" applyAlignment="1">
      <alignment horizontal="center" vertical="center"/>
    </xf>
    <xf numFmtId="0" fontId="20" fillId="10" borderId="64" xfId="0" applyFont="1" applyFill="1" applyBorder="1" applyAlignment="1">
      <alignment horizontal="center" vertical="center"/>
    </xf>
    <xf numFmtId="16" fontId="11" fillId="0" borderId="42" xfId="0" applyNumberFormat="1" applyFont="1" applyBorder="1" applyAlignment="1">
      <alignment horizontal="left" vertical="center" wrapText="1"/>
    </xf>
  </cellXfs>
  <cellStyles count="1">
    <cellStyle name="Normale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rgb="FFBFBFBF"/>
        </left>
        <right style="medium">
          <color rgb="FFA5A5A5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'EXAMPLE Gantt Chart &amp; Burndown'!$L$40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Burndown'!$M$40:$BT$40</c:f>
              <c:numCache>
                <c:formatCode>General</c:formatCode>
                <c:ptCount val="60"/>
                <c:pt idx="0">
                  <c:v>8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20</c:v>
                </c:pt>
                <c:pt idx="5">
                  <c:v>11</c:v>
                </c:pt>
                <c:pt idx="6">
                  <c:v>16</c:v>
                </c:pt>
                <c:pt idx="7">
                  <c:v>42</c:v>
                </c:pt>
                <c:pt idx="8">
                  <c:v>45</c:v>
                </c:pt>
                <c:pt idx="9">
                  <c:v>20</c:v>
                </c:pt>
                <c:pt idx="10">
                  <c:v>10</c:v>
                </c:pt>
                <c:pt idx="11">
                  <c:v>16</c:v>
                </c:pt>
                <c:pt idx="12">
                  <c:v>24</c:v>
                </c:pt>
                <c:pt idx="13">
                  <c:v>48</c:v>
                </c:pt>
                <c:pt idx="14">
                  <c:v>20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8</c:v>
                </c:pt>
                <c:pt idx="19">
                  <c:v>8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309-415A-9B2A-8CEC22EBC916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125504"/>
        <c:axId val="140749056"/>
      </c:barChart>
      <c:lineChart>
        <c:grouping val="standard"/>
        <c:varyColors val="1"/>
        <c:ser>
          <c:idx val="1"/>
          <c:order val="1"/>
          <c:tx>
            <c:strRef>
              <c:f>'EXAMPLE Gantt Chart &amp; Burndown'!$L$38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Burndown'!$M$38:$BT$38</c:f>
              <c:numCache>
                <c:formatCode>0</c:formatCode>
                <c:ptCount val="60"/>
                <c:pt idx="0" formatCode="General">
                  <c:v>617</c:v>
                </c:pt>
                <c:pt idx="1">
                  <c:v>606.7166666666667</c:v>
                </c:pt>
                <c:pt idx="2">
                  <c:v>596.43333333333339</c:v>
                </c:pt>
                <c:pt idx="3">
                  <c:v>586.15000000000009</c:v>
                </c:pt>
                <c:pt idx="4">
                  <c:v>575.86666666666679</c:v>
                </c:pt>
                <c:pt idx="5">
                  <c:v>565.58333333333348</c:v>
                </c:pt>
                <c:pt idx="6">
                  <c:v>555.30000000000018</c:v>
                </c:pt>
                <c:pt idx="7">
                  <c:v>545.01666666666688</c:v>
                </c:pt>
                <c:pt idx="8">
                  <c:v>534.73333333333358</c:v>
                </c:pt>
                <c:pt idx="9">
                  <c:v>524.45000000000027</c:v>
                </c:pt>
                <c:pt idx="10">
                  <c:v>514.16666666666697</c:v>
                </c:pt>
                <c:pt idx="11">
                  <c:v>503.88333333333361</c:v>
                </c:pt>
                <c:pt idx="12">
                  <c:v>493.60000000000025</c:v>
                </c:pt>
                <c:pt idx="13">
                  <c:v>483.31666666666689</c:v>
                </c:pt>
                <c:pt idx="14">
                  <c:v>473.03333333333353</c:v>
                </c:pt>
                <c:pt idx="15">
                  <c:v>462.75000000000017</c:v>
                </c:pt>
                <c:pt idx="16">
                  <c:v>452.46666666666681</c:v>
                </c:pt>
                <c:pt idx="17">
                  <c:v>442.18333333333345</c:v>
                </c:pt>
                <c:pt idx="18">
                  <c:v>431.90000000000009</c:v>
                </c:pt>
                <c:pt idx="19">
                  <c:v>421.61666666666673</c:v>
                </c:pt>
                <c:pt idx="20">
                  <c:v>411.33333333333337</c:v>
                </c:pt>
                <c:pt idx="21">
                  <c:v>401.05</c:v>
                </c:pt>
                <c:pt idx="22">
                  <c:v>390.76666666666665</c:v>
                </c:pt>
                <c:pt idx="23">
                  <c:v>380.48333333333329</c:v>
                </c:pt>
                <c:pt idx="24">
                  <c:v>370.19999999999993</c:v>
                </c:pt>
                <c:pt idx="25">
                  <c:v>359.91666666666657</c:v>
                </c:pt>
                <c:pt idx="26">
                  <c:v>349.63333333333321</c:v>
                </c:pt>
                <c:pt idx="27">
                  <c:v>339.34999999999985</c:v>
                </c:pt>
                <c:pt idx="28">
                  <c:v>329.06666666666649</c:v>
                </c:pt>
                <c:pt idx="29">
                  <c:v>318.78333333333313</c:v>
                </c:pt>
                <c:pt idx="30">
                  <c:v>308.49999999999977</c:v>
                </c:pt>
                <c:pt idx="31">
                  <c:v>298.21666666666641</c:v>
                </c:pt>
                <c:pt idx="32">
                  <c:v>287.93333333333305</c:v>
                </c:pt>
                <c:pt idx="33">
                  <c:v>277.64999999999969</c:v>
                </c:pt>
                <c:pt idx="34">
                  <c:v>267.36666666666633</c:v>
                </c:pt>
                <c:pt idx="35">
                  <c:v>257.08333333333297</c:v>
                </c:pt>
                <c:pt idx="36">
                  <c:v>246.79999999999964</c:v>
                </c:pt>
                <c:pt idx="37">
                  <c:v>236.51666666666631</c:v>
                </c:pt>
                <c:pt idx="38">
                  <c:v>226.23333333333298</c:v>
                </c:pt>
                <c:pt idx="39">
                  <c:v>215.94999999999965</c:v>
                </c:pt>
                <c:pt idx="40">
                  <c:v>205.66666666666632</c:v>
                </c:pt>
                <c:pt idx="41">
                  <c:v>195.38333333333298</c:v>
                </c:pt>
                <c:pt idx="42">
                  <c:v>185.09999999999965</c:v>
                </c:pt>
                <c:pt idx="43">
                  <c:v>174.81666666666632</c:v>
                </c:pt>
                <c:pt idx="44">
                  <c:v>164.53333333333299</c:v>
                </c:pt>
                <c:pt idx="45">
                  <c:v>154.24999999999966</c:v>
                </c:pt>
                <c:pt idx="46">
                  <c:v>143.96666666666633</c:v>
                </c:pt>
                <c:pt idx="47">
                  <c:v>133.683333333333</c:v>
                </c:pt>
                <c:pt idx="48">
                  <c:v>123.39999999999966</c:v>
                </c:pt>
                <c:pt idx="49">
                  <c:v>113.11666666666633</c:v>
                </c:pt>
                <c:pt idx="50">
                  <c:v>102.833333333333</c:v>
                </c:pt>
                <c:pt idx="51">
                  <c:v>92.54999999999967</c:v>
                </c:pt>
                <c:pt idx="52">
                  <c:v>82.266666666666339</c:v>
                </c:pt>
                <c:pt idx="53">
                  <c:v>71.983333333333007</c:v>
                </c:pt>
                <c:pt idx="54">
                  <c:v>61.699999999999676</c:v>
                </c:pt>
                <c:pt idx="55">
                  <c:v>51.416666666666345</c:v>
                </c:pt>
                <c:pt idx="56">
                  <c:v>41.133333333333013</c:v>
                </c:pt>
                <c:pt idx="57">
                  <c:v>30.849999999999682</c:v>
                </c:pt>
                <c:pt idx="58">
                  <c:v>20.56666666666635</c:v>
                </c:pt>
                <c:pt idx="59">
                  <c:v>10.283333333333017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09-415A-9B2A-8CEC22EBC916}"/>
            </c:ext>
          </c:extLst>
        </c:ser>
        <c:ser>
          <c:idx val="2"/>
          <c:order val="2"/>
          <c:tx>
            <c:strRef>
              <c:f>'EXAMPLE Gantt Chart &amp; Burndown'!$L$39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Burndown'!$M$39:$BT$39</c:f>
              <c:numCache>
                <c:formatCode>General</c:formatCode>
                <c:ptCount val="60"/>
                <c:pt idx="0">
                  <c:v>617</c:v>
                </c:pt>
                <c:pt idx="1">
                  <c:v>609</c:v>
                </c:pt>
                <c:pt idx="2">
                  <c:v>589</c:v>
                </c:pt>
                <c:pt idx="3">
                  <c:v>559</c:v>
                </c:pt>
                <c:pt idx="4">
                  <c:v>519</c:v>
                </c:pt>
                <c:pt idx="5">
                  <c:v>499</c:v>
                </c:pt>
                <c:pt idx="6">
                  <c:v>488</c:v>
                </c:pt>
                <c:pt idx="7">
                  <c:v>472</c:v>
                </c:pt>
                <c:pt idx="8">
                  <c:v>430</c:v>
                </c:pt>
                <c:pt idx="9">
                  <c:v>385</c:v>
                </c:pt>
                <c:pt idx="10">
                  <c:v>365</c:v>
                </c:pt>
                <c:pt idx="11">
                  <c:v>355</c:v>
                </c:pt>
                <c:pt idx="12">
                  <c:v>339</c:v>
                </c:pt>
                <c:pt idx="13">
                  <c:v>315</c:v>
                </c:pt>
                <c:pt idx="14">
                  <c:v>267</c:v>
                </c:pt>
                <c:pt idx="15">
                  <c:v>247</c:v>
                </c:pt>
                <c:pt idx="16">
                  <c:v>243</c:v>
                </c:pt>
                <c:pt idx="17">
                  <c:v>238</c:v>
                </c:pt>
                <c:pt idx="18">
                  <c:v>234</c:v>
                </c:pt>
                <c:pt idx="19">
                  <c:v>226</c:v>
                </c:pt>
                <c:pt idx="20">
                  <c:v>218</c:v>
                </c:pt>
                <c:pt idx="21">
                  <c:v>213</c:v>
                </c:pt>
                <c:pt idx="22">
                  <c:v>208</c:v>
                </c:pt>
                <c:pt idx="23">
                  <c:v>203</c:v>
                </c:pt>
                <c:pt idx="24">
                  <c:v>200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309-415A-9B2A-8CEC22EBC916}"/>
            </c:ext>
          </c:extLst>
        </c:ser>
        <c:ser>
          <c:idx val="3"/>
          <c:order val="3"/>
          <c:tx>
            <c:strRef>
              <c:f>'EXAMPLE Gantt Chart &amp; Burndown'!$L$41</c:f>
              <c:strCache>
                <c:ptCount val="1"/>
                <c:pt idx="0">
                  <c:v>HRS REMAINING</c:v>
                </c:pt>
              </c:strCache>
            </c:strRef>
          </c:tx>
          <c:spPr>
            <a:ln w="19050" cmpd="sng">
              <a:solidFill>
                <a:srgbClr val="D8B25C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Burndown'!$M$41:$BT$41</c:f>
              <c:numCache>
                <c:formatCode>General</c:formatCode>
                <c:ptCount val="60"/>
                <c:pt idx="0">
                  <c:v>609</c:v>
                </c:pt>
                <c:pt idx="1">
                  <c:v>589</c:v>
                </c:pt>
                <c:pt idx="2">
                  <c:v>559</c:v>
                </c:pt>
                <c:pt idx="3">
                  <c:v>519</c:v>
                </c:pt>
                <c:pt idx="4">
                  <c:v>499</c:v>
                </c:pt>
                <c:pt idx="5">
                  <c:v>488</c:v>
                </c:pt>
                <c:pt idx="6">
                  <c:v>472</c:v>
                </c:pt>
                <c:pt idx="7">
                  <c:v>430</c:v>
                </c:pt>
                <c:pt idx="8">
                  <c:v>385</c:v>
                </c:pt>
                <c:pt idx="9">
                  <c:v>365</c:v>
                </c:pt>
                <c:pt idx="10">
                  <c:v>355</c:v>
                </c:pt>
                <c:pt idx="11">
                  <c:v>339</c:v>
                </c:pt>
                <c:pt idx="12">
                  <c:v>315</c:v>
                </c:pt>
                <c:pt idx="13">
                  <c:v>267</c:v>
                </c:pt>
                <c:pt idx="14">
                  <c:v>247</c:v>
                </c:pt>
                <c:pt idx="15">
                  <c:v>243</c:v>
                </c:pt>
                <c:pt idx="16">
                  <c:v>238</c:v>
                </c:pt>
                <c:pt idx="17">
                  <c:v>234</c:v>
                </c:pt>
                <c:pt idx="18">
                  <c:v>226</c:v>
                </c:pt>
                <c:pt idx="19">
                  <c:v>218</c:v>
                </c:pt>
                <c:pt idx="20">
                  <c:v>213</c:v>
                </c:pt>
                <c:pt idx="21">
                  <c:v>208</c:v>
                </c:pt>
                <c:pt idx="22">
                  <c:v>203</c:v>
                </c:pt>
                <c:pt idx="23">
                  <c:v>200</c:v>
                </c:pt>
                <c:pt idx="24">
                  <c:v>198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124992"/>
        <c:axId val="140748480"/>
      </c:lineChart>
      <c:catAx>
        <c:axId val="15112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40748480"/>
        <c:crosses val="autoZero"/>
        <c:auto val="1"/>
        <c:lblAlgn val="ctr"/>
        <c:lblOffset val="100"/>
        <c:noMultiLvlLbl val="1"/>
      </c:catAx>
      <c:valAx>
        <c:axId val="14074848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51124992"/>
        <c:crosses val="autoZero"/>
        <c:crossBetween val="between"/>
      </c:valAx>
      <c:catAx>
        <c:axId val="1511255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0749056"/>
        <c:crosses val="autoZero"/>
        <c:auto val="1"/>
        <c:lblAlgn val="ctr"/>
        <c:lblOffset val="100"/>
        <c:noMultiLvlLbl val="1"/>
      </c:catAx>
      <c:valAx>
        <c:axId val="14074905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51125504"/>
        <c:crosses val="max"/>
        <c:crossBetween val="between"/>
      </c:valAx>
      <c:spPr>
        <a:solidFill>
          <a:srgbClr val="FFFFFF"/>
        </a:solidFill>
      </c:spPr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'BLANK Gantt Chart &amp; Burndown'!$L$44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'BLANK Gantt Chart &amp; Burndown'!$M$41:$BT$41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Burndown'!$M$44:$BT$44</c:f>
              <c:numCache>
                <c:formatCode>General</c:formatCode>
                <c:ptCount val="60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B83-4C3C-A1FB-BFF5EF056244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350784"/>
        <c:axId val="140752512"/>
      </c:barChart>
      <c:lineChart>
        <c:grouping val="standard"/>
        <c:varyColors val="1"/>
        <c:ser>
          <c:idx val="1"/>
          <c:order val="1"/>
          <c:tx>
            <c:strRef>
              <c:f>'BLANK Gantt Chart &amp; Burndown'!$L$42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Burndown'!$M$41:$BT$41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Burndown'!$M$42:$BT$42</c:f>
              <c:numCache>
                <c:formatCode>0</c:formatCode>
                <c:ptCount val="60"/>
                <c:pt idx="0" formatCode="General">
                  <c:v>28</c:v>
                </c:pt>
                <c:pt idx="1">
                  <c:v>27.533333333333335</c:v>
                </c:pt>
                <c:pt idx="2">
                  <c:v>27.06666666666667</c:v>
                </c:pt>
                <c:pt idx="3">
                  <c:v>26.600000000000005</c:v>
                </c:pt>
                <c:pt idx="4">
                  <c:v>26.13333333333334</c:v>
                </c:pt>
                <c:pt idx="5">
                  <c:v>25.666666666666675</c:v>
                </c:pt>
                <c:pt idx="6">
                  <c:v>25.20000000000001</c:v>
                </c:pt>
                <c:pt idx="7">
                  <c:v>24.733333333333345</c:v>
                </c:pt>
                <c:pt idx="8">
                  <c:v>24.26666666666668</c:v>
                </c:pt>
                <c:pt idx="9">
                  <c:v>23.800000000000015</c:v>
                </c:pt>
                <c:pt idx="10">
                  <c:v>23.33333333333335</c:v>
                </c:pt>
                <c:pt idx="11">
                  <c:v>22.866666666666685</c:v>
                </c:pt>
                <c:pt idx="12">
                  <c:v>22.40000000000002</c:v>
                </c:pt>
                <c:pt idx="13">
                  <c:v>21.933333333333355</c:v>
                </c:pt>
                <c:pt idx="14">
                  <c:v>21.46666666666669</c:v>
                </c:pt>
                <c:pt idx="15">
                  <c:v>21.000000000000025</c:v>
                </c:pt>
                <c:pt idx="16">
                  <c:v>20.53333333333336</c:v>
                </c:pt>
                <c:pt idx="17">
                  <c:v>20.066666666666695</c:v>
                </c:pt>
                <c:pt idx="18">
                  <c:v>19.60000000000003</c:v>
                </c:pt>
                <c:pt idx="19">
                  <c:v>19.133333333333365</c:v>
                </c:pt>
                <c:pt idx="20">
                  <c:v>18.6666666666667</c:v>
                </c:pt>
                <c:pt idx="21">
                  <c:v>18.200000000000035</c:v>
                </c:pt>
                <c:pt idx="22">
                  <c:v>17.73333333333337</c:v>
                </c:pt>
                <c:pt idx="23">
                  <c:v>17.266666666666705</c:v>
                </c:pt>
                <c:pt idx="24">
                  <c:v>16.80000000000004</c:v>
                </c:pt>
                <c:pt idx="25">
                  <c:v>16.333333333333375</c:v>
                </c:pt>
                <c:pt idx="26">
                  <c:v>15.866666666666708</c:v>
                </c:pt>
                <c:pt idx="27">
                  <c:v>15.400000000000041</c:v>
                </c:pt>
                <c:pt idx="28">
                  <c:v>14.933333333333374</c:v>
                </c:pt>
                <c:pt idx="29">
                  <c:v>14.466666666666708</c:v>
                </c:pt>
                <c:pt idx="30">
                  <c:v>14.000000000000041</c:v>
                </c:pt>
                <c:pt idx="31">
                  <c:v>13.533333333333374</c:v>
                </c:pt>
                <c:pt idx="32">
                  <c:v>13.066666666666707</c:v>
                </c:pt>
                <c:pt idx="33">
                  <c:v>12.600000000000041</c:v>
                </c:pt>
                <c:pt idx="34">
                  <c:v>12.133333333333374</c:v>
                </c:pt>
                <c:pt idx="35">
                  <c:v>11.666666666666707</c:v>
                </c:pt>
                <c:pt idx="36">
                  <c:v>11.20000000000004</c:v>
                </c:pt>
                <c:pt idx="37">
                  <c:v>10.733333333333373</c:v>
                </c:pt>
                <c:pt idx="38">
                  <c:v>10.266666666666707</c:v>
                </c:pt>
                <c:pt idx="39">
                  <c:v>9.8000000000000398</c:v>
                </c:pt>
                <c:pt idx="40">
                  <c:v>9.333333333333373</c:v>
                </c:pt>
                <c:pt idx="41">
                  <c:v>8.8666666666667062</c:v>
                </c:pt>
                <c:pt idx="42">
                  <c:v>8.4000000000000394</c:v>
                </c:pt>
                <c:pt idx="43">
                  <c:v>7.9333333333333727</c:v>
                </c:pt>
                <c:pt idx="44">
                  <c:v>7.4666666666667059</c:v>
                </c:pt>
                <c:pt idx="45">
                  <c:v>7.0000000000000391</c:v>
                </c:pt>
                <c:pt idx="46">
                  <c:v>6.5333333333333723</c:v>
                </c:pt>
                <c:pt idx="47">
                  <c:v>6.0666666666667055</c:v>
                </c:pt>
                <c:pt idx="48">
                  <c:v>5.6000000000000387</c:v>
                </c:pt>
                <c:pt idx="49">
                  <c:v>5.1333333333333719</c:v>
                </c:pt>
                <c:pt idx="50">
                  <c:v>4.6666666666667052</c:v>
                </c:pt>
                <c:pt idx="51">
                  <c:v>4.2000000000000384</c:v>
                </c:pt>
                <c:pt idx="52">
                  <c:v>3.7333333333333716</c:v>
                </c:pt>
                <c:pt idx="53">
                  <c:v>3.2666666666667048</c:v>
                </c:pt>
                <c:pt idx="54">
                  <c:v>2.800000000000038</c:v>
                </c:pt>
                <c:pt idx="55">
                  <c:v>2.3333333333333712</c:v>
                </c:pt>
                <c:pt idx="56">
                  <c:v>1.8666666666667044</c:v>
                </c:pt>
                <c:pt idx="57">
                  <c:v>1.4000000000000377</c:v>
                </c:pt>
                <c:pt idx="58">
                  <c:v>0.93333333333337098</c:v>
                </c:pt>
                <c:pt idx="59">
                  <c:v>0.46666666666670431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B83-4C3C-A1FB-BFF5EF056244}"/>
            </c:ext>
          </c:extLst>
        </c:ser>
        <c:ser>
          <c:idx val="2"/>
          <c:order val="2"/>
          <c:tx>
            <c:strRef>
              <c:f>'BLANK Gantt Chart &amp; Burndown'!$L$43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Burndown'!$M$41:$BT$41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Burndown'!$M$43:$BT$43</c:f>
              <c:numCache>
                <c:formatCode>General</c:formatCode>
                <c:ptCount val="60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349760"/>
        <c:axId val="140751936"/>
      </c:lineChart>
      <c:catAx>
        <c:axId val="15134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40751936"/>
        <c:crosses val="autoZero"/>
        <c:auto val="1"/>
        <c:lblAlgn val="ctr"/>
        <c:lblOffset val="100"/>
        <c:noMultiLvlLbl val="1"/>
      </c:catAx>
      <c:valAx>
        <c:axId val="14075193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51349760"/>
        <c:crosses val="autoZero"/>
        <c:crossBetween val="between"/>
      </c:valAx>
      <c:catAx>
        <c:axId val="1513507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0752512"/>
        <c:crosses val="autoZero"/>
        <c:auto val="1"/>
        <c:lblAlgn val="ctr"/>
        <c:lblOffset val="100"/>
        <c:noMultiLvlLbl val="1"/>
      </c:catAx>
      <c:valAx>
        <c:axId val="140752512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51350784"/>
        <c:crosses val="max"/>
        <c:crossBetween val="between"/>
      </c:valAx>
      <c:spPr>
        <a:solidFill>
          <a:srgbClr val="FFFFFF"/>
        </a:solidFill>
      </c:spPr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41</xdr:row>
      <xdr:rowOff>133350</xdr:rowOff>
    </xdr:from>
    <xdr:ext cx="27632025" cy="7553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1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45</xdr:row>
      <xdr:rowOff>133350</xdr:rowOff>
    </xdr:from>
    <xdr:ext cx="27632025" cy="75533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id="2" name="Tabella2" displayName="Tabella2" ref="B2:G42" totalsRowShown="0" headerRowDxfId="11" headerRowBorderDxfId="10" tableBorderDxfId="9">
  <autoFilter ref="B2:G42"/>
  <sortState ref="B3:G42">
    <sortCondition ref="B2:B42"/>
  </sortState>
  <tableColumns count="6">
    <tableColumn id="1" name="SPRINT"/>
    <tableColumn id="2" name="TASK TITLE"/>
    <tableColumn id="3" name="TASK DESCRIPTION"/>
    <tableColumn id="4" name="TASK OWNER"/>
    <tableColumn id="5" name="WORK ESTIMATE IN HOURS"/>
    <tableColumn id="6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ella1" displayName="Tabella1" ref="B3:G43" totalsRowShown="0" headerRowDxfId="8" headerRowBorderDxfId="7" tableBorderDxfId="6">
  <autoFilter ref="B3:G43"/>
  <sortState ref="B4:G43">
    <sortCondition ref="D3:D43"/>
  </sortState>
  <tableColumns count="6">
    <tableColumn id="1" name="TASK TITLE" dataDxfId="5"/>
    <tableColumn id="2" name="TASK DESCRIPTION" dataDxfId="4"/>
    <tableColumn id="6" name="COMPONENT" dataDxfId="3"/>
    <tableColumn id="3" name="PRIORITY" dataDxfId="2"/>
    <tableColumn id="4" name="ADDED BY" dataDxfId="1"/>
    <tableColumn id="5" name="DATED ADDE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B3C16"/>
    <outlinePr summaryBelow="0" summaryRight="0"/>
  </sheetPr>
  <dimension ref="B1:BV1001"/>
  <sheetViews>
    <sheetView showGridLines="0" topLeftCell="A4" zoomScale="85" zoomScaleNormal="85" workbookViewId="0"/>
  </sheetViews>
  <sheetFormatPr defaultColWidth="13.5" defaultRowHeight="15" customHeight="1" x14ac:dyDescent="0.25"/>
  <cols>
    <col min="1" max="1" width="2.5" customWidth="1"/>
    <col min="2" max="2" width="10.5" customWidth="1"/>
    <col min="3" max="3" width="28.625" customWidth="1"/>
    <col min="4" max="4" width="22" customWidth="1"/>
    <col min="5" max="10" width="9" customWidth="1"/>
    <col min="11" max="11" width="9.625" customWidth="1"/>
    <col min="12" max="12" width="15" customWidth="1"/>
    <col min="13" max="73" width="3" customWidth="1"/>
    <col min="74" max="74" width="10.5" customWidth="1"/>
  </cols>
  <sheetData>
    <row r="1" spans="2:74" ht="244.5" customHeight="1" x14ac:dyDescent="0.25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spans="2:74" ht="42.75" customHeight="1" x14ac:dyDescent="0.25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165" t="str">
        <f>HYPERLINK("https://goo.gl/ejIdKR","https://goo.gl/ejIdKR")</f>
        <v>https://goo.gl/ejIdKR</v>
      </c>
      <c r="BL2" s="166"/>
      <c r="BM2" s="166"/>
      <c r="BN2" s="166"/>
      <c r="BO2" s="166"/>
      <c r="BP2" s="166"/>
      <c r="BQ2" s="166"/>
      <c r="BR2" s="166"/>
      <c r="BS2" s="166"/>
      <c r="BT2" s="166"/>
    </row>
    <row r="3" spans="2:74" ht="36" customHeight="1" x14ac:dyDescent="0.25">
      <c r="B3" s="4" t="s">
        <v>1</v>
      </c>
      <c r="C3" s="2"/>
      <c r="D3" s="2"/>
      <c r="E3" s="2"/>
      <c r="F3" s="4"/>
      <c r="G3" s="2"/>
      <c r="H3" s="2"/>
      <c r="I3" s="2"/>
      <c r="J3" s="2"/>
      <c r="K3" s="2"/>
      <c r="L3" s="2"/>
      <c r="BV3" s="5"/>
    </row>
    <row r="4" spans="2:74" ht="18" customHeight="1" x14ac:dyDescent="0.25">
      <c r="B4" s="6"/>
      <c r="C4" s="6"/>
      <c r="D4" s="6"/>
      <c r="E4" s="6"/>
      <c r="F4" s="6"/>
      <c r="G4" s="6"/>
      <c r="H4" s="6"/>
      <c r="I4" s="6"/>
      <c r="J4" s="7"/>
      <c r="K4" s="167" t="s">
        <v>2</v>
      </c>
      <c r="L4" s="8" t="s">
        <v>3</v>
      </c>
      <c r="M4" s="9"/>
      <c r="N4" s="9"/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2"/>
    </row>
    <row r="5" spans="2:74" ht="18" customHeight="1" x14ac:dyDescent="0.25">
      <c r="B5" s="6"/>
      <c r="C5" s="6"/>
      <c r="D5" s="6"/>
      <c r="E5" s="6"/>
      <c r="F5" s="6"/>
      <c r="G5" s="6"/>
      <c r="H5" s="6"/>
      <c r="I5" s="6"/>
      <c r="J5" s="7"/>
      <c r="K5" s="168"/>
      <c r="L5" s="13" t="s">
        <v>4</v>
      </c>
      <c r="M5" s="14"/>
      <c r="N5" s="14"/>
      <c r="O5" s="14"/>
      <c r="P5" s="15"/>
      <c r="Q5" s="15"/>
      <c r="R5" s="15"/>
      <c r="S5" s="15"/>
      <c r="T5" s="15"/>
      <c r="U5" s="15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4" ht="18" customHeight="1" x14ac:dyDescent="0.25">
      <c r="B6" s="4"/>
      <c r="C6" s="2"/>
      <c r="D6" s="2"/>
      <c r="E6" s="2"/>
      <c r="F6" s="2"/>
      <c r="G6" s="2"/>
      <c r="H6" s="2"/>
      <c r="I6" s="4"/>
      <c r="J6" s="2"/>
      <c r="K6" s="168"/>
      <c r="L6" s="18" t="s">
        <v>5</v>
      </c>
      <c r="M6" s="14"/>
      <c r="N6" s="14"/>
      <c r="O6" s="14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9"/>
      <c r="AB6" s="19"/>
      <c r="AC6" s="19"/>
      <c r="AD6" s="19"/>
      <c r="AE6" s="19"/>
      <c r="AF6" s="19"/>
      <c r="AG6" s="19"/>
      <c r="AH6" s="19"/>
      <c r="AI6" s="19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4" ht="18" customHeight="1" x14ac:dyDescent="0.25">
      <c r="B7" s="4"/>
      <c r="C7" s="2"/>
      <c r="D7" s="2"/>
      <c r="E7" s="2"/>
      <c r="F7" s="2"/>
      <c r="G7" s="2"/>
      <c r="H7" s="2"/>
      <c r="I7" s="4"/>
      <c r="J7" s="2"/>
      <c r="K7" s="168"/>
      <c r="L7" s="20" t="s">
        <v>6</v>
      </c>
      <c r="M7" s="14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4" ht="18" customHeight="1" x14ac:dyDescent="0.25">
      <c r="B8" s="4"/>
      <c r="C8" s="2"/>
      <c r="D8" s="2"/>
      <c r="E8" s="2"/>
      <c r="F8" s="2"/>
      <c r="G8" s="2"/>
      <c r="H8" s="2"/>
      <c r="I8" s="4"/>
      <c r="J8" s="2"/>
      <c r="K8" s="169"/>
      <c r="L8" s="22" t="s">
        <v>7</v>
      </c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23"/>
      <c r="AX8" s="23"/>
      <c r="AY8" s="23"/>
      <c r="AZ8" s="23"/>
      <c r="BA8" s="23"/>
      <c r="BB8" s="23"/>
      <c r="BC8" s="23"/>
      <c r="BD8" s="23"/>
      <c r="BE8" s="23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7"/>
    </row>
    <row r="9" spans="2:74" ht="18" customHeight="1" x14ac:dyDescent="0.25">
      <c r="B9" s="170" t="s">
        <v>8</v>
      </c>
      <c r="C9" s="172" t="s">
        <v>9</v>
      </c>
      <c r="D9" s="174" t="s">
        <v>10</v>
      </c>
      <c r="E9" s="176" t="s">
        <v>11</v>
      </c>
      <c r="F9" s="177"/>
      <c r="G9" s="178"/>
      <c r="H9" s="179" t="s">
        <v>12</v>
      </c>
      <c r="I9" s="184" t="s">
        <v>13</v>
      </c>
      <c r="J9" s="186" t="s">
        <v>14</v>
      </c>
      <c r="K9" s="188" t="s">
        <v>15</v>
      </c>
      <c r="L9" s="189" t="s">
        <v>16</v>
      </c>
      <c r="M9" s="191" t="s">
        <v>17</v>
      </c>
      <c r="N9" s="163"/>
      <c r="O9" s="163"/>
      <c r="P9" s="163"/>
      <c r="Q9" s="192"/>
      <c r="R9" s="193" t="s">
        <v>18</v>
      </c>
      <c r="S9" s="163"/>
      <c r="T9" s="163"/>
      <c r="U9" s="163"/>
      <c r="V9" s="192"/>
      <c r="W9" s="193" t="s">
        <v>19</v>
      </c>
      <c r="X9" s="163"/>
      <c r="Y9" s="163"/>
      <c r="Z9" s="163"/>
      <c r="AA9" s="164"/>
      <c r="AB9" s="194" t="s">
        <v>20</v>
      </c>
      <c r="AC9" s="163"/>
      <c r="AD9" s="163"/>
      <c r="AE9" s="163"/>
      <c r="AF9" s="192"/>
      <c r="AG9" s="195" t="s">
        <v>21</v>
      </c>
      <c r="AH9" s="163"/>
      <c r="AI9" s="163"/>
      <c r="AJ9" s="163"/>
      <c r="AK9" s="192"/>
      <c r="AL9" s="195" t="s">
        <v>22</v>
      </c>
      <c r="AM9" s="163"/>
      <c r="AN9" s="163"/>
      <c r="AO9" s="163"/>
      <c r="AP9" s="164"/>
      <c r="AQ9" s="196" t="s">
        <v>23</v>
      </c>
      <c r="AR9" s="163"/>
      <c r="AS9" s="163"/>
      <c r="AT9" s="163"/>
      <c r="AU9" s="192"/>
      <c r="AV9" s="197" t="s">
        <v>24</v>
      </c>
      <c r="AW9" s="163"/>
      <c r="AX9" s="163"/>
      <c r="AY9" s="163"/>
      <c r="AZ9" s="192"/>
      <c r="BA9" s="197" t="s">
        <v>25</v>
      </c>
      <c r="BB9" s="163"/>
      <c r="BC9" s="163"/>
      <c r="BD9" s="163"/>
      <c r="BE9" s="164"/>
      <c r="BF9" s="198" t="s">
        <v>26</v>
      </c>
      <c r="BG9" s="163"/>
      <c r="BH9" s="163"/>
      <c r="BI9" s="163"/>
      <c r="BJ9" s="192"/>
      <c r="BK9" s="162" t="s">
        <v>27</v>
      </c>
      <c r="BL9" s="163"/>
      <c r="BM9" s="163"/>
      <c r="BN9" s="163"/>
      <c r="BO9" s="192"/>
      <c r="BP9" s="162" t="s">
        <v>28</v>
      </c>
      <c r="BQ9" s="163"/>
      <c r="BR9" s="163"/>
      <c r="BS9" s="163"/>
      <c r="BT9" s="164"/>
    </row>
    <row r="10" spans="2:74" ht="18" customHeight="1" x14ac:dyDescent="0.25">
      <c r="B10" s="171"/>
      <c r="C10" s="173"/>
      <c r="D10" s="175"/>
      <c r="E10" s="24" t="s">
        <v>29</v>
      </c>
      <c r="F10" s="25" t="s">
        <v>30</v>
      </c>
      <c r="G10" s="26" t="s">
        <v>31</v>
      </c>
      <c r="H10" s="180"/>
      <c r="I10" s="185"/>
      <c r="J10" s="187"/>
      <c r="K10" s="187"/>
      <c r="L10" s="190"/>
      <c r="M10" s="27" t="s">
        <v>32</v>
      </c>
      <c r="N10" s="28" t="s">
        <v>33</v>
      </c>
      <c r="O10" s="28" t="s">
        <v>34</v>
      </c>
      <c r="P10" s="28" t="s">
        <v>35</v>
      </c>
      <c r="Q10" s="28" t="s">
        <v>36</v>
      </c>
      <c r="R10" s="28" t="s">
        <v>32</v>
      </c>
      <c r="S10" s="28" t="s">
        <v>33</v>
      </c>
      <c r="T10" s="28" t="s">
        <v>34</v>
      </c>
      <c r="U10" s="28" t="s">
        <v>35</v>
      </c>
      <c r="V10" s="28" t="s">
        <v>36</v>
      </c>
      <c r="W10" s="28" t="s">
        <v>32</v>
      </c>
      <c r="X10" s="28" t="s">
        <v>33</v>
      </c>
      <c r="Y10" s="28" t="s">
        <v>34</v>
      </c>
      <c r="Z10" s="28" t="s">
        <v>35</v>
      </c>
      <c r="AA10" s="29" t="s">
        <v>36</v>
      </c>
      <c r="AB10" s="30" t="s">
        <v>32</v>
      </c>
      <c r="AC10" s="31" t="s">
        <v>33</v>
      </c>
      <c r="AD10" s="31" t="s">
        <v>34</v>
      </c>
      <c r="AE10" s="31" t="s">
        <v>35</v>
      </c>
      <c r="AF10" s="31" t="s">
        <v>36</v>
      </c>
      <c r="AG10" s="31" t="s">
        <v>32</v>
      </c>
      <c r="AH10" s="31" t="s">
        <v>33</v>
      </c>
      <c r="AI10" s="31" t="s">
        <v>34</v>
      </c>
      <c r="AJ10" s="31" t="s">
        <v>35</v>
      </c>
      <c r="AK10" s="31" t="s">
        <v>36</v>
      </c>
      <c r="AL10" s="31" t="s">
        <v>32</v>
      </c>
      <c r="AM10" s="31" t="s">
        <v>33</v>
      </c>
      <c r="AN10" s="31" t="s">
        <v>34</v>
      </c>
      <c r="AO10" s="31" t="s">
        <v>35</v>
      </c>
      <c r="AP10" s="32" t="s">
        <v>36</v>
      </c>
      <c r="AQ10" s="33" t="s">
        <v>32</v>
      </c>
      <c r="AR10" s="34" t="s">
        <v>33</v>
      </c>
      <c r="AS10" s="34" t="s">
        <v>34</v>
      </c>
      <c r="AT10" s="34" t="s">
        <v>35</v>
      </c>
      <c r="AU10" s="34" t="s">
        <v>36</v>
      </c>
      <c r="AV10" s="34" t="s">
        <v>32</v>
      </c>
      <c r="AW10" s="34" t="s">
        <v>33</v>
      </c>
      <c r="AX10" s="34" t="s">
        <v>34</v>
      </c>
      <c r="AY10" s="34" t="s">
        <v>35</v>
      </c>
      <c r="AZ10" s="34" t="s">
        <v>36</v>
      </c>
      <c r="BA10" s="34" t="s">
        <v>32</v>
      </c>
      <c r="BB10" s="34" t="s">
        <v>33</v>
      </c>
      <c r="BC10" s="34" t="s">
        <v>34</v>
      </c>
      <c r="BD10" s="34" t="s">
        <v>35</v>
      </c>
      <c r="BE10" s="35" t="s">
        <v>36</v>
      </c>
      <c r="BF10" s="36" t="s">
        <v>32</v>
      </c>
      <c r="BG10" s="37" t="s">
        <v>33</v>
      </c>
      <c r="BH10" s="37" t="s">
        <v>34</v>
      </c>
      <c r="BI10" s="37" t="s">
        <v>35</v>
      </c>
      <c r="BJ10" s="37" t="s">
        <v>36</v>
      </c>
      <c r="BK10" s="37" t="s">
        <v>32</v>
      </c>
      <c r="BL10" s="37" t="s">
        <v>33</v>
      </c>
      <c r="BM10" s="37" t="s">
        <v>34</v>
      </c>
      <c r="BN10" s="37" t="s">
        <v>35</v>
      </c>
      <c r="BO10" s="37" t="s">
        <v>36</v>
      </c>
      <c r="BP10" s="37" t="s">
        <v>32</v>
      </c>
      <c r="BQ10" s="37" t="s">
        <v>33</v>
      </c>
      <c r="BR10" s="37" t="s">
        <v>34</v>
      </c>
      <c r="BS10" s="37" t="s">
        <v>35</v>
      </c>
      <c r="BT10" s="38" t="s">
        <v>36</v>
      </c>
    </row>
    <row r="11" spans="2:74" ht="18" customHeight="1" x14ac:dyDescent="0.25">
      <c r="B11" s="39">
        <v>1</v>
      </c>
      <c r="C11" s="40" t="s">
        <v>37</v>
      </c>
      <c r="D11" s="41"/>
      <c r="E11" s="42">
        <f t="shared" ref="E11:G11" si="0">SUM(E12:E18)</f>
        <v>309</v>
      </c>
      <c r="F11" s="43">
        <f t="shared" si="0"/>
        <v>309</v>
      </c>
      <c r="G11" s="44">
        <f t="shared" si="0"/>
        <v>0</v>
      </c>
      <c r="H11" s="45"/>
      <c r="I11" s="46"/>
      <c r="J11" s="47"/>
      <c r="K11" s="48"/>
      <c r="L11" s="49">
        <f t="shared" ref="L11:L35" si="1">F11/E11</f>
        <v>1</v>
      </c>
      <c r="M11" s="50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2"/>
      <c r="AB11" s="50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2"/>
      <c r="AQ11" s="50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2"/>
      <c r="BF11" s="50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2"/>
    </row>
    <row r="12" spans="2:74" ht="18" customHeight="1" x14ac:dyDescent="0.25">
      <c r="B12" s="53">
        <v>1.1000000000000001</v>
      </c>
      <c r="C12" s="54" t="s">
        <v>38</v>
      </c>
      <c r="D12" s="55" t="s">
        <v>39</v>
      </c>
      <c r="E12" s="56">
        <v>40</v>
      </c>
      <c r="F12" s="57">
        <v>40</v>
      </c>
      <c r="G12" s="58">
        <f t="shared" ref="G12:G18" si="2">E12-F12</f>
        <v>0</v>
      </c>
      <c r="H12" s="59"/>
      <c r="I12" s="60">
        <v>42806</v>
      </c>
      <c r="J12" s="61">
        <v>42809</v>
      </c>
      <c r="K12" s="62">
        <f t="shared" ref="K12:K18" si="3">J12-I12+1</f>
        <v>4</v>
      </c>
      <c r="L12" s="63">
        <f t="shared" si="1"/>
        <v>1</v>
      </c>
      <c r="M12" s="64"/>
      <c r="N12" s="65"/>
      <c r="O12" s="65"/>
      <c r="P12" s="65"/>
      <c r="Q12" s="66"/>
      <c r="R12" s="66"/>
      <c r="S12" s="66"/>
      <c r="T12" s="66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4" ht="18" customHeight="1" x14ac:dyDescent="0.25">
      <c r="B13" s="53" t="s">
        <v>40</v>
      </c>
      <c r="C13" s="54" t="s">
        <v>41</v>
      </c>
      <c r="D13" s="55" t="s">
        <v>42</v>
      </c>
      <c r="E13" s="56">
        <v>25</v>
      </c>
      <c r="F13" s="57">
        <v>25</v>
      </c>
      <c r="G13" s="58">
        <f t="shared" si="2"/>
        <v>0</v>
      </c>
      <c r="H13" s="59"/>
      <c r="I13" s="60">
        <v>42809</v>
      </c>
      <c r="J13" s="61">
        <v>42810</v>
      </c>
      <c r="K13" s="62">
        <f t="shared" si="3"/>
        <v>2</v>
      </c>
      <c r="L13" s="63">
        <f t="shared" si="1"/>
        <v>1</v>
      </c>
      <c r="M13" s="64"/>
      <c r="N13" s="65"/>
      <c r="O13" s="65"/>
      <c r="P13" s="65"/>
      <c r="Q13" s="65"/>
      <c r="R13" s="67"/>
      <c r="S13" s="67"/>
      <c r="T13" s="66"/>
      <c r="U13" s="66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4" ht="18" customHeight="1" x14ac:dyDescent="0.25">
      <c r="B14" s="53">
        <v>1.2</v>
      </c>
      <c r="C14" s="54" t="s">
        <v>43</v>
      </c>
      <c r="D14" s="55" t="s">
        <v>44</v>
      </c>
      <c r="E14" s="56">
        <v>100</v>
      </c>
      <c r="F14" s="57">
        <v>100</v>
      </c>
      <c r="G14" s="58">
        <f t="shared" si="2"/>
        <v>0</v>
      </c>
      <c r="H14" s="59"/>
      <c r="I14" s="60">
        <v>42809</v>
      </c>
      <c r="J14" s="61">
        <v>42815</v>
      </c>
      <c r="K14" s="62">
        <f t="shared" si="3"/>
        <v>7</v>
      </c>
      <c r="L14" s="63">
        <f t="shared" si="1"/>
        <v>1</v>
      </c>
      <c r="M14" s="64"/>
      <c r="N14" s="65"/>
      <c r="O14" s="65"/>
      <c r="P14" s="65"/>
      <c r="Q14" s="65"/>
      <c r="R14" s="67"/>
      <c r="S14" s="67"/>
      <c r="T14" s="66"/>
      <c r="U14" s="66"/>
      <c r="V14" s="66"/>
      <c r="W14" s="66"/>
      <c r="X14" s="66"/>
      <c r="Y14" s="66"/>
      <c r="Z14" s="66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4" ht="18" customHeight="1" x14ac:dyDescent="0.25">
      <c r="B15" s="53">
        <v>1.3</v>
      </c>
      <c r="C15" s="54" t="s">
        <v>45</v>
      </c>
      <c r="D15" s="55" t="s">
        <v>46</v>
      </c>
      <c r="E15" s="56">
        <v>60</v>
      </c>
      <c r="F15" s="57">
        <v>60</v>
      </c>
      <c r="G15" s="58">
        <f t="shared" si="2"/>
        <v>0</v>
      </c>
      <c r="H15" s="59"/>
      <c r="I15" s="60">
        <v>42810</v>
      </c>
      <c r="J15" s="61">
        <v>42816</v>
      </c>
      <c r="K15" s="62">
        <f t="shared" si="3"/>
        <v>7</v>
      </c>
      <c r="L15" s="63">
        <f t="shared" si="1"/>
        <v>1</v>
      </c>
      <c r="M15" s="64"/>
      <c r="N15" s="65"/>
      <c r="O15" s="65"/>
      <c r="P15" s="65"/>
      <c r="Q15" s="65"/>
      <c r="R15" s="67"/>
      <c r="S15" s="67"/>
      <c r="T15" s="67"/>
      <c r="U15" s="66"/>
      <c r="V15" s="66"/>
      <c r="W15" s="66"/>
      <c r="X15" s="66"/>
      <c r="Y15" s="66"/>
      <c r="Z15" s="66"/>
      <c r="AA15" s="68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4" ht="18" customHeight="1" x14ac:dyDescent="0.25">
      <c r="B16" s="53">
        <v>1.4</v>
      </c>
      <c r="C16" s="54" t="s">
        <v>47</v>
      </c>
      <c r="D16" s="55" t="s">
        <v>48</v>
      </c>
      <c r="E16" s="56">
        <v>40</v>
      </c>
      <c r="F16" s="57">
        <v>40</v>
      </c>
      <c r="G16" s="58">
        <f t="shared" si="2"/>
        <v>0</v>
      </c>
      <c r="H16" s="59"/>
      <c r="I16" s="60">
        <v>42811</v>
      </c>
      <c r="J16" s="61">
        <v>42816</v>
      </c>
      <c r="K16" s="62">
        <f t="shared" si="3"/>
        <v>6</v>
      </c>
      <c r="L16" s="63">
        <f t="shared" si="1"/>
        <v>1</v>
      </c>
      <c r="M16" s="64"/>
      <c r="N16" s="65"/>
      <c r="O16" s="65"/>
      <c r="P16" s="65"/>
      <c r="Q16" s="65"/>
      <c r="R16" s="67"/>
      <c r="S16" s="67"/>
      <c r="T16" s="67"/>
      <c r="U16" s="67"/>
      <c r="V16" s="66"/>
      <c r="W16" s="66"/>
      <c r="X16" s="66"/>
      <c r="Y16" s="66"/>
      <c r="Z16" s="66"/>
      <c r="AA16" s="68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25">
      <c r="B17" s="53">
        <v>1.5</v>
      </c>
      <c r="C17" s="54" t="s">
        <v>49</v>
      </c>
      <c r="D17" s="55" t="s">
        <v>50</v>
      </c>
      <c r="E17" s="56">
        <v>32</v>
      </c>
      <c r="F17" s="57">
        <v>32</v>
      </c>
      <c r="G17" s="58">
        <f t="shared" si="2"/>
        <v>0</v>
      </c>
      <c r="H17" s="59"/>
      <c r="I17" s="60">
        <v>42812</v>
      </c>
      <c r="J17" s="61">
        <v>42816</v>
      </c>
      <c r="K17" s="62">
        <f t="shared" si="3"/>
        <v>5</v>
      </c>
      <c r="L17" s="63">
        <f t="shared" si="1"/>
        <v>1</v>
      </c>
      <c r="M17" s="64"/>
      <c r="N17" s="65"/>
      <c r="O17" s="65"/>
      <c r="P17" s="65"/>
      <c r="Q17" s="65"/>
      <c r="R17" s="67"/>
      <c r="S17" s="67"/>
      <c r="T17" s="67"/>
      <c r="U17" s="67"/>
      <c r="V17" s="67"/>
      <c r="W17" s="66"/>
      <c r="X17" s="66"/>
      <c r="Y17" s="66"/>
      <c r="Z17" s="66"/>
      <c r="AA17" s="68"/>
      <c r="AB17" s="64"/>
      <c r="AC17" s="65"/>
      <c r="AD17" s="65"/>
      <c r="AE17" s="65"/>
      <c r="AF17" s="65"/>
      <c r="AG17" s="69"/>
      <c r="AH17" s="69"/>
      <c r="AI17" s="69"/>
      <c r="AJ17" s="69"/>
      <c r="AK17" s="69"/>
      <c r="AL17" s="65"/>
      <c r="AM17" s="65"/>
      <c r="AN17" s="65"/>
      <c r="AO17" s="65"/>
      <c r="AP17" s="68"/>
      <c r="AQ17" s="64"/>
      <c r="AR17" s="65"/>
      <c r="AS17" s="65"/>
      <c r="AT17" s="65"/>
      <c r="AU17" s="65"/>
      <c r="AV17" s="70"/>
      <c r="AW17" s="70"/>
      <c r="AX17" s="70"/>
      <c r="AY17" s="70"/>
      <c r="AZ17" s="70"/>
      <c r="BA17" s="65"/>
      <c r="BB17" s="65"/>
      <c r="BC17" s="65"/>
      <c r="BD17" s="65"/>
      <c r="BE17" s="68"/>
      <c r="BF17" s="64"/>
      <c r="BG17" s="65"/>
      <c r="BH17" s="65"/>
      <c r="BI17" s="65"/>
      <c r="BJ17" s="65"/>
      <c r="BK17" s="71"/>
      <c r="BL17" s="71"/>
      <c r="BM17" s="71"/>
      <c r="BN17" s="71"/>
      <c r="BO17" s="71"/>
      <c r="BP17" s="65"/>
      <c r="BQ17" s="65"/>
      <c r="BR17" s="65"/>
      <c r="BS17" s="65"/>
      <c r="BT17" s="68"/>
    </row>
    <row r="18" spans="2:72" ht="18" customHeight="1" x14ac:dyDescent="0.25">
      <c r="B18" s="53">
        <v>1.6</v>
      </c>
      <c r="C18" s="54" t="s">
        <v>51</v>
      </c>
      <c r="D18" s="55" t="s">
        <v>50</v>
      </c>
      <c r="E18" s="56">
        <v>12</v>
      </c>
      <c r="F18" s="57">
        <v>12</v>
      </c>
      <c r="G18" s="58">
        <f t="shared" si="2"/>
        <v>0</v>
      </c>
      <c r="H18" s="59"/>
      <c r="I18" s="60">
        <v>42817</v>
      </c>
      <c r="J18" s="61">
        <v>42817</v>
      </c>
      <c r="K18" s="62">
        <f t="shared" si="3"/>
        <v>1</v>
      </c>
      <c r="L18" s="63">
        <f t="shared" si="1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72"/>
      <c r="AB18" s="64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25">
      <c r="B19" s="53">
        <v>2</v>
      </c>
      <c r="C19" s="73" t="s">
        <v>52</v>
      </c>
      <c r="D19" s="74"/>
      <c r="E19" s="42">
        <f t="shared" ref="E19:G19" si="4">SUM(E20:E23)</f>
        <v>210</v>
      </c>
      <c r="F19" s="43">
        <f t="shared" si="4"/>
        <v>110</v>
      </c>
      <c r="G19" s="44">
        <f t="shared" si="4"/>
        <v>100</v>
      </c>
      <c r="H19" s="75"/>
      <c r="I19" s="76"/>
      <c r="J19" s="77"/>
      <c r="K19" s="77"/>
      <c r="L19" s="49">
        <f t="shared" si="1"/>
        <v>0.52380952380952384</v>
      </c>
      <c r="M19" s="50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2"/>
      <c r="AB19" s="50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2"/>
      <c r="AQ19" s="50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2"/>
      <c r="BF19" s="50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2"/>
    </row>
    <row r="20" spans="2:72" ht="18" customHeight="1" x14ac:dyDescent="0.25">
      <c r="B20" s="53">
        <v>2.1</v>
      </c>
      <c r="C20" s="54" t="s">
        <v>53</v>
      </c>
      <c r="D20" s="55" t="s">
        <v>46</v>
      </c>
      <c r="E20" s="56">
        <v>80</v>
      </c>
      <c r="F20" s="57">
        <v>70</v>
      </c>
      <c r="G20" s="58">
        <f t="shared" ref="G20:G23" si="5">E20-F20</f>
        <v>10</v>
      </c>
      <c r="H20" s="59"/>
      <c r="I20" s="60">
        <v>42818</v>
      </c>
      <c r="J20" s="61">
        <v>42822</v>
      </c>
      <c r="K20" s="62">
        <f t="shared" ref="K20:K23" si="6">J20-I20+1</f>
        <v>5</v>
      </c>
      <c r="L20" s="63">
        <f t="shared" si="1"/>
        <v>0.875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78"/>
      <c r="AC20" s="79"/>
      <c r="AD20" s="79"/>
      <c r="AE20" s="79"/>
      <c r="AF20" s="79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25">
      <c r="B21" s="53">
        <v>2.2000000000000002</v>
      </c>
      <c r="C21" s="54" t="s">
        <v>54</v>
      </c>
      <c r="D21" s="55" t="s">
        <v>48</v>
      </c>
      <c r="E21" s="56">
        <v>60</v>
      </c>
      <c r="F21" s="57">
        <v>40</v>
      </c>
      <c r="G21" s="58">
        <f t="shared" si="5"/>
        <v>20</v>
      </c>
      <c r="H21" s="59"/>
      <c r="I21" s="60">
        <v>42823</v>
      </c>
      <c r="J21" s="61">
        <v>42827</v>
      </c>
      <c r="K21" s="62">
        <f t="shared" si="6"/>
        <v>5</v>
      </c>
      <c r="L21" s="63">
        <f t="shared" si="1"/>
        <v>0.66666666666666663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65"/>
      <c r="AE21" s="65"/>
      <c r="AF21" s="65"/>
      <c r="AG21" s="79"/>
      <c r="AH21" s="79"/>
      <c r="AI21" s="79"/>
      <c r="AJ21" s="79"/>
      <c r="AK21" s="7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25">
      <c r="B22" s="53">
        <v>2.2999999999999998</v>
      </c>
      <c r="C22" s="54" t="s">
        <v>55</v>
      </c>
      <c r="D22" s="55" t="s">
        <v>50</v>
      </c>
      <c r="E22" s="56">
        <v>40</v>
      </c>
      <c r="F22" s="57">
        <v>0</v>
      </c>
      <c r="G22" s="58">
        <f t="shared" si="5"/>
        <v>40</v>
      </c>
      <c r="H22" s="59"/>
      <c r="I22" s="60"/>
      <c r="J22" s="61"/>
      <c r="K22" s="62">
        <f t="shared" si="6"/>
        <v>1</v>
      </c>
      <c r="L22" s="63">
        <f t="shared" si="1"/>
        <v>0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65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25">
      <c r="B23" s="53">
        <v>2.4</v>
      </c>
      <c r="C23" s="54" t="s">
        <v>56</v>
      </c>
      <c r="D23" s="55" t="s">
        <v>50</v>
      </c>
      <c r="E23" s="56">
        <v>30</v>
      </c>
      <c r="F23" s="57">
        <v>0</v>
      </c>
      <c r="G23" s="58">
        <f t="shared" si="5"/>
        <v>30</v>
      </c>
      <c r="H23" s="59"/>
      <c r="I23" s="60"/>
      <c r="J23" s="61"/>
      <c r="K23" s="62">
        <f t="shared" si="6"/>
        <v>1</v>
      </c>
      <c r="L23" s="63">
        <f t="shared" si="1"/>
        <v>0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65"/>
      <c r="AG23" s="69"/>
      <c r="AH23" s="69"/>
      <c r="AI23" s="69"/>
      <c r="AJ23" s="69"/>
      <c r="AK23" s="69"/>
      <c r="AL23" s="65"/>
      <c r="AM23" s="65"/>
      <c r="AN23" s="65"/>
      <c r="AO23" s="65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5.75" customHeight="1" x14ac:dyDescent="0.25">
      <c r="B24" s="53">
        <v>3</v>
      </c>
      <c r="C24" s="73" t="s">
        <v>57</v>
      </c>
      <c r="D24" s="74"/>
      <c r="E24" s="42">
        <f t="shared" ref="E24:G24" si="7">SUM(E25:E30)</f>
        <v>66</v>
      </c>
      <c r="F24" s="43">
        <f t="shared" si="7"/>
        <v>0</v>
      </c>
      <c r="G24" s="44">
        <f t="shared" si="7"/>
        <v>66</v>
      </c>
      <c r="H24" s="75"/>
      <c r="I24" s="76"/>
      <c r="J24" s="77"/>
      <c r="K24" s="77"/>
      <c r="L24" s="49">
        <f t="shared" si="1"/>
        <v>0</v>
      </c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2"/>
      <c r="AB24" s="50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2"/>
      <c r="AQ24" s="50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2"/>
      <c r="BF24" s="50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2"/>
    </row>
    <row r="25" spans="2:72" ht="15.75" customHeight="1" x14ac:dyDescent="0.25">
      <c r="B25" s="53">
        <v>3.1</v>
      </c>
      <c r="C25" s="54" t="s">
        <v>58</v>
      </c>
      <c r="D25" s="55" t="s">
        <v>44</v>
      </c>
      <c r="E25" s="56">
        <v>20</v>
      </c>
      <c r="F25" s="57">
        <v>0</v>
      </c>
      <c r="G25" s="58">
        <f t="shared" ref="G25:G30" si="8">E25-F25</f>
        <v>20</v>
      </c>
      <c r="H25" s="59"/>
      <c r="I25" s="60"/>
      <c r="J25" s="61"/>
      <c r="K25" s="62">
        <f t="shared" ref="K25:K30" si="9">J25-I25+1</f>
        <v>1</v>
      </c>
      <c r="L25" s="63">
        <f t="shared" si="1"/>
        <v>0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65"/>
      <c r="AG25" s="69"/>
      <c r="AH25" s="69"/>
      <c r="AI25" s="69"/>
      <c r="AJ25" s="69"/>
      <c r="AK25" s="69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5.75" customHeight="1" x14ac:dyDescent="0.25">
      <c r="B26" s="53">
        <v>3.2</v>
      </c>
      <c r="C26" s="54" t="s">
        <v>59</v>
      </c>
      <c r="D26" s="55" t="s">
        <v>39</v>
      </c>
      <c r="E26" s="56">
        <v>20</v>
      </c>
      <c r="F26" s="57">
        <v>0</v>
      </c>
      <c r="G26" s="58">
        <f t="shared" si="8"/>
        <v>20</v>
      </c>
      <c r="H26" s="59"/>
      <c r="I26" s="60"/>
      <c r="J26" s="61"/>
      <c r="K26" s="62">
        <f t="shared" si="9"/>
        <v>1</v>
      </c>
      <c r="L26" s="63">
        <f t="shared" si="1"/>
        <v>0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65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5.75" customHeight="1" x14ac:dyDescent="0.25">
      <c r="B27" s="53" t="s">
        <v>60</v>
      </c>
      <c r="C27" s="54" t="s">
        <v>61</v>
      </c>
      <c r="D27" s="55" t="s">
        <v>42</v>
      </c>
      <c r="E27" s="56">
        <v>8</v>
      </c>
      <c r="F27" s="57">
        <v>0</v>
      </c>
      <c r="G27" s="58">
        <f t="shared" si="8"/>
        <v>8</v>
      </c>
      <c r="H27" s="59"/>
      <c r="I27" s="60"/>
      <c r="J27" s="61"/>
      <c r="K27" s="62">
        <f t="shared" si="9"/>
        <v>1</v>
      </c>
      <c r="L27" s="63">
        <f t="shared" si="1"/>
        <v>0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69"/>
      <c r="AI27" s="69"/>
      <c r="AJ27" s="69"/>
      <c r="AK27" s="69"/>
      <c r="AL27" s="65"/>
      <c r="AM27" s="65"/>
      <c r="AN27" s="65"/>
      <c r="AO27" s="65"/>
      <c r="AP27" s="68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25">
      <c r="B28" s="53" t="s">
        <v>62</v>
      </c>
      <c r="C28" s="54" t="s">
        <v>63</v>
      </c>
      <c r="D28" s="55" t="s">
        <v>42</v>
      </c>
      <c r="E28" s="56">
        <v>12</v>
      </c>
      <c r="F28" s="57">
        <v>0</v>
      </c>
      <c r="G28" s="58">
        <f t="shared" si="8"/>
        <v>12</v>
      </c>
      <c r="H28" s="59"/>
      <c r="I28" s="60"/>
      <c r="J28" s="61"/>
      <c r="K28" s="62">
        <f t="shared" si="9"/>
        <v>1</v>
      </c>
      <c r="L28" s="63">
        <f t="shared" si="1"/>
        <v>0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69"/>
      <c r="AI28" s="69"/>
      <c r="AJ28" s="69"/>
      <c r="AK28" s="69"/>
      <c r="AL28" s="65"/>
      <c r="AM28" s="65"/>
      <c r="AN28" s="65"/>
      <c r="AO28" s="65"/>
      <c r="AP28" s="68"/>
      <c r="AQ28" s="64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</row>
    <row r="29" spans="2:72" ht="15.75" customHeight="1" x14ac:dyDescent="0.25">
      <c r="B29" s="53">
        <v>3.3</v>
      </c>
      <c r="C29" s="54" t="s">
        <v>64</v>
      </c>
      <c r="D29" s="55" t="s">
        <v>44</v>
      </c>
      <c r="E29" s="56">
        <v>4</v>
      </c>
      <c r="F29" s="57">
        <v>0</v>
      </c>
      <c r="G29" s="58">
        <f t="shared" si="8"/>
        <v>4</v>
      </c>
      <c r="H29" s="59"/>
      <c r="I29" s="60"/>
      <c r="J29" s="61"/>
      <c r="K29" s="62">
        <f t="shared" si="9"/>
        <v>1</v>
      </c>
      <c r="L29" s="63">
        <f t="shared" si="1"/>
        <v>0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Q29" s="64"/>
      <c r="AR29" s="65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25">
      <c r="B30" s="53" t="s">
        <v>65</v>
      </c>
      <c r="C30" s="54" t="s">
        <v>66</v>
      </c>
      <c r="D30" s="55" t="s">
        <v>50</v>
      </c>
      <c r="E30" s="56">
        <v>2</v>
      </c>
      <c r="F30" s="57">
        <v>0</v>
      </c>
      <c r="G30" s="58">
        <f t="shared" si="8"/>
        <v>2</v>
      </c>
      <c r="H30" s="59"/>
      <c r="I30" s="60"/>
      <c r="J30" s="61"/>
      <c r="K30" s="62">
        <f t="shared" si="9"/>
        <v>1</v>
      </c>
      <c r="L30" s="63">
        <f t="shared" si="1"/>
        <v>0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65"/>
      <c r="AT30" s="65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25">
      <c r="B31" s="53">
        <v>4</v>
      </c>
      <c r="C31" s="73" t="s">
        <v>67</v>
      </c>
      <c r="D31" s="74"/>
      <c r="E31" s="42">
        <f t="shared" ref="E31:G31" si="10">SUM(E32:E35)</f>
        <v>32</v>
      </c>
      <c r="F31" s="43">
        <f t="shared" si="10"/>
        <v>0</v>
      </c>
      <c r="G31" s="44">
        <f t="shared" si="10"/>
        <v>32</v>
      </c>
      <c r="H31" s="75"/>
      <c r="I31" s="76"/>
      <c r="J31" s="77"/>
      <c r="K31" s="77"/>
      <c r="L31" s="49">
        <f t="shared" si="1"/>
        <v>0</v>
      </c>
      <c r="M31" s="50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2"/>
      <c r="AB31" s="50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2"/>
      <c r="AQ31" s="50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2"/>
      <c r="BF31" s="50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2"/>
    </row>
    <row r="32" spans="2:72" ht="15.75" customHeight="1" x14ac:dyDescent="0.25">
      <c r="B32" s="53">
        <v>4.0999999999999996</v>
      </c>
      <c r="C32" s="54" t="s">
        <v>68</v>
      </c>
      <c r="D32" s="55" t="s">
        <v>46</v>
      </c>
      <c r="E32" s="56">
        <v>8</v>
      </c>
      <c r="F32" s="57">
        <v>0</v>
      </c>
      <c r="G32" s="58">
        <f t="shared" ref="G32:G35" si="11">E32-F32</f>
        <v>8</v>
      </c>
      <c r="H32" s="59"/>
      <c r="I32" s="60"/>
      <c r="J32" s="61"/>
      <c r="K32" s="62">
        <f t="shared" ref="K32:K35" si="12">J32-I32+1</f>
        <v>1</v>
      </c>
      <c r="L32" s="63">
        <f t="shared" si="1"/>
        <v>0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65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25">
      <c r="B33" s="53">
        <v>4.2</v>
      </c>
      <c r="C33" s="54" t="s">
        <v>69</v>
      </c>
      <c r="D33" s="55" t="s">
        <v>48</v>
      </c>
      <c r="E33" s="56">
        <v>12</v>
      </c>
      <c r="F33" s="57">
        <v>0</v>
      </c>
      <c r="G33" s="58">
        <f t="shared" si="11"/>
        <v>12</v>
      </c>
      <c r="H33" s="59"/>
      <c r="I33" s="60"/>
      <c r="J33" s="61"/>
      <c r="K33" s="62">
        <f t="shared" si="12"/>
        <v>1</v>
      </c>
      <c r="L33" s="63">
        <f t="shared" si="1"/>
        <v>0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65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25">
      <c r="B34" s="53">
        <v>4.3</v>
      </c>
      <c r="C34" s="54" t="s">
        <v>70</v>
      </c>
      <c r="D34" s="80" t="s">
        <v>50</v>
      </c>
      <c r="E34" s="56">
        <v>8</v>
      </c>
      <c r="F34" s="57">
        <v>0</v>
      </c>
      <c r="G34" s="58">
        <f t="shared" si="11"/>
        <v>8</v>
      </c>
      <c r="H34" s="59"/>
      <c r="I34" s="60"/>
      <c r="J34" s="61"/>
      <c r="K34" s="62">
        <f t="shared" si="12"/>
        <v>1</v>
      </c>
      <c r="L34" s="63">
        <f t="shared" si="1"/>
        <v>0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70"/>
      <c r="AX34" s="70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6.5" customHeight="1" x14ac:dyDescent="0.25">
      <c r="B35" s="81" t="s">
        <v>71</v>
      </c>
      <c r="C35" s="82" t="s">
        <v>72</v>
      </c>
      <c r="D35" s="83" t="s">
        <v>50</v>
      </c>
      <c r="E35" s="84">
        <v>4</v>
      </c>
      <c r="F35" s="85">
        <v>0</v>
      </c>
      <c r="G35" s="86">
        <f t="shared" si="11"/>
        <v>4</v>
      </c>
      <c r="H35" s="87"/>
      <c r="I35" s="88"/>
      <c r="J35" s="89"/>
      <c r="K35" s="90">
        <f t="shared" si="12"/>
        <v>1</v>
      </c>
      <c r="L35" s="91">
        <f t="shared" si="1"/>
        <v>0</v>
      </c>
      <c r="M35" s="92"/>
      <c r="N35" s="93"/>
      <c r="O35" s="93"/>
      <c r="P35" s="93"/>
      <c r="Q35" s="93"/>
      <c r="R35" s="94"/>
      <c r="S35" s="94"/>
      <c r="T35" s="94"/>
      <c r="U35" s="94"/>
      <c r="V35" s="94"/>
      <c r="W35" s="93"/>
      <c r="X35" s="93"/>
      <c r="Y35" s="93"/>
      <c r="Z35" s="93"/>
      <c r="AA35" s="95"/>
      <c r="AB35" s="92"/>
      <c r="AC35" s="93"/>
      <c r="AD35" s="93"/>
      <c r="AE35" s="93"/>
      <c r="AF35" s="93"/>
      <c r="AG35" s="96"/>
      <c r="AH35" s="96"/>
      <c r="AI35" s="96"/>
      <c r="AJ35" s="96"/>
      <c r="AK35" s="96"/>
      <c r="AL35" s="93"/>
      <c r="AM35" s="93"/>
      <c r="AN35" s="93"/>
      <c r="AO35" s="93"/>
      <c r="AP35" s="95"/>
      <c r="AQ35" s="92"/>
      <c r="AR35" s="93"/>
      <c r="AS35" s="93"/>
      <c r="AT35" s="93"/>
      <c r="AU35" s="93"/>
      <c r="AV35" s="97"/>
      <c r="AW35" s="97"/>
      <c r="AX35" s="97"/>
      <c r="AY35" s="97"/>
      <c r="AZ35" s="97"/>
      <c r="BA35" s="93"/>
      <c r="BB35" s="93"/>
      <c r="BC35" s="93"/>
      <c r="BD35" s="93"/>
      <c r="BE35" s="95"/>
      <c r="BF35" s="92"/>
      <c r="BG35" s="93"/>
      <c r="BH35" s="93"/>
      <c r="BI35" s="93"/>
      <c r="BJ35" s="93"/>
      <c r="BK35" s="98"/>
      <c r="BL35" s="98"/>
      <c r="BM35" s="98"/>
      <c r="BN35" s="98"/>
      <c r="BO35" s="98"/>
      <c r="BP35" s="93"/>
      <c r="BQ35" s="93"/>
      <c r="BR35" s="93"/>
      <c r="BS35" s="93"/>
      <c r="BT35" s="95"/>
    </row>
    <row r="36" spans="2:74" ht="18" customHeight="1" x14ac:dyDescent="0.25">
      <c r="E36" s="99" t="s">
        <v>29</v>
      </c>
      <c r="F36" s="99" t="s">
        <v>30</v>
      </c>
      <c r="G36" s="99" t="s">
        <v>31</v>
      </c>
      <c r="H36" s="99" t="s">
        <v>73</v>
      </c>
      <c r="I36" s="99" t="s">
        <v>74</v>
      </c>
    </row>
    <row r="37" spans="2:74" ht="18" customHeight="1" x14ac:dyDescent="0.25">
      <c r="C37" s="4" t="s">
        <v>75</v>
      </c>
      <c r="D37" s="100" t="s">
        <v>76</v>
      </c>
      <c r="E37" s="101">
        <f t="shared" ref="E37:G37" si="13">SUM(E12:E18,E20:E23,E25:E30,E32:E35)</f>
        <v>617</v>
      </c>
      <c r="F37" s="101">
        <f t="shared" si="13"/>
        <v>419</v>
      </c>
      <c r="G37" s="101">
        <f t="shared" si="13"/>
        <v>198</v>
      </c>
      <c r="H37" s="101">
        <v>60</v>
      </c>
      <c r="I37" s="101">
        <f>E37/H37</f>
        <v>10.283333333333333</v>
      </c>
      <c r="L37" s="102" t="s">
        <v>77</v>
      </c>
      <c r="M37" s="103">
        <v>1</v>
      </c>
      <c r="N37" s="103">
        <v>2</v>
      </c>
      <c r="O37" s="103">
        <v>3</v>
      </c>
      <c r="P37" s="103">
        <v>4</v>
      </c>
      <c r="Q37" s="103">
        <v>5</v>
      </c>
      <c r="R37" s="103">
        <v>6</v>
      </c>
      <c r="S37" s="103">
        <v>7</v>
      </c>
      <c r="T37" s="103">
        <v>8</v>
      </c>
      <c r="U37" s="103">
        <v>9</v>
      </c>
      <c r="V37" s="103">
        <v>10</v>
      </c>
      <c r="W37" s="103">
        <v>11</v>
      </c>
      <c r="X37" s="103">
        <v>12</v>
      </c>
      <c r="Y37" s="103">
        <v>13</v>
      </c>
      <c r="Z37" s="103">
        <v>14</v>
      </c>
      <c r="AA37" s="103">
        <v>15</v>
      </c>
      <c r="AB37" s="103">
        <v>16</v>
      </c>
      <c r="AC37" s="103">
        <v>17</v>
      </c>
      <c r="AD37" s="103">
        <v>18</v>
      </c>
      <c r="AE37" s="103">
        <v>19</v>
      </c>
      <c r="AF37" s="103">
        <v>20</v>
      </c>
      <c r="AG37" s="103">
        <v>21</v>
      </c>
      <c r="AH37" s="103">
        <v>22</v>
      </c>
      <c r="AI37" s="103">
        <v>23</v>
      </c>
      <c r="AJ37" s="103">
        <v>24</v>
      </c>
      <c r="AK37" s="103">
        <v>25</v>
      </c>
      <c r="AL37" s="103">
        <v>26</v>
      </c>
      <c r="AM37" s="103">
        <v>27</v>
      </c>
      <c r="AN37" s="103">
        <v>28</v>
      </c>
      <c r="AO37" s="103">
        <v>29</v>
      </c>
      <c r="AP37" s="103">
        <v>30</v>
      </c>
      <c r="AQ37" s="103">
        <v>31</v>
      </c>
      <c r="AR37" s="103">
        <v>32</v>
      </c>
      <c r="AS37" s="103">
        <v>33</v>
      </c>
      <c r="AT37" s="103">
        <v>34</v>
      </c>
      <c r="AU37" s="103">
        <v>35</v>
      </c>
      <c r="AV37" s="103">
        <v>36</v>
      </c>
      <c r="AW37" s="103">
        <v>37</v>
      </c>
      <c r="AX37" s="103">
        <v>38</v>
      </c>
      <c r="AY37" s="103">
        <v>39</v>
      </c>
      <c r="AZ37" s="103">
        <v>40</v>
      </c>
      <c r="BA37" s="103">
        <v>41</v>
      </c>
      <c r="BB37" s="103">
        <v>42</v>
      </c>
      <c r="BC37" s="103">
        <v>43</v>
      </c>
      <c r="BD37" s="103">
        <v>44</v>
      </c>
      <c r="BE37" s="103">
        <v>45</v>
      </c>
      <c r="BF37" s="103">
        <v>46</v>
      </c>
      <c r="BG37" s="103">
        <v>47</v>
      </c>
      <c r="BH37" s="103">
        <v>48</v>
      </c>
      <c r="BI37" s="103">
        <v>49</v>
      </c>
      <c r="BJ37" s="103">
        <v>50</v>
      </c>
      <c r="BK37" s="103">
        <v>51</v>
      </c>
      <c r="BL37" s="103">
        <v>52</v>
      </c>
      <c r="BM37" s="103">
        <v>53</v>
      </c>
      <c r="BN37" s="103">
        <v>54</v>
      </c>
      <c r="BO37" s="103">
        <v>55</v>
      </c>
      <c r="BP37" s="103">
        <v>56</v>
      </c>
      <c r="BQ37" s="103">
        <v>57</v>
      </c>
      <c r="BR37" s="103">
        <v>58</v>
      </c>
      <c r="BS37" s="103">
        <v>59</v>
      </c>
      <c r="BT37" s="103">
        <v>60</v>
      </c>
      <c r="BV37" s="100" t="s">
        <v>76</v>
      </c>
    </row>
    <row r="38" spans="2:74" ht="18" customHeight="1" x14ac:dyDescent="0.25">
      <c r="H38" s="104" t="s">
        <v>78</v>
      </c>
      <c r="L38" s="102" t="s">
        <v>79</v>
      </c>
      <c r="M38" s="105">
        <f>E37</f>
        <v>617</v>
      </c>
      <c r="N38" s="106">
        <f>M38-I37</f>
        <v>606.7166666666667</v>
      </c>
      <c r="O38" s="106">
        <f>N38-I37</f>
        <v>596.43333333333339</v>
      </c>
      <c r="P38" s="106">
        <f>O38-I37</f>
        <v>586.15000000000009</v>
      </c>
      <c r="Q38" s="106">
        <f>P38-I37</f>
        <v>575.86666666666679</v>
      </c>
      <c r="R38" s="106">
        <f>Q38-I37</f>
        <v>565.58333333333348</v>
      </c>
      <c r="S38" s="106">
        <f>R38-I37</f>
        <v>555.30000000000018</v>
      </c>
      <c r="T38" s="106">
        <f>S38-I37</f>
        <v>545.01666666666688</v>
      </c>
      <c r="U38" s="106">
        <f>T38-I37</f>
        <v>534.73333333333358</v>
      </c>
      <c r="V38" s="106">
        <f>U38-I37</f>
        <v>524.45000000000027</v>
      </c>
      <c r="W38" s="106">
        <f>V38-I37</f>
        <v>514.16666666666697</v>
      </c>
      <c r="X38" s="106">
        <f>W38-I37</f>
        <v>503.88333333333361</v>
      </c>
      <c r="Y38" s="106">
        <f>X38-I37</f>
        <v>493.60000000000025</v>
      </c>
      <c r="Z38" s="106">
        <f>Y38-I37</f>
        <v>483.31666666666689</v>
      </c>
      <c r="AA38" s="106">
        <f>Z38-I37</f>
        <v>473.03333333333353</v>
      </c>
      <c r="AB38" s="106">
        <f>AA38-I37</f>
        <v>462.75000000000017</v>
      </c>
      <c r="AC38" s="106">
        <f>AB38-I37</f>
        <v>452.46666666666681</v>
      </c>
      <c r="AD38" s="106">
        <f>AC38-I37</f>
        <v>442.18333333333345</v>
      </c>
      <c r="AE38" s="106">
        <f>AD38-I37</f>
        <v>431.90000000000009</v>
      </c>
      <c r="AF38" s="106">
        <f>AE38-I37</f>
        <v>421.61666666666673</v>
      </c>
      <c r="AG38" s="106">
        <f>AF38-I37</f>
        <v>411.33333333333337</v>
      </c>
      <c r="AH38" s="106">
        <f>AG38-I37</f>
        <v>401.05</v>
      </c>
      <c r="AI38" s="106">
        <f>AH38-I37</f>
        <v>390.76666666666665</v>
      </c>
      <c r="AJ38" s="106">
        <f>AI38-I37</f>
        <v>380.48333333333329</v>
      </c>
      <c r="AK38" s="106">
        <f>AJ38-I37</f>
        <v>370.19999999999993</v>
      </c>
      <c r="AL38" s="106">
        <f>AK38-I37</f>
        <v>359.91666666666657</v>
      </c>
      <c r="AM38" s="106">
        <f>AL38-I37</f>
        <v>349.63333333333321</v>
      </c>
      <c r="AN38" s="106">
        <f>AM38-I37</f>
        <v>339.34999999999985</v>
      </c>
      <c r="AO38" s="106">
        <f>AN38-I37</f>
        <v>329.06666666666649</v>
      </c>
      <c r="AP38" s="106">
        <f>AO38-I37</f>
        <v>318.78333333333313</v>
      </c>
      <c r="AQ38" s="106">
        <f>AP38-I37</f>
        <v>308.49999999999977</v>
      </c>
      <c r="AR38" s="106">
        <f>AQ38-I37</f>
        <v>298.21666666666641</v>
      </c>
      <c r="AS38" s="106">
        <f>AR38-I37</f>
        <v>287.93333333333305</v>
      </c>
      <c r="AT38" s="106">
        <f>AS38-I37</f>
        <v>277.64999999999969</v>
      </c>
      <c r="AU38" s="106">
        <f>AT38-I37</f>
        <v>267.36666666666633</v>
      </c>
      <c r="AV38" s="106">
        <f>AU38-I37</f>
        <v>257.08333333333297</v>
      </c>
      <c r="AW38" s="106">
        <f>AV38-I37</f>
        <v>246.79999999999964</v>
      </c>
      <c r="AX38" s="106">
        <f>AW38-I37</f>
        <v>236.51666666666631</v>
      </c>
      <c r="AY38" s="106">
        <f>AX38-I37</f>
        <v>226.23333333333298</v>
      </c>
      <c r="AZ38" s="106">
        <f>AY38-I37</f>
        <v>215.94999999999965</v>
      </c>
      <c r="BA38" s="106">
        <f>AZ38-I37</f>
        <v>205.66666666666632</v>
      </c>
      <c r="BB38" s="106">
        <f>BA38-I37</f>
        <v>195.38333333333298</v>
      </c>
      <c r="BC38" s="106">
        <f>BB38-I37</f>
        <v>185.09999999999965</v>
      </c>
      <c r="BD38" s="106">
        <f>BC38-I37</f>
        <v>174.81666666666632</v>
      </c>
      <c r="BE38" s="106">
        <f>BD38-I37</f>
        <v>164.53333333333299</v>
      </c>
      <c r="BF38" s="106">
        <f>BE38-I37</f>
        <v>154.24999999999966</v>
      </c>
      <c r="BG38" s="106">
        <f>BF38-I37</f>
        <v>143.96666666666633</v>
      </c>
      <c r="BH38" s="106">
        <f>BG38-I37</f>
        <v>133.683333333333</v>
      </c>
      <c r="BI38" s="106">
        <f>BH38-I37</f>
        <v>123.39999999999966</v>
      </c>
      <c r="BJ38" s="106">
        <f>BI38-I37</f>
        <v>113.11666666666633</v>
      </c>
      <c r="BK38" s="106">
        <f>BJ38-I37</f>
        <v>102.833333333333</v>
      </c>
      <c r="BL38" s="106">
        <f>BK38-I37</f>
        <v>92.54999999999967</v>
      </c>
      <c r="BM38" s="106">
        <f>BL38-I37</f>
        <v>82.266666666666339</v>
      </c>
      <c r="BN38" s="106">
        <f>BM38-I37</f>
        <v>71.983333333333007</v>
      </c>
      <c r="BO38" s="106">
        <f>BN38-I37</f>
        <v>61.699999999999676</v>
      </c>
      <c r="BP38" s="106">
        <f>BO38-I37</f>
        <v>51.416666666666345</v>
      </c>
      <c r="BQ38" s="106">
        <f>BP38-I37</f>
        <v>41.133333333333013</v>
      </c>
      <c r="BR38" s="106">
        <f>BQ38-I37</f>
        <v>30.849999999999682</v>
      </c>
      <c r="BS38" s="106">
        <f>BR38-I37</f>
        <v>20.56666666666635</v>
      </c>
      <c r="BT38" s="106">
        <f>BS38-I37</f>
        <v>10.283333333333017</v>
      </c>
      <c r="BV38" s="101"/>
    </row>
    <row r="39" spans="2:74" ht="18" customHeight="1" x14ac:dyDescent="0.25">
      <c r="L39" s="102" t="s">
        <v>29</v>
      </c>
      <c r="M39" s="105">
        <f>E37</f>
        <v>617</v>
      </c>
      <c r="N39" s="105">
        <f t="shared" ref="N39:BT39" si="14">M41</f>
        <v>609</v>
      </c>
      <c r="O39" s="105">
        <f t="shared" si="14"/>
        <v>589</v>
      </c>
      <c r="P39" s="105">
        <f t="shared" si="14"/>
        <v>559</v>
      </c>
      <c r="Q39" s="105">
        <f t="shared" si="14"/>
        <v>519</v>
      </c>
      <c r="R39" s="105">
        <f t="shared" si="14"/>
        <v>499</v>
      </c>
      <c r="S39" s="105">
        <f t="shared" si="14"/>
        <v>488</v>
      </c>
      <c r="T39" s="105">
        <f t="shared" si="14"/>
        <v>472</v>
      </c>
      <c r="U39" s="105">
        <f t="shared" si="14"/>
        <v>430</v>
      </c>
      <c r="V39" s="105">
        <f t="shared" si="14"/>
        <v>385</v>
      </c>
      <c r="W39" s="105">
        <f t="shared" si="14"/>
        <v>365</v>
      </c>
      <c r="X39" s="105">
        <f t="shared" si="14"/>
        <v>355</v>
      </c>
      <c r="Y39" s="105">
        <f t="shared" si="14"/>
        <v>339</v>
      </c>
      <c r="Z39" s="105">
        <f t="shared" si="14"/>
        <v>315</v>
      </c>
      <c r="AA39" s="105">
        <f t="shared" si="14"/>
        <v>267</v>
      </c>
      <c r="AB39" s="105">
        <f t="shared" si="14"/>
        <v>247</v>
      </c>
      <c r="AC39" s="105">
        <f t="shared" si="14"/>
        <v>243</v>
      </c>
      <c r="AD39" s="105">
        <f t="shared" si="14"/>
        <v>238</v>
      </c>
      <c r="AE39" s="105">
        <f t="shared" si="14"/>
        <v>234</v>
      </c>
      <c r="AF39" s="105">
        <f t="shared" si="14"/>
        <v>226</v>
      </c>
      <c r="AG39" s="105">
        <f t="shared" si="14"/>
        <v>218</v>
      </c>
      <c r="AH39" s="105">
        <f t="shared" si="14"/>
        <v>213</v>
      </c>
      <c r="AI39" s="105">
        <f t="shared" si="14"/>
        <v>208</v>
      </c>
      <c r="AJ39" s="105">
        <f t="shared" si="14"/>
        <v>203</v>
      </c>
      <c r="AK39" s="105">
        <f t="shared" si="14"/>
        <v>200</v>
      </c>
      <c r="AL39" s="105">
        <f t="shared" si="14"/>
        <v>198</v>
      </c>
      <c r="AM39" s="105">
        <f t="shared" si="14"/>
        <v>198</v>
      </c>
      <c r="AN39" s="105">
        <f t="shared" si="14"/>
        <v>198</v>
      </c>
      <c r="AO39" s="105">
        <f t="shared" si="14"/>
        <v>198</v>
      </c>
      <c r="AP39" s="105">
        <f t="shared" si="14"/>
        <v>198</v>
      </c>
      <c r="AQ39" s="105">
        <f t="shared" si="14"/>
        <v>198</v>
      </c>
      <c r="AR39" s="105">
        <f t="shared" si="14"/>
        <v>198</v>
      </c>
      <c r="AS39" s="105">
        <f t="shared" si="14"/>
        <v>198</v>
      </c>
      <c r="AT39" s="105">
        <f t="shared" si="14"/>
        <v>198</v>
      </c>
      <c r="AU39" s="105">
        <f t="shared" si="14"/>
        <v>198</v>
      </c>
      <c r="AV39" s="105">
        <f t="shared" si="14"/>
        <v>198</v>
      </c>
      <c r="AW39" s="105">
        <f t="shared" si="14"/>
        <v>198</v>
      </c>
      <c r="AX39" s="105">
        <f t="shared" si="14"/>
        <v>198</v>
      </c>
      <c r="AY39" s="105">
        <f t="shared" si="14"/>
        <v>198</v>
      </c>
      <c r="AZ39" s="105">
        <f t="shared" si="14"/>
        <v>198</v>
      </c>
      <c r="BA39" s="105">
        <f t="shared" si="14"/>
        <v>198</v>
      </c>
      <c r="BB39" s="105">
        <f t="shared" si="14"/>
        <v>198</v>
      </c>
      <c r="BC39" s="105">
        <f t="shared" si="14"/>
        <v>198</v>
      </c>
      <c r="BD39" s="105">
        <f t="shared" si="14"/>
        <v>198</v>
      </c>
      <c r="BE39" s="105">
        <f t="shared" si="14"/>
        <v>198</v>
      </c>
      <c r="BF39" s="105">
        <f t="shared" si="14"/>
        <v>198</v>
      </c>
      <c r="BG39" s="105">
        <f t="shared" si="14"/>
        <v>198</v>
      </c>
      <c r="BH39" s="105">
        <f t="shared" si="14"/>
        <v>198</v>
      </c>
      <c r="BI39" s="105">
        <f t="shared" si="14"/>
        <v>198</v>
      </c>
      <c r="BJ39" s="105">
        <f t="shared" si="14"/>
        <v>198</v>
      </c>
      <c r="BK39" s="105">
        <f t="shared" si="14"/>
        <v>198</v>
      </c>
      <c r="BL39" s="105">
        <f t="shared" si="14"/>
        <v>198</v>
      </c>
      <c r="BM39" s="105">
        <f t="shared" si="14"/>
        <v>198</v>
      </c>
      <c r="BN39" s="105">
        <f t="shared" si="14"/>
        <v>198</v>
      </c>
      <c r="BO39" s="105">
        <f t="shared" si="14"/>
        <v>198</v>
      </c>
      <c r="BP39" s="105">
        <f t="shared" si="14"/>
        <v>198</v>
      </c>
      <c r="BQ39" s="105">
        <f t="shared" si="14"/>
        <v>198</v>
      </c>
      <c r="BR39" s="105">
        <f t="shared" si="14"/>
        <v>198</v>
      </c>
      <c r="BS39" s="105">
        <f t="shared" si="14"/>
        <v>198</v>
      </c>
      <c r="BT39" s="105">
        <f t="shared" si="14"/>
        <v>198</v>
      </c>
      <c r="BV39" s="101">
        <f t="shared" ref="BV39:BV41" si="15">SUM(M39:BT39)</f>
        <v>15968</v>
      </c>
    </row>
    <row r="40" spans="2:74" ht="15.75" customHeight="1" x14ac:dyDescent="0.25">
      <c r="K40" s="107" t="s">
        <v>80</v>
      </c>
      <c r="L40" s="102" t="s">
        <v>81</v>
      </c>
      <c r="M40" s="57">
        <v>8</v>
      </c>
      <c r="N40" s="57">
        <v>20</v>
      </c>
      <c r="O40" s="57">
        <v>30</v>
      </c>
      <c r="P40" s="57">
        <v>40</v>
      </c>
      <c r="Q40" s="57">
        <v>20</v>
      </c>
      <c r="R40" s="57">
        <v>11</v>
      </c>
      <c r="S40" s="57">
        <v>16</v>
      </c>
      <c r="T40" s="57">
        <v>42</v>
      </c>
      <c r="U40" s="57">
        <v>45</v>
      </c>
      <c r="V40" s="57">
        <v>20</v>
      </c>
      <c r="W40" s="57">
        <v>10</v>
      </c>
      <c r="X40" s="57">
        <v>16</v>
      </c>
      <c r="Y40" s="57">
        <v>24</v>
      </c>
      <c r="Z40" s="57">
        <v>48</v>
      </c>
      <c r="AA40" s="57">
        <v>20</v>
      </c>
      <c r="AB40" s="57">
        <v>4</v>
      </c>
      <c r="AC40" s="57">
        <v>5</v>
      </c>
      <c r="AD40" s="57">
        <v>4</v>
      </c>
      <c r="AE40" s="57">
        <v>8</v>
      </c>
      <c r="AF40" s="57">
        <v>8</v>
      </c>
      <c r="AG40" s="57">
        <v>5</v>
      </c>
      <c r="AH40" s="57">
        <v>5</v>
      </c>
      <c r="AI40" s="57">
        <v>5</v>
      </c>
      <c r="AJ40" s="57">
        <v>3</v>
      </c>
      <c r="AK40" s="57">
        <v>2</v>
      </c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V40" s="101">
        <f t="shared" si="15"/>
        <v>419</v>
      </c>
    </row>
    <row r="41" spans="2:74" ht="15.75" customHeight="1" x14ac:dyDescent="0.25">
      <c r="L41" s="102" t="s">
        <v>82</v>
      </c>
      <c r="M41" s="105">
        <f t="shared" ref="M41:BT41" si="16">M39-M40</f>
        <v>609</v>
      </c>
      <c r="N41" s="105">
        <f t="shared" si="16"/>
        <v>589</v>
      </c>
      <c r="O41" s="105">
        <f t="shared" si="16"/>
        <v>559</v>
      </c>
      <c r="P41" s="105">
        <f t="shared" si="16"/>
        <v>519</v>
      </c>
      <c r="Q41" s="105">
        <f t="shared" si="16"/>
        <v>499</v>
      </c>
      <c r="R41" s="105">
        <f t="shared" si="16"/>
        <v>488</v>
      </c>
      <c r="S41" s="105">
        <f t="shared" si="16"/>
        <v>472</v>
      </c>
      <c r="T41" s="105">
        <f t="shared" si="16"/>
        <v>430</v>
      </c>
      <c r="U41" s="105">
        <f t="shared" si="16"/>
        <v>385</v>
      </c>
      <c r="V41" s="105">
        <f t="shared" si="16"/>
        <v>365</v>
      </c>
      <c r="W41" s="105">
        <f t="shared" si="16"/>
        <v>355</v>
      </c>
      <c r="X41" s="105">
        <f t="shared" si="16"/>
        <v>339</v>
      </c>
      <c r="Y41" s="105">
        <f t="shared" si="16"/>
        <v>315</v>
      </c>
      <c r="Z41" s="105">
        <f t="shared" si="16"/>
        <v>267</v>
      </c>
      <c r="AA41" s="105">
        <f t="shared" si="16"/>
        <v>247</v>
      </c>
      <c r="AB41" s="105">
        <f t="shared" si="16"/>
        <v>243</v>
      </c>
      <c r="AC41" s="105">
        <f t="shared" si="16"/>
        <v>238</v>
      </c>
      <c r="AD41" s="105">
        <f t="shared" si="16"/>
        <v>234</v>
      </c>
      <c r="AE41" s="105">
        <f t="shared" si="16"/>
        <v>226</v>
      </c>
      <c r="AF41" s="105">
        <f t="shared" si="16"/>
        <v>218</v>
      </c>
      <c r="AG41" s="105">
        <f t="shared" si="16"/>
        <v>213</v>
      </c>
      <c r="AH41" s="105">
        <f t="shared" si="16"/>
        <v>208</v>
      </c>
      <c r="AI41" s="105">
        <f t="shared" si="16"/>
        <v>203</v>
      </c>
      <c r="AJ41" s="105">
        <f t="shared" si="16"/>
        <v>200</v>
      </c>
      <c r="AK41" s="105">
        <f t="shared" si="16"/>
        <v>198</v>
      </c>
      <c r="AL41" s="105">
        <f t="shared" si="16"/>
        <v>198</v>
      </c>
      <c r="AM41" s="105">
        <f t="shared" si="16"/>
        <v>198</v>
      </c>
      <c r="AN41" s="105">
        <f t="shared" si="16"/>
        <v>198</v>
      </c>
      <c r="AO41" s="105">
        <f t="shared" si="16"/>
        <v>198</v>
      </c>
      <c r="AP41" s="105">
        <f t="shared" si="16"/>
        <v>198</v>
      </c>
      <c r="AQ41" s="105">
        <f t="shared" si="16"/>
        <v>198</v>
      </c>
      <c r="AR41" s="105">
        <f t="shared" si="16"/>
        <v>198</v>
      </c>
      <c r="AS41" s="105">
        <f t="shared" si="16"/>
        <v>198</v>
      </c>
      <c r="AT41" s="105">
        <f t="shared" si="16"/>
        <v>198</v>
      </c>
      <c r="AU41" s="105">
        <f t="shared" si="16"/>
        <v>198</v>
      </c>
      <c r="AV41" s="105">
        <f t="shared" si="16"/>
        <v>198</v>
      </c>
      <c r="AW41" s="105">
        <f t="shared" si="16"/>
        <v>198</v>
      </c>
      <c r="AX41" s="105">
        <f t="shared" si="16"/>
        <v>198</v>
      </c>
      <c r="AY41" s="105">
        <f t="shared" si="16"/>
        <v>198</v>
      </c>
      <c r="AZ41" s="105">
        <f t="shared" si="16"/>
        <v>198</v>
      </c>
      <c r="BA41" s="105">
        <f t="shared" si="16"/>
        <v>198</v>
      </c>
      <c r="BB41" s="105">
        <f t="shared" si="16"/>
        <v>198</v>
      </c>
      <c r="BC41" s="105">
        <f t="shared" si="16"/>
        <v>198</v>
      </c>
      <c r="BD41" s="105">
        <f t="shared" si="16"/>
        <v>198</v>
      </c>
      <c r="BE41" s="105">
        <f t="shared" si="16"/>
        <v>198</v>
      </c>
      <c r="BF41" s="105">
        <f t="shared" si="16"/>
        <v>198</v>
      </c>
      <c r="BG41" s="105">
        <f t="shared" si="16"/>
        <v>198</v>
      </c>
      <c r="BH41" s="105">
        <f t="shared" si="16"/>
        <v>198</v>
      </c>
      <c r="BI41" s="105">
        <f t="shared" si="16"/>
        <v>198</v>
      </c>
      <c r="BJ41" s="105">
        <f t="shared" si="16"/>
        <v>198</v>
      </c>
      <c r="BK41" s="105">
        <f t="shared" si="16"/>
        <v>198</v>
      </c>
      <c r="BL41" s="105">
        <f t="shared" si="16"/>
        <v>198</v>
      </c>
      <c r="BM41" s="105">
        <f t="shared" si="16"/>
        <v>198</v>
      </c>
      <c r="BN41" s="105">
        <f t="shared" si="16"/>
        <v>198</v>
      </c>
      <c r="BO41" s="105">
        <f t="shared" si="16"/>
        <v>198</v>
      </c>
      <c r="BP41" s="105">
        <f t="shared" si="16"/>
        <v>198</v>
      </c>
      <c r="BQ41" s="105">
        <f t="shared" si="16"/>
        <v>198</v>
      </c>
      <c r="BR41" s="105">
        <f t="shared" si="16"/>
        <v>198</v>
      </c>
      <c r="BS41" s="105">
        <f t="shared" si="16"/>
        <v>198</v>
      </c>
      <c r="BT41" s="105">
        <f t="shared" si="16"/>
        <v>198</v>
      </c>
      <c r="BV41" s="101">
        <f t="shared" si="15"/>
        <v>15549</v>
      </c>
    </row>
    <row r="42" spans="2:74" ht="381.75" customHeight="1" x14ac:dyDescent="0.25"/>
    <row r="43" spans="2:74" ht="223.5" customHeight="1" x14ac:dyDescent="0.25"/>
    <row r="44" spans="2:74" ht="15.75" customHeight="1" x14ac:dyDescent="0.25"/>
    <row r="45" spans="2:74" ht="36" customHeight="1" x14ac:dyDescent="0.25">
      <c r="B45" s="181" t="str">
        <f>HYPERLINK("https://goo.gl/ejIdKR","CLICK HERE TO CREATE GANTT CHART TEMPLATES IN SMARTSHEET")</f>
        <v>CLICK HERE TO CREATE GANTT CHART TEMPLATES IN SMARTSHEET</v>
      </c>
      <c r="C45" s="182"/>
      <c r="D45" s="182"/>
      <c r="E45" s="182"/>
      <c r="F45" s="182"/>
      <c r="G45" s="182"/>
      <c r="H45" s="182"/>
      <c r="I45" s="182"/>
      <c r="J45" s="182"/>
      <c r="K45" s="182"/>
      <c r="L45" s="182"/>
      <c r="M45" s="182"/>
      <c r="N45" s="182"/>
      <c r="O45" s="182"/>
      <c r="P45" s="182"/>
      <c r="Q45" s="182"/>
      <c r="R45" s="182"/>
      <c r="S45" s="182"/>
      <c r="T45" s="182"/>
      <c r="U45" s="182"/>
      <c r="V45" s="182"/>
      <c r="W45" s="182"/>
      <c r="X45" s="182"/>
      <c r="Y45" s="182"/>
      <c r="Z45" s="182"/>
      <c r="AA45" s="182"/>
      <c r="AB45" s="182"/>
      <c r="AC45" s="182"/>
      <c r="AD45" s="182"/>
      <c r="AE45" s="182"/>
      <c r="AF45" s="182"/>
      <c r="AG45" s="182"/>
      <c r="AH45" s="182"/>
      <c r="AI45" s="182"/>
      <c r="AJ45" s="182"/>
      <c r="AK45" s="182"/>
      <c r="AL45" s="182"/>
      <c r="AM45" s="182"/>
      <c r="AN45" s="182"/>
      <c r="AO45" s="182"/>
      <c r="AP45" s="182"/>
      <c r="AQ45" s="182"/>
      <c r="AR45" s="182"/>
      <c r="AS45" s="182"/>
      <c r="AT45" s="182"/>
      <c r="AU45" s="182"/>
      <c r="AV45" s="182"/>
      <c r="AW45" s="182"/>
      <c r="AX45" s="182"/>
      <c r="AY45" s="182"/>
      <c r="AZ45" s="182"/>
      <c r="BA45" s="182"/>
      <c r="BB45" s="182"/>
      <c r="BC45" s="182"/>
      <c r="BD45" s="182"/>
      <c r="BE45" s="182"/>
      <c r="BF45" s="182"/>
      <c r="BG45" s="182"/>
      <c r="BH45" s="182"/>
      <c r="BI45" s="182"/>
      <c r="BJ45" s="182"/>
      <c r="BK45" s="182"/>
      <c r="BL45" s="182"/>
      <c r="BM45" s="182"/>
      <c r="BN45" s="182"/>
      <c r="BO45" s="182"/>
      <c r="BP45" s="182"/>
      <c r="BQ45" s="182"/>
      <c r="BR45" s="182"/>
      <c r="BS45" s="182"/>
      <c r="BT45" s="183"/>
    </row>
    <row r="46" spans="2:74" ht="15.75" customHeight="1" x14ac:dyDescent="0.25"/>
    <row r="47" spans="2:74" ht="15.75" customHeight="1" x14ac:dyDescent="0.25"/>
    <row r="48" spans="2:74" ht="15.75" customHeight="1" x14ac:dyDescent="0.25"/>
    <row r="49" spans="3:4" ht="15.75" customHeight="1" x14ac:dyDescent="0.25"/>
    <row r="50" spans="3:4" ht="18.75" customHeight="1" x14ac:dyDescent="0.3">
      <c r="C50" s="108"/>
      <c r="D50" s="108"/>
    </row>
    <row r="51" spans="3:4" ht="15.75" customHeight="1" x14ac:dyDescent="0.25"/>
    <row r="52" spans="3:4" ht="15.75" customHeight="1" x14ac:dyDescent="0.25"/>
    <row r="53" spans="3:4" ht="15.75" customHeight="1" x14ac:dyDescent="0.25"/>
    <row r="54" spans="3:4" ht="15.75" customHeight="1" x14ac:dyDescent="0.25"/>
    <row r="55" spans="3:4" ht="15.75" customHeight="1" x14ac:dyDescent="0.25"/>
    <row r="56" spans="3:4" ht="15.75" customHeight="1" x14ac:dyDescent="0.25"/>
    <row r="57" spans="3:4" ht="15.75" customHeight="1" x14ac:dyDescent="0.25"/>
    <row r="58" spans="3:4" ht="15.75" customHeight="1" x14ac:dyDescent="0.25"/>
    <row r="59" spans="3:4" ht="15.75" customHeight="1" x14ac:dyDescent="0.25"/>
    <row r="60" spans="3:4" ht="15.75" customHeight="1" x14ac:dyDescent="0.25"/>
    <row r="61" spans="3:4" ht="15.75" customHeight="1" x14ac:dyDescent="0.25"/>
    <row r="62" spans="3:4" ht="15.75" customHeight="1" x14ac:dyDescent="0.25"/>
    <row r="63" spans="3:4" ht="15.75" customHeight="1" x14ac:dyDescent="0.25"/>
    <row r="64" spans="3: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24">
    <mergeCell ref="B45:BT45"/>
    <mergeCell ref="I9:I10"/>
    <mergeCell ref="J9:J10"/>
    <mergeCell ref="K9:K10"/>
    <mergeCell ref="L9:L10"/>
    <mergeCell ref="M9:Q9"/>
    <mergeCell ref="R9:V9"/>
    <mergeCell ref="W9:AA9"/>
    <mergeCell ref="AB9:AF9"/>
    <mergeCell ref="AG9:AK9"/>
    <mergeCell ref="AL9:AP9"/>
    <mergeCell ref="AQ9:AU9"/>
    <mergeCell ref="AV9:AZ9"/>
    <mergeCell ref="BA9:BE9"/>
    <mergeCell ref="BF9:BJ9"/>
    <mergeCell ref="BK9:BO9"/>
    <mergeCell ref="BP9:BT9"/>
    <mergeCell ref="BK2:BT2"/>
    <mergeCell ref="K4:K8"/>
    <mergeCell ref="B9:B10"/>
    <mergeCell ref="C9:C10"/>
    <mergeCell ref="D9:D10"/>
    <mergeCell ref="E9:G9"/>
    <mergeCell ref="H9:H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B3C16"/>
    <outlinePr summaryBelow="0" summaryRight="0"/>
  </sheetPr>
  <dimension ref="B1:BV1005"/>
  <sheetViews>
    <sheetView showGridLines="0" tabSelected="1" topLeftCell="C7" zoomScaleNormal="100" workbookViewId="0">
      <selection activeCell="N14" sqref="N14"/>
    </sheetView>
  </sheetViews>
  <sheetFormatPr defaultColWidth="13.5" defaultRowHeight="15" customHeight="1" x14ac:dyDescent="0.25"/>
  <cols>
    <col min="1" max="1" width="2.5" customWidth="1"/>
    <col min="2" max="2" width="10.5" customWidth="1"/>
    <col min="3" max="3" width="36.5" customWidth="1"/>
    <col min="4" max="4" width="22" customWidth="1"/>
    <col min="5" max="10" width="9" customWidth="1"/>
    <col min="11" max="11" width="9.625" customWidth="1"/>
    <col min="12" max="12" width="15" customWidth="1"/>
    <col min="13" max="73" width="3" customWidth="1"/>
    <col min="74" max="74" width="10.5" customWidth="1"/>
  </cols>
  <sheetData>
    <row r="1" spans="2:72" ht="36" customHeight="1" x14ac:dyDescent="0.25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109"/>
    </row>
    <row r="2" spans="2:72" ht="36" customHeight="1" thickBot="1" x14ac:dyDescent="0.3">
      <c r="B2" s="4" t="s">
        <v>1</v>
      </c>
      <c r="C2" s="2"/>
      <c r="D2" s="2"/>
      <c r="E2" s="2"/>
      <c r="F2" s="4"/>
      <c r="G2" s="2"/>
      <c r="H2" s="2"/>
      <c r="I2" s="2"/>
      <c r="J2" s="2"/>
      <c r="K2" s="2"/>
      <c r="L2" s="2"/>
    </row>
    <row r="3" spans="2:72" ht="18" customHeight="1" x14ac:dyDescent="0.25">
      <c r="B3" s="6"/>
      <c r="C3" s="6"/>
      <c r="D3" s="6"/>
      <c r="E3" s="6"/>
      <c r="F3" s="6"/>
      <c r="G3" s="6"/>
      <c r="H3" s="6"/>
      <c r="I3" s="6"/>
      <c r="J3" s="7"/>
      <c r="K3" s="167" t="s">
        <v>2</v>
      </c>
      <c r="L3" s="8" t="s">
        <v>3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2"/>
    </row>
    <row r="4" spans="2:72" ht="18" customHeight="1" x14ac:dyDescent="0.25">
      <c r="B4" s="6"/>
      <c r="C4" s="6"/>
      <c r="D4" s="6"/>
      <c r="E4" s="6"/>
      <c r="F4" s="6"/>
      <c r="G4" s="6"/>
      <c r="H4" s="6"/>
      <c r="I4" s="6"/>
      <c r="J4" s="7"/>
      <c r="K4" s="168"/>
      <c r="L4" s="13" t="s">
        <v>4</v>
      </c>
      <c r="M4" s="14"/>
      <c r="O4" s="14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7"/>
    </row>
    <row r="5" spans="2:72" ht="18" customHeight="1" x14ac:dyDescent="0.25">
      <c r="B5" s="4"/>
      <c r="C5" s="2"/>
      <c r="D5" s="2"/>
      <c r="E5" s="2"/>
      <c r="F5" s="2"/>
      <c r="G5" s="2"/>
      <c r="H5" s="2"/>
      <c r="I5" s="4"/>
      <c r="J5" s="2"/>
      <c r="K5" s="168"/>
      <c r="L5" s="18" t="s">
        <v>5</v>
      </c>
      <c r="M5" s="14"/>
      <c r="N5" s="14"/>
      <c r="O5" s="19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2" ht="18" customHeight="1" x14ac:dyDescent="0.25">
      <c r="B6" s="4"/>
      <c r="C6" s="2"/>
      <c r="D6" s="2"/>
      <c r="E6" s="2"/>
      <c r="F6" s="2"/>
      <c r="G6" s="2"/>
      <c r="H6" s="2"/>
      <c r="I6" s="4"/>
      <c r="J6" s="2"/>
      <c r="K6" s="168"/>
      <c r="L6" s="20" t="s">
        <v>6</v>
      </c>
      <c r="M6" s="14"/>
      <c r="N6" s="14"/>
      <c r="O6" s="14"/>
      <c r="P6" s="21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2" ht="18" customHeight="1" x14ac:dyDescent="0.25">
      <c r="B7" s="4"/>
      <c r="C7" s="2"/>
      <c r="D7" s="2"/>
      <c r="E7" s="2"/>
      <c r="F7" s="2"/>
      <c r="G7" s="2"/>
      <c r="H7" s="2"/>
      <c r="I7" s="4"/>
      <c r="J7" s="2"/>
      <c r="K7" s="169"/>
      <c r="L7" s="22" t="s">
        <v>7</v>
      </c>
      <c r="M7" s="14"/>
      <c r="N7" s="14"/>
      <c r="O7" s="14"/>
      <c r="P7" s="15"/>
      <c r="Q7" s="23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2" ht="18" customHeight="1" x14ac:dyDescent="0.25">
      <c r="B8" s="170" t="s">
        <v>8</v>
      </c>
      <c r="C8" s="172" t="s">
        <v>9</v>
      </c>
      <c r="D8" s="174" t="s">
        <v>10</v>
      </c>
      <c r="E8" s="176" t="s">
        <v>11</v>
      </c>
      <c r="F8" s="177"/>
      <c r="G8" s="178"/>
      <c r="H8" s="179" t="s">
        <v>12</v>
      </c>
      <c r="I8" s="184" t="s">
        <v>13</v>
      </c>
      <c r="J8" s="186" t="s">
        <v>14</v>
      </c>
      <c r="K8" s="188" t="s">
        <v>15</v>
      </c>
      <c r="L8" s="189" t="s">
        <v>16</v>
      </c>
      <c r="M8" s="191" t="s">
        <v>17</v>
      </c>
      <c r="N8" s="163"/>
      <c r="O8" s="163"/>
      <c r="P8" s="163"/>
      <c r="Q8" s="192"/>
      <c r="R8" s="193" t="s">
        <v>18</v>
      </c>
      <c r="S8" s="163"/>
      <c r="T8" s="163"/>
      <c r="U8" s="163"/>
      <c r="V8" s="192"/>
      <c r="W8" s="193" t="s">
        <v>19</v>
      </c>
      <c r="X8" s="163"/>
      <c r="Y8" s="163"/>
      <c r="Z8" s="163"/>
      <c r="AA8" s="164"/>
      <c r="AB8" s="194" t="s">
        <v>20</v>
      </c>
      <c r="AC8" s="163"/>
      <c r="AD8" s="163"/>
      <c r="AE8" s="163"/>
      <c r="AF8" s="192"/>
      <c r="AG8" s="195" t="s">
        <v>21</v>
      </c>
      <c r="AH8" s="163"/>
      <c r="AI8" s="163"/>
      <c r="AJ8" s="163"/>
      <c r="AK8" s="192"/>
      <c r="AL8" s="195" t="s">
        <v>22</v>
      </c>
      <c r="AM8" s="163"/>
      <c r="AN8" s="163"/>
      <c r="AO8" s="163"/>
      <c r="AP8" s="164"/>
      <c r="AQ8" s="196" t="s">
        <v>23</v>
      </c>
      <c r="AR8" s="163"/>
      <c r="AS8" s="163"/>
      <c r="AT8" s="163"/>
      <c r="AU8" s="192"/>
      <c r="AV8" s="197" t="s">
        <v>24</v>
      </c>
      <c r="AW8" s="163"/>
      <c r="AX8" s="163"/>
      <c r="AY8" s="163"/>
      <c r="AZ8" s="192"/>
      <c r="BA8" s="197" t="s">
        <v>25</v>
      </c>
      <c r="BB8" s="163"/>
      <c r="BC8" s="163"/>
      <c r="BD8" s="163"/>
      <c r="BE8" s="164"/>
      <c r="BF8" s="198" t="s">
        <v>26</v>
      </c>
      <c r="BG8" s="163"/>
      <c r="BH8" s="163"/>
      <c r="BI8" s="163"/>
      <c r="BJ8" s="192"/>
      <c r="BK8" s="162" t="s">
        <v>27</v>
      </c>
      <c r="BL8" s="163"/>
      <c r="BM8" s="163"/>
      <c r="BN8" s="163"/>
      <c r="BO8" s="192"/>
      <c r="BP8" s="162" t="s">
        <v>28</v>
      </c>
      <c r="BQ8" s="163"/>
      <c r="BR8" s="163"/>
      <c r="BS8" s="163"/>
      <c r="BT8" s="164"/>
    </row>
    <row r="9" spans="2:72" ht="18" customHeight="1" x14ac:dyDescent="0.25">
      <c r="B9" s="171"/>
      <c r="C9" s="173"/>
      <c r="D9" s="175"/>
      <c r="E9" s="24" t="s">
        <v>29</v>
      </c>
      <c r="F9" s="25" t="s">
        <v>30</v>
      </c>
      <c r="G9" s="26" t="s">
        <v>31</v>
      </c>
      <c r="H9" s="180"/>
      <c r="I9" s="185"/>
      <c r="J9" s="187"/>
      <c r="K9" s="187"/>
      <c r="L9" s="190"/>
      <c r="M9" s="27" t="s">
        <v>32</v>
      </c>
      <c r="N9" s="28" t="s">
        <v>33</v>
      </c>
      <c r="O9" s="28" t="s">
        <v>34</v>
      </c>
      <c r="P9" s="28" t="s">
        <v>35</v>
      </c>
      <c r="Q9" s="28" t="s">
        <v>36</v>
      </c>
      <c r="R9" s="28" t="s">
        <v>32</v>
      </c>
      <c r="S9" s="28" t="s">
        <v>33</v>
      </c>
      <c r="T9" s="28" t="s">
        <v>34</v>
      </c>
      <c r="U9" s="28" t="s">
        <v>35</v>
      </c>
      <c r="V9" s="28" t="s">
        <v>36</v>
      </c>
      <c r="W9" s="28" t="s">
        <v>32</v>
      </c>
      <c r="X9" s="28" t="s">
        <v>33</v>
      </c>
      <c r="Y9" s="28" t="s">
        <v>34</v>
      </c>
      <c r="Z9" s="28" t="s">
        <v>35</v>
      </c>
      <c r="AA9" s="29" t="s">
        <v>36</v>
      </c>
      <c r="AB9" s="30" t="s">
        <v>32</v>
      </c>
      <c r="AC9" s="31" t="s">
        <v>33</v>
      </c>
      <c r="AD9" s="31" t="s">
        <v>34</v>
      </c>
      <c r="AE9" s="31" t="s">
        <v>35</v>
      </c>
      <c r="AF9" s="31" t="s">
        <v>36</v>
      </c>
      <c r="AG9" s="31" t="s">
        <v>32</v>
      </c>
      <c r="AH9" s="31" t="s">
        <v>33</v>
      </c>
      <c r="AI9" s="31" t="s">
        <v>34</v>
      </c>
      <c r="AJ9" s="31" t="s">
        <v>35</v>
      </c>
      <c r="AK9" s="31" t="s">
        <v>36</v>
      </c>
      <c r="AL9" s="31" t="s">
        <v>32</v>
      </c>
      <c r="AM9" s="31" t="s">
        <v>33</v>
      </c>
      <c r="AN9" s="31" t="s">
        <v>34</v>
      </c>
      <c r="AO9" s="31" t="s">
        <v>35</v>
      </c>
      <c r="AP9" s="32" t="s">
        <v>36</v>
      </c>
      <c r="AQ9" s="33" t="s">
        <v>32</v>
      </c>
      <c r="AR9" s="34" t="s">
        <v>33</v>
      </c>
      <c r="AS9" s="34" t="s">
        <v>34</v>
      </c>
      <c r="AT9" s="34" t="s">
        <v>35</v>
      </c>
      <c r="AU9" s="34" t="s">
        <v>36</v>
      </c>
      <c r="AV9" s="34" t="s">
        <v>32</v>
      </c>
      <c r="AW9" s="34" t="s">
        <v>33</v>
      </c>
      <c r="AX9" s="34" t="s">
        <v>34</v>
      </c>
      <c r="AY9" s="34" t="s">
        <v>35</v>
      </c>
      <c r="AZ9" s="34" t="s">
        <v>36</v>
      </c>
      <c r="BA9" s="34" t="s">
        <v>32</v>
      </c>
      <c r="BB9" s="34" t="s">
        <v>33</v>
      </c>
      <c r="BC9" s="34" t="s">
        <v>34</v>
      </c>
      <c r="BD9" s="34" t="s">
        <v>35</v>
      </c>
      <c r="BE9" s="35" t="s">
        <v>36</v>
      </c>
      <c r="BF9" s="36" t="s">
        <v>32</v>
      </c>
      <c r="BG9" s="37" t="s">
        <v>33</v>
      </c>
      <c r="BH9" s="37" t="s">
        <v>34</v>
      </c>
      <c r="BI9" s="37" t="s">
        <v>35</v>
      </c>
      <c r="BJ9" s="37" t="s">
        <v>36</v>
      </c>
      <c r="BK9" s="37" t="s">
        <v>32</v>
      </c>
      <c r="BL9" s="37" t="s">
        <v>33</v>
      </c>
      <c r="BM9" s="37" t="s">
        <v>34</v>
      </c>
      <c r="BN9" s="37" t="s">
        <v>35</v>
      </c>
      <c r="BO9" s="37" t="s">
        <v>36</v>
      </c>
      <c r="BP9" s="37" t="s">
        <v>32</v>
      </c>
      <c r="BQ9" s="37" t="s">
        <v>33</v>
      </c>
      <c r="BR9" s="37" t="s">
        <v>34</v>
      </c>
      <c r="BS9" s="37" t="s">
        <v>35</v>
      </c>
      <c r="BT9" s="38" t="s">
        <v>36</v>
      </c>
    </row>
    <row r="10" spans="2:72" ht="18" customHeight="1" x14ac:dyDescent="0.25">
      <c r="B10" s="39">
        <v>1</v>
      </c>
      <c r="C10" s="40" t="s">
        <v>129</v>
      </c>
      <c r="D10" s="41"/>
      <c r="E10" s="42">
        <f>SUM(E11:E16)</f>
        <v>15</v>
      </c>
      <c r="F10" s="43">
        <f>SUM(F11:F16)</f>
        <v>15</v>
      </c>
      <c r="G10" s="44">
        <f>SUM(G11:G16)</f>
        <v>0</v>
      </c>
      <c r="H10" s="45">
        <v>1</v>
      </c>
      <c r="I10" s="46"/>
      <c r="J10" s="47"/>
      <c r="K10" s="48"/>
      <c r="L10" s="49">
        <f t="shared" ref="L10:L39" si="0">F10/E10</f>
        <v>1</v>
      </c>
      <c r="M10" s="50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2"/>
      <c r="AB10" s="50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2"/>
      <c r="AQ10" s="50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2"/>
      <c r="BF10" s="50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2"/>
    </row>
    <row r="11" spans="2:72" ht="18" customHeight="1" x14ac:dyDescent="0.25">
      <c r="B11" s="53">
        <v>1.1000000000000001</v>
      </c>
      <c r="C11" s="54" t="s">
        <v>198</v>
      </c>
      <c r="D11" s="55" t="s">
        <v>208</v>
      </c>
      <c r="E11" s="56">
        <v>4</v>
      </c>
      <c r="F11" s="57">
        <v>4</v>
      </c>
      <c r="G11" s="58">
        <f t="shared" ref="G11:G16" si="1">E11-F11</f>
        <v>0</v>
      </c>
      <c r="H11" s="59">
        <v>1</v>
      </c>
      <c r="I11" s="60">
        <v>45355</v>
      </c>
      <c r="J11" s="61">
        <v>45357</v>
      </c>
      <c r="K11" s="62">
        <f t="shared" ref="K11:K16" si="2">J11-I11+1</f>
        <v>3</v>
      </c>
      <c r="L11" s="63">
        <f t="shared" si="0"/>
        <v>1</v>
      </c>
      <c r="M11" s="110"/>
      <c r="N11" s="110"/>
      <c r="O11" s="110"/>
      <c r="P11" s="65"/>
      <c r="Q11" s="65"/>
      <c r="R11" s="67"/>
      <c r="S11" s="67"/>
      <c r="T11" s="67"/>
      <c r="U11" s="67"/>
      <c r="V11" s="67"/>
      <c r="W11" s="65"/>
      <c r="X11" s="65"/>
      <c r="Y11" s="65"/>
      <c r="Z11" s="65"/>
      <c r="AA11" s="68"/>
      <c r="AB11" s="64"/>
      <c r="AC11" s="65"/>
      <c r="AD11" s="65"/>
      <c r="AE11" s="65"/>
      <c r="AF11" s="65"/>
      <c r="AG11" s="69"/>
      <c r="AH11" s="69"/>
      <c r="AI11" s="69"/>
      <c r="AJ11" s="69"/>
      <c r="AK11" s="69"/>
      <c r="AL11" s="65"/>
      <c r="AM11" s="65"/>
      <c r="AN11" s="65"/>
      <c r="AO11" s="65"/>
      <c r="AP11" s="68"/>
      <c r="AQ11" s="64"/>
      <c r="AR11" s="65"/>
      <c r="AS11" s="65"/>
      <c r="AT11" s="65"/>
      <c r="AU11" s="65"/>
      <c r="AV11" s="70"/>
      <c r="AW11" s="70"/>
      <c r="AX11" s="70"/>
      <c r="AY11" s="70"/>
      <c r="AZ11" s="70"/>
      <c r="BA11" s="65"/>
      <c r="BB11" s="65"/>
      <c r="BC11" s="65"/>
      <c r="BD11" s="65"/>
      <c r="BE11" s="68"/>
      <c r="BF11" s="64"/>
      <c r="BG11" s="65"/>
      <c r="BH11" s="65"/>
      <c r="BI11" s="65"/>
      <c r="BJ11" s="65"/>
      <c r="BK11" s="71"/>
      <c r="BL11" s="71"/>
      <c r="BM11" s="71"/>
      <c r="BN11" s="71"/>
      <c r="BO11" s="71"/>
      <c r="BP11" s="65"/>
      <c r="BQ11" s="65"/>
      <c r="BR11" s="65"/>
      <c r="BS11" s="65"/>
      <c r="BT11" s="68"/>
    </row>
    <row r="12" spans="2:72" ht="18" customHeight="1" x14ac:dyDescent="0.25">
      <c r="B12" s="53" t="s">
        <v>40</v>
      </c>
      <c r="C12" s="54" t="s">
        <v>130</v>
      </c>
      <c r="D12" s="55" t="s">
        <v>208</v>
      </c>
      <c r="E12" s="56">
        <v>3</v>
      </c>
      <c r="F12" s="57">
        <v>3</v>
      </c>
      <c r="G12" s="58">
        <f t="shared" si="1"/>
        <v>0</v>
      </c>
      <c r="H12" s="59">
        <v>1</v>
      </c>
      <c r="I12" s="60">
        <v>45357</v>
      </c>
      <c r="J12" s="61">
        <v>45359</v>
      </c>
      <c r="K12" s="62">
        <f t="shared" si="2"/>
        <v>3</v>
      </c>
      <c r="L12" s="63">
        <f t="shared" si="0"/>
        <v>1</v>
      </c>
      <c r="M12" s="64"/>
      <c r="N12" s="65"/>
      <c r="O12" s="110"/>
      <c r="P12" s="110"/>
      <c r="Q12" s="110"/>
      <c r="R12" s="67"/>
      <c r="S12" s="67"/>
      <c r="T12" s="67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2" ht="18" customHeight="1" x14ac:dyDescent="0.25">
      <c r="B13" s="53">
        <v>1.2</v>
      </c>
      <c r="C13" s="54" t="s">
        <v>131</v>
      </c>
      <c r="D13" s="55" t="s">
        <v>208</v>
      </c>
      <c r="E13" s="56">
        <v>5</v>
      </c>
      <c r="F13" s="57">
        <v>4</v>
      </c>
      <c r="G13" s="58">
        <f t="shared" si="1"/>
        <v>1</v>
      </c>
      <c r="H13" s="59">
        <v>1</v>
      </c>
      <c r="I13" s="60">
        <v>45364</v>
      </c>
      <c r="J13" s="61">
        <v>45365</v>
      </c>
      <c r="K13" s="62">
        <f t="shared" si="2"/>
        <v>2</v>
      </c>
      <c r="L13" s="63">
        <f t="shared" si="0"/>
        <v>0.8</v>
      </c>
      <c r="M13" s="64"/>
      <c r="N13" s="65"/>
      <c r="O13" s="65"/>
      <c r="P13" s="65"/>
      <c r="Q13" s="65"/>
      <c r="R13" s="67"/>
      <c r="S13" s="67"/>
      <c r="T13" s="110"/>
      <c r="U13" s="110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2" ht="18" customHeight="1" x14ac:dyDescent="0.25">
      <c r="B14" s="53">
        <v>1.3</v>
      </c>
      <c r="C14" s="54" t="s">
        <v>132</v>
      </c>
      <c r="D14" s="55" t="s">
        <v>208</v>
      </c>
      <c r="E14" s="56">
        <v>1</v>
      </c>
      <c r="F14" s="57">
        <v>1</v>
      </c>
      <c r="G14" s="58">
        <f t="shared" si="1"/>
        <v>0</v>
      </c>
      <c r="H14" s="59">
        <v>1</v>
      </c>
      <c r="I14" s="60">
        <v>45365</v>
      </c>
      <c r="J14" s="61">
        <v>45365</v>
      </c>
      <c r="K14" s="62">
        <f t="shared" si="2"/>
        <v>1</v>
      </c>
      <c r="L14" s="63">
        <f t="shared" si="0"/>
        <v>1</v>
      </c>
      <c r="M14" s="64"/>
      <c r="N14" s="65"/>
      <c r="O14" s="65"/>
      <c r="P14" s="65"/>
      <c r="Q14" s="65"/>
      <c r="R14" s="67"/>
      <c r="S14" s="67"/>
      <c r="T14" s="67"/>
      <c r="U14" s="135"/>
      <c r="V14" s="67"/>
      <c r="W14" s="65"/>
      <c r="X14" s="65"/>
      <c r="Y14" s="65"/>
      <c r="Z14" s="65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2" ht="18" customHeight="1" x14ac:dyDescent="0.25">
      <c r="B15" s="53">
        <v>1.4</v>
      </c>
      <c r="C15" s="54" t="s">
        <v>196</v>
      </c>
      <c r="D15" s="55" t="s">
        <v>208</v>
      </c>
      <c r="E15" s="56">
        <v>1</v>
      </c>
      <c r="F15" s="57">
        <v>1</v>
      </c>
      <c r="G15" s="58">
        <f t="shared" si="1"/>
        <v>0</v>
      </c>
      <c r="H15" s="59">
        <v>1</v>
      </c>
      <c r="I15" s="60">
        <v>45371</v>
      </c>
      <c r="J15" s="61">
        <v>45373</v>
      </c>
      <c r="K15" s="62">
        <f t="shared" si="2"/>
        <v>3</v>
      </c>
      <c r="L15" s="63">
        <f t="shared" si="0"/>
        <v>1</v>
      </c>
      <c r="M15" s="64"/>
      <c r="N15" s="65"/>
      <c r="O15" s="65"/>
      <c r="P15" s="65"/>
      <c r="Q15" s="65"/>
      <c r="R15" s="67"/>
      <c r="S15" s="67"/>
      <c r="T15" s="67"/>
      <c r="U15" s="67"/>
      <c r="V15" s="67"/>
      <c r="W15" s="65"/>
      <c r="X15" s="65"/>
      <c r="Y15" s="135"/>
      <c r="Z15" s="65"/>
      <c r="AA15" s="135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2" ht="18" customHeight="1" x14ac:dyDescent="0.25">
      <c r="B16" s="53">
        <v>1.5</v>
      </c>
      <c r="C16" s="54" t="s">
        <v>197</v>
      </c>
      <c r="D16" s="55" t="s">
        <v>208</v>
      </c>
      <c r="E16" s="56">
        <v>1</v>
      </c>
      <c r="F16" s="57">
        <v>2</v>
      </c>
      <c r="G16" s="58">
        <f t="shared" si="1"/>
        <v>-1</v>
      </c>
      <c r="H16" s="59">
        <v>1</v>
      </c>
      <c r="I16" s="60">
        <v>45373</v>
      </c>
      <c r="J16" s="61">
        <v>45373</v>
      </c>
      <c r="K16" s="62">
        <f t="shared" si="2"/>
        <v>1</v>
      </c>
      <c r="L16" s="63">
        <f t="shared" si="0"/>
        <v>2</v>
      </c>
      <c r="M16" s="64"/>
      <c r="N16" s="65"/>
      <c r="O16" s="65"/>
      <c r="P16" s="65"/>
      <c r="Q16" s="65"/>
      <c r="R16" s="67"/>
      <c r="S16" s="67"/>
      <c r="T16" s="67"/>
      <c r="U16" s="67"/>
      <c r="V16" s="67"/>
      <c r="W16" s="65"/>
      <c r="X16" s="65"/>
      <c r="Y16" s="65"/>
      <c r="Z16" s="65"/>
      <c r="AA16" s="135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25">
      <c r="B17" s="53">
        <v>2</v>
      </c>
      <c r="C17" s="73" t="s">
        <v>206</v>
      </c>
      <c r="D17" s="74"/>
      <c r="E17" s="42">
        <f>SUM(E18:E21)</f>
        <v>13</v>
      </c>
      <c r="F17" s="43">
        <f>SUM(F18:F21)</f>
        <v>13</v>
      </c>
      <c r="G17" s="44">
        <f>SUM(G18:G21)</f>
        <v>0</v>
      </c>
      <c r="H17" s="75">
        <v>2</v>
      </c>
      <c r="I17" s="76"/>
      <c r="J17" s="77"/>
      <c r="K17" s="77"/>
      <c r="L17" s="49">
        <f t="shared" si="0"/>
        <v>1</v>
      </c>
      <c r="M17" s="50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2"/>
      <c r="AB17" s="50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2"/>
      <c r="AQ17" s="50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2"/>
      <c r="BF17" s="50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2"/>
    </row>
    <row r="18" spans="2:72" ht="18" customHeight="1" x14ac:dyDescent="0.25">
      <c r="B18" s="53">
        <v>2.1</v>
      </c>
      <c r="C18" s="54" t="s">
        <v>207</v>
      </c>
      <c r="D18" s="55" t="s">
        <v>209</v>
      </c>
      <c r="E18" s="56">
        <v>2</v>
      </c>
      <c r="F18" s="57">
        <v>2</v>
      </c>
      <c r="G18" s="58">
        <f t="shared" ref="G18:G24" si="3">E18-F18</f>
        <v>0</v>
      </c>
      <c r="H18" s="59">
        <v>2</v>
      </c>
      <c r="I18" s="60">
        <v>45376</v>
      </c>
      <c r="J18" s="61">
        <v>45376</v>
      </c>
      <c r="K18" s="62">
        <f t="shared" ref="K18:K23" si="4">J18-I18+1</f>
        <v>1</v>
      </c>
      <c r="L18" s="63">
        <f t="shared" si="0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68"/>
      <c r="AB18" s="111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25">
      <c r="B19" s="53">
        <v>2.2000000000000002</v>
      </c>
      <c r="C19" s="54" t="s">
        <v>211</v>
      </c>
      <c r="D19" s="55" t="s">
        <v>210</v>
      </c>
      <c r="E19" s="56">
        <v>3</v>
      </c>
      <c r="F19" s="57">
        <v>3</v>
      </c>
      <c r="G19" s="58">
        <f t="shared" si="3"/>
        <v>0</v>
      </c>
      <c r="H19" s="59">
        <v>2</v>
      </c>
      <c r="I19" s="60">
        <v>45376</v>
      </c>
      <c r="J19" s="61">
        <v>45376</v>
      </c>
      <c r="K19" s="62">
        <f t="shared" si="4"/>
        <v>1</v>
      </c>
      <c r="L19" s="63">
        <f t="shared" si="0"/>
        <v>1</v>
      </c>
      <c r="M19" s="64"/>
      <c r="N19" s="65"/>
      <c r="O19" s="65"/>
      <c r="P19" s="65"/>
      <c r="Q19" s="65"/>
      <c r="R19" s="67"/>
      <c r="S19" s="67"/>
      <c r="T19" s="67"/>
      <c r="U19" s="67"/>
      <c r="V19" s="67"/>
      <c r="W19" s="65"/>
      <c r="X19" s="65"/>
      <c r="Y19" s="65"/>
      <c r="Z19" s="65"/>
      <c r="AA19" s="68"/>
      <c r="AB19" s="111"/>
      <c r="AC19" s="65"/>
      <c r="AD19" s="65"/>
      <c r="AE19" s="65"/>
      <c r="AF19" s="65"/>
      <c r="AG19" s="69"/>
      <c r="AH19" s="69"/>
      <c r="AI19" s="69"/>
      <c r="AJ19" s="69"/>
      <c r="AK19" s="69"/>
      <c r="AL19" s="65"/>
      <c r="AM19" s="65"/>
      <c r="AN19" s="65"/>
      <c r="AO19" s="65"/>
      <c r="AP19" s="68"/>
      <c r="AQ19" s="64"/>
      <c r="AR19" s="65"/>
      <c r="AS19" s="65"/>
      <c r="AT19" s="65"/>
      <c r="AU19" s="65"/>
      <c r="AV19" s="70"/>
      <c r="AW19" s="70"/>
      <c r="AX19" s="70"/>
      <c r="AY19" s="70"/>
      <c r="AZ19" s="70"/>
      <c r="BA19" s="65"/>
      <c r="BB19" s="65"/>
      <c r="BC19" s="65"/>
      <c r="BD19" s="65"/>
      <c r="BE19" s="68"/>
      <c r="BF19" s="64"/>
      <c r="BG19" s="65"/>
      <c r="BH19" s="65"/>
      <c r="BI19" s="65"/>
      <c r="BJ19" s="65"/>
      <c r="BK19" s="71"/>
      <c r="BL19" s="71"/>
      <c r="BM19" s="71"/>
      <c r="BN19" s="71"/>
      <c r="BO19" s="71"/>
      <c r="BP19" s="65"/>
      <c r="BQ19" s="65"/>
      <c r="BR19" s="65"/>
      <c r="BS19" s="65"/>
      <c r="BT19" s="68"/>
    </row>
    <row r="20" spans="2:72" ht="18" customHeight="1" x14ac:dyDescent="0.25">
      <c r="B20" s="53">
        <v>2.2999999999999998</v>
      </c>
      <c r="C20" s="54" t="s">
        <v>213</v>
      </c>
      <c r="D20" s="55" t="s">
        <v>212</v>
      </c>
      <c r="E20" s="56">
        <v>5</v>
      </c>
      <c r="F20" s="57">
        <v>5</v>
      </c>
      <c r="G20" s="58">
        <f t="shared" si="3"/>
        <v>0</v>
      </c>
      <c r="H20" s="59">
        <v>2</v>
      </c>
      <c r="I20" s="60">
        <v>45376</v>
      </c>
      <c r="J20" s="61">
        <v>45377</v>
      </c>
      <c r="K20" s="62">
        <f t="shared" si="4"/>
        <v>2</v>
      </c>
      <c r="L20" s="63">
        <f t="shared" si="0"/>
        <v>1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111"/>
      <c r="AC20" s="111"/>
      <c r="AD20" s="65"/>
      <c r="AE20" s="65"/>
      <c r="AF20" s="65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25">
      <c r="B21" s="53">
        <v>2.4</v>
      </c>
      <c r="C21" s="54" t="s">
        <v>214</v>
      </c>
      <c r="D21" s="55" t="s">
        <v>209</v>
      </c>
      <c r="E21" s="56">
        <v>3</v>
      </c>
      <c r="F21" s="57">
        <v>3</v>
      </c>
      <c r="G21" s="58">
        <f t="shared" si="3"/>
        <v>0</v>
      </c>
      <c r="H21" s="59">
        <v>2</v>
      </c>
      <c r="I21" s="60">
        <v>45378</v>
      </c>
      <c r="J21" s="61">
        <v>45378</v>
      </c>
      <c r="K21" s="62">
        <f t="shared" si="4"/>
        <v>1</v>
      </c>
      <c r="L21" s="63">
        <f t="shared" si="0"/>
        <v>1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156"/>
      <c r="AE21" s="65"/>
      <c r="AF21" s="65"/>
      <c r="AG21" s="69"/>
      <c r="AH21" s="69"/>
      <c r="AI21" s="69"/>
      <c r="AJ21" s="69"/>
      <c r="AK21" s="6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25">
      <c r="B22" s="53" t="s">
        <v>215</v>
      </c>
      <c r="C22" s="54" t="s">
        <v>216</v>
      </c>
      <c r="D22" s="158" t="s">
        <v>212</v>
      </c>
      <c r="E22" s="56">
        <v>2</v>
      </c>
      <c r="F22" s="57">
        <v>2</v>
      </c>
      <c r="G22" s="58">
        <f t="shared" si="3"/>
        <v>0</v>
      </c>
      <c r="H22" s="59">
        <v>2</v>
      </c>
      <c r="I22" s="159">
        <v>45380</v>
      </c>
      <c r="J22" s="61">
        <v>45380</v>
      </c>
      <c r="K22" s="62">
        <f t="shared" si="4"/>
        <v>1</v>
      </c>
      <c r="L22" s="63">
        <f t="shared" si="0"/>
        <v>1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160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25">
      <c r="B23" s="53" t="s">
        <v>217</v>
      </c>
      <c r="C23" s="54" t="s">
        <v>225</v>
      </c>
      <c r="D23" s="158" t="s">
        <v>218</v>
      </c>
      <c r="E23" s="56">
        <v>7</v>
      </c>
      <c r="F23" s="57">
        <v>5</v>
      </c>
      <c r="G23" s="58">
        <f t="shared" si="3"/>
        <v>2</v>
      </c>
      <c r="H23" s="59">
        <v>2</v>
      </c>
      <c r="I23" s="159">
        <v>45381</v>
      </c>
      <c r="J23" s="61">
        <v>45394</v>
      </c>
      <c r="K23" s="62">
        <f>J23-I23+1</f>
        <v>14</v>
      </c>
      <c r="L23" s="63">
        <f t="shared" si="0"/>
        <v>0.7142857142857143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160"/>
      <c r="AG23" s="69"/>
      <c r="AH23" s="160"/>
      <c r="AI23" s="69"/>
      <c r="AJ23" s="69"/>
      <c r="AK23" s="69"/>
      <c r="AL23" s="65"/>
      <c r="AM23" s="65"/>
      <c r="AN23" s="65"/>
      <c r="AO23" s="160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8" customHeight="1" x14ac:dyDescent="0.25">
      <c r="B24" s="53" t="s">
        <v>219</v>
      </c>
      <c r="C24" s="54" t="s">
        <v>220</v>
      </c>
      <c r="D24" s="158" t="s">
        <v>212</v>
      </c>
      <c r="E24" s="56">
        <v>2</v>
      </c>
      <c r="F24" s="57">
        <v>2</v>
      </c>
      <c r="G24" s="58">
        <f t="shared" si="3"/>
        <v>0</v>
      </c>
      <c r="H24" s="59">
        <v>2</v>
      </c>
      <c r="I24" s="159">
        <v>45384</v>
      </c>
      <c r="J24" s="61">
        <v>45384</v>
      </c>
      <c r="K24" s="62">
        <v>1</v>
      </c>
      <c r="L24" s="63">
        <f t="shared" si="0"/>
        <v>1</v>
      </c>
      <c r="M24" s="64"/>
      <c r="N24" s="65"/>
      <c r="O24" s="65"/>
      <c r="P24" s="65"/>
      <c r="Q24" s="65"/>
      <c r="R24" s="67"/>
      <c r="S24" s="67"/>
      <c r="T24" s="67"/>
      <c r="U24" s="67"/>
      <c r="V24" s="67"/>
      <c r="W24" s="65"/>
      <c r="X24" s="65"/>
      <c r="Y24" s="65"/>
      <c r="Z24" s="65"/>
      <c r="AA24" s="68"/>
      <c r="AB24" s="64"/>
      <c r="AC24" s="65"/>
      <c r="AD24" s="65"/>
      <c r="AE24" s="65"/>
      <c r="AF24" s="160"/>
      <c r="AG24" s="69"/>
      <c r="AH24" s="161"/>
      <c r="AI24" s="69"/>
      <c r="AJ24" s="69"/>
      <c r="AK24" s="69"/>
      <c r="AL24" s="65"/>
      <c r="AM24" s="65"/>
      <c r="AN24" s="65"/>
      <c r="AO24" s="65"/>
      <c r="AP24" s="68"/>
      <c r="AQ24" s="64"/>
      <c r="AR24" s="65"/>
      <c r="AS24" s="65"/>
      <c r="AT24" s="65"/>
      <c r="AU24" s="65"/>
      <c r="AV24" s="70"/>
      <c r="AW24" s="70"/>
      <c r="AX24" s="70"/>
      <c r="AY24" s="70"/>
      <c r="AZ24" s="70"/>
      <c r="BA24" s="65"/>
      <c r="BB24" s="65"/>
      <c r="BC24" s="65"/>
      <c r="BD24" s="65"/>
      <c r="BE24" s="68"/>
      <c r="BF24" s="64"/>
      <c r="BG24" s="65"/>
      <c r="BH24" s="65"/>
      <c r="BI24" s="65"/>
      <c r="BJ24" s="65"/>
      <c r="BK24" s="71"/>
      <c r="BL24" s="71"/>
      <c r="BM24" s="71"/>
      <c r="BN24" s="71"/>
      <c r="BO24" s="71"/>
      <c r="BP24" s="65"/>
      <c r="BQ24" s="65"/>
      <c r="BR24" s="65"/>
      <c r="BS24" s="65"/>
      <c r="BT24" s="68"/>
    </row>
    <row r="25" spans="2:72" ht="18" customHeight="1" x14ac:dyDescent="0.25">
      <c r="B25" s="53" t="s">
        <v>221</v>
      </c>
      <c r="C25" s="54" t="s">
        <v>222</v>
      </c>
      <c r="D25" s="158" t="s">
        <v>212</v>
      </c>
      <c r="E25" s="56">
        <v>8</v>
      </c>
      <c r="F25" s="57">
        <v>10</v>
      </c>
      <c r="G25" s="58">
        <v>-2</v>
      </c>
      <c r="H25" s="59">
        <v>2</v>
      </c>
      <c r="I25" s="159">
        <v>45385</v>
      </c>
      <c r="J25" s="61">
        <v>45387</v>
      </c>
      <c r="K25" s="62">
        <v>3</v>
      </c>
      <c r="L25" s="63">
        <v>1.25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160"/>
      <c r="AG25" s="69"/>
      <c r="AH25" s="69"/>
      <c r="AI25" s="161"/>
      <c r="AJ25" s="161"/>
      <c r="AK25" s="161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8" customHeight="1" x14ac:dyDescent="0.25">
      <c r="B26" s="53" t="s">
        <v>223</v>
      </c>
      <c r="C26" s="54" t="s">
        <v>224</v>
      </c>
      <c r="D26" s="158" t="s">
        <v>209</v>
      </c>
      <c r="E26" s="56">
        <v>2</v>
      </c>
      <c r="F26" s="57">
        <v>2</v>
      </c>
      <c r="G26" s="58"/>
      <c r="H26" s="59">
        <v>2</v>
      </c>
      <c r="I26" s="159">
        <v>45392</v>
      </c>
      <c r="J26" s="61">
        <v>45392</v>
      </c>
      <c r="K26" s="62"/>
      <c r="L26" s="63"/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161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8" customHeight="1" x14ac:dyDescent="0.25">
      <c r="B27" s="53" t="s">
        <v>226</v>
      </c>
      <c r="C27" s="54" t="s">
        <v>228</v>
      </c>
      <c r="D27" s="158" t="s">
        <v>227</v>
      </c>
      <c r="E27" s="56">
        <v>3</v>
      </c>
      <c r="F27" s="57">
        <v>10</v>
      </c>
      <c r="G27" s="58">
        <v>0</v>
      </c>
      <c r="H27" s="59">
        <v>2</v>
      </c>
      <c r="I27" s="159">
        <v>45384</v>
      </c>
      <c r="J27" s="61">
        <v>45395</v>
      </c>
      <c r="K27" s="62">
        <v>1</v>
      </c>
      <c r="L27" s="63"/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161"/>
      <c r="AI27" s="161"/>
      <c r="AJ27" s="69"/>
      <c r="AK27" s="161"/>
      <c r="AL27" s="65"/>
      <c r="AM27" s="65"/>
      <c r="AN27" s="161"/>
      <c r="AO27" s="65"/>
      <c r="AP27" s="161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25">
      <c r="B28" s="53">
        <v>3</v>
      </c>
      <c r="C28" s="73"/>
      <c r="D28" s="74"/>
      <c r="E28" s="42">
        <f t="shared" ref="E28:G28" si="5">SUM(E29:E34)</f>
        <v>0</v>
      </c>
      <c r="F28" s="43">
        <f t="shared" si="5"/>
        <v>0</v>
      </c>
      <c r="G28" s="44">
        <f t="shared" si="5"/>
        <v>0</v>
      </c>
      <c r="H28" s="75"/>
      <c r="I28" s="76"/>
      <c r="J28" s="77"/>
      <c r="K28" s="77"/>
      <c r="L28" s="49" t="e">
        <f t="shared" si="0"/>
        <v>#DIV/0!</v>
      </c>
      <c r="M28" s="50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2"/>
      <c r="AB28" s="50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2"/>
      <c r="AQ28" s="50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2"/>
      <c r="BF28" s="50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2"/>
    </row>
    <row r="29" spans="2:72" ht="15.75" customHeight="1" x14ac:dyDescent="0.25">
      <c r="B29" s="53">
        <v>3.1</v>
      </c>
      <c r="C29" s="54"/>
      <c r="D29" s="55"/>
      <c r="E29" s="56"/>
      <c r="F29" s="57"/>
      <c r="G29" s="58">
        <f t="shared" ref="G29:G34" si="6">E29-F29</f>
        <v>0</v>
      </c>
      <c r="H29" s="59"/>
      <c r="I29" s="60"/>
      <c r="J29" s="61"/>
      <c r="K29" s="62">
        <f t="shared" ref="K29:K34" si="7">J29-I29+1</f>
        <v>1</v>
      </c>
      <c r="L29" s="63" t="e">
        <f t="shared" si="0"/>
        <v>#DIV/0!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Q29" s="112"/>
      <c r="AR29" s="65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25">
      <c r="B30" s="53">
        <v>3.2</v>
      </c>
      <c r="C30" s="54"/>
      <c r="D30" s="55"/>
      <c r="E30" s="56"/>
      <c r="F30" s="57"/>
      <c r="G30" s="58">
        <f t="shared" si="6"/>
        <v>0</v>
      </c>
      <c r="H30" s="59"/>
      <c r="I30" s="157"/>
      <c r="J30" s="61"/>
      <c r="K30" s="62">
        <f t="shared" si="7"/>
        <v>1</v>
      </c>
      <c r="L30" s="63" t="e">
        <f t="shared" si="0"/>
        <v>#DIV/0!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65"/>
      <c r="AT30" s="65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25">
      <c r="B31" s="53" t="s">
        <v>60</v>
      </c>
      <c r="C31" s="54"/>
      <c r="D31" s="55"/>
      <c r="E31" s="56"/>
      <c r="F31" s="57"/>
      <c r="G31" s="58">
        <f t="shared" si="6"/>
        <v>0</v>
      </c>
      <c r="H31" s="59"/>
      <c r="I31" s="60"/>
      <c r="J31" s="61"/>
      <c r="K31" s="62">
        <f t="shared" si="7"/>
        <v>1</v>
      </c>
      <c r="L31" s="63" t="e">
        <f t="shared" si="0"/>
        <v>#DIV/0!</v>
      </c>
      <c r="M31" s="64"/>
      <c r="N31" s="65"/>
      <c r="O31" s="65"/>
      <c r="P31" s="65"/>
      <c r="Q31" s="65"/>
      <c r="R31" s="67"/>
      <c r="S31" s="67"/>
      <c r="T31" s="67"/>
      <c r="U31" s="67"/>
      <c r="V31" s="67"/>
      <c r="W31" s="65"/>
      <c r="X31" s="65"/>
      <c r="Y31" s="65"/>
      <c r="Z31" s="65"/>
      <c r="AA31" s="68"/>
      <c r="AB31" s="64"/>
      <c r="AC31" s="65"/>
      <c r="AD31" s="65"/>
      <c r="AE31" s="65"/>
      <c r="AF31" s="65"/>
      <c r="AG31" s="69"/>
      <c r="AH31" s="69"/>
      <c r="AI31" s="69"/>
      <c r="AJ31" s="69"/>
      <c r="AK31" s="69"/>
      <c r="AL31" s="65"/>
      <c r="AM31" s="65"/>
      <c r="AN31" s="65"/>
      <c r="AO31" s="65"/>
      <c r="AP31" s="68"/>
      <c r="AQ31" s="64"/>
      <c r="AR31" s="65"/>
      <c r="AS31" s="65"/>
      <c r="AT31" s="65"/>
      <c r="AU31" s="65"/>
      <c r="AV31" s="70"/>
      <c r="AW31" s="70"/>
      <c r="AX31" s="70"/>
      <c r="AY31" s="70"/>
      <c r="AZ31" s="70"/>
      <c r="BA31" s="65"/>
      <c r="BB31" s="65"/>
      <c r="BC31" s="65"/>
      <c r="BD31" s="65"/>
      <c r="BE31" s="68"/>
      <c r="BF31" s="64"/>
      <c r="BG31" s="65"/>
      <c r="BH31" s="65"/>
      <c r="BI31" s="65"/>
      <c r="BJ31" s="65"/>
      <c r="BK31" s="71"/>
      <c r="BL31" s="71"/>
      <c r="BM31" s="71"/>
      <c r="BN31" s="71"/>
      <c r="BO31" s="71"/>
      <c r="BP31" s="65"/>
      <c r="BQ31" s="65"/>
      <c r="BR31" s="65"/>
      <c r="BS31" s="65"/>
      <c r="BT31" s="68"/>
    </row>
    <row r="32" spans="2:72" ht="15.75" customHeight="1" x14ac:dyDescent="0.25">
      <c r="B32" s="53" t="s">
        <v>62</v>
      </c>
      <c r="C32" s="54"/>
      <c r="D32" s="55"/>
      <c r="E32" s="56"/>
      <c r="F32" s="57"/>
      <c r="G32" s="58">
        <f t="shared" si="6"/>
        <v>0</v>
      </c>
      <c r="H32" s="59"/>
      <c r="I32" s="60"/>
      <c r="J32" s="61"/>
      <c r="K32" s="62">
        <f t="shared" si="7"/>
        <v>1</v>
      </c>
      <c r="L32" s="63" t="e">
        <f t="shared" si="0"/>
        <v>#DIV/0!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65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25">
      <c r="B33" s="53">
        <v>3.3</v>
      </c>
      <c r="C33" s="54"/>
      <c r="D33" s="55"/>
      <c r="E33" s="56"/>
      <c r="F33" s="57"/>
      <c r="G33" s="58">
        <f t="shared" si="6"/>
        <v>0</v>
      </c>
      <c r="H33" s="59"/>
      <c r="I33" s="60"/>
      <c r="J33" s="61"/>
      <c r="K33" s="62">
        <f t="shared" si="7"/>
        <v>1</v>
      </c>
      <c r="L33" s="63" t="e">
        <f t="shared" si="0"/>
        <v>#DIV/0!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65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25">
      <c r="B34" s="53" t="s">
        <v>65</v>
      </c>
      <c r="C34" s="54"/>
      <c r="D34" s="55"/>
      <c r="E34" s="56"/>
      <c r="F34" s="57"/>
      <c r="G34" s="58">
        <f t="shared" si="6"/>
        <v>0</v>
      </c>
      <c r="H34" s="59"/>
      <c r="I34" s="60"/>
      <c r="J34" s="61"/>
      <c r="K34" s="62">
        <f t="shared" si="7"/>
        <v>1</v>
      </c>
      <c r="L34" s="63" t="e">
        <f t="shared" si="0"/>
        <v>#DIV/0!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70"/>
      <c r="AX34" s="70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5.75" customHeight="1" x14ac:dyDescent="0.25">
      <c r="B35" s="53">
        <v>4</v>
      </c>
      <c r="C35" s="73"/>
      <c r="D35" s="74"/>
      <c r="E35" s="42">
        <f t="shared" ref="E35:G35" si="8">SUM(E36:E39)</f>
        <v>0</v>
      </c>
      <c r="F35" s="43">
        <f t="shared" si="8"/>
        <v>0</v>
      </c>
      <c r="G35" s="44">
        <f t="shared" si="8"/>
        <v>0</v>
      </c>
      <c r="H35" s="75"/>
      <c r="I35" s="76"/>
      <c r="J35" s="77"/>
      <c r="K35" s="77"/>
      <c r="L35" s="49" t="e">
        <f t="shared" si="0"/>
        <v>#DIV/0!</v>
      </c>
      <c r="M35" s="50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2"/>
      <c r="AB35" s="50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2"/>
      <c r="AQ35" s="50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2"/>
      <c r="BF35" s="50"/>
      <c r="BG35" s="51"/>
      <c r="BH35" s="51"/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2"/>
    </row>
    <row r="36" spans="2:74" ht="15.75" customHeight="1" x14ac:dyDescent="0.25">
      <c r="B36" s="53">
        <v>4.0999999999999996</v>
      </c>
      <c r="C36" s="54"/>
      <c r="D36" s="55"/>
      <c r="E36" s="56"/>
      <c r="F36" s="57"/>
      <c r="G36" s="58">
        <f t="shared" ref="G36:G39" si="9">E36-F36</f>
        <v>0</v>
      </c>
      <c r="H36" s="59"/>
      <c r="I36" s="60"/>
      <c r="J36" s="61"/>
      <c r="K36" s="62">
        <f t="shared" ref="K36:K39" si="10">J36-I36+1</f>
        <v>1</v>
      </c>
      <c r="L36" s="63" t="e">
        <f t="shared" si="0"/>
        <v>#DIV/0!</v>
      </c>
      <c r="M36" s="64"/>
      <c r="N36" s="65"/>
      <c r="O36" s="65"/>
      <c r="P36" s="65"/>
      <c r="Q36" s="65"/>
      <c r="R36" s="67"/>
      <c r="S36" s="67"/>
      <c r="T36" s="67"/>
      <c r="U36" s="67"/>
      <c r="V36" s="67"/>
      <c r="W36" s="65"/>
      <c r="X36" s="65"/>
      <c r="Y36" s="65"/>
      <c r="Z36" s="65"/>
      <c r="AA36" s="68"/>
      <c r="AB36" s="64"/>
      <c r="AC36" s="65"/>
      <c r="AD36" s="65"/>
      <c r="AE36" s="65"/>
      <c r="AF36" s="65"/>
      <c r="AG36" s="69"/>
      <c r="AH36" s="69"/>
      <c r="AI36" s="69"/>
      <c r="AJ36" s="69"/>
      <c r="AK36" s="69"/>
      <c r="AL36" s="65"/>
      <c r="AM36" s="65"/>
      <c r="AN36" s="65"/>
      <c r="AO36" s="65"/>
      <c r="AP36" s="68"/>
      <c r="AQ36" s="64"/>
      <c r="AR36" s="65"/>
      <c r="AS36" s="65"/>
      <c r="AT36" s="65"/>
      <c r="AU36" s="65"/>
      <c r="AV36" s="70"/>
      <c r="AW36" s="70"/>
      <c r="AX36" s="70"/>
      <c r="AY36" s="70"/>
      <c r="AZ36" s="70"/>
      <c r="BA36" s="65"/>
      <c r="BB36" s="65"/>
      <c r="BC36" s="65"/>
      <c r="BD36" s="65"/>
      <c r="BE36" s="68"/>
      <c r="BF36" s="113"/>
      <c r="BG36" s="65"/>
      <c r="BH36" s="65"/>
      <c r="BI36" s="65"/>
      <c r="BJ36" s="65"/>
      <c r="BK36" s="71"/>
      <c r="BL36" s="71"/>
      <c r="BM36" s="71"/>
      <c r="BN36" s="71"/>
      <c r="BO36" s="71"/>
      <c r="BP36" s="65"/>
      <c r="BQ36" s="65"/>
      <c r="BR36" s="65"/>
      <c r="BS36" s="65"/>
      <c r="BT36" s="68"/>
    </row>
    <row r="37" spans="2:74" ht="15.75" customHeight="1" x14ac:dyDescent="0.25">
      <c r="B37" s="53">
        <v>4.2</v>
      </c>
      <c r="C37" s="54"/>
      <c r="D37" s="55"/>
      <c r="E37" s="56"/>
      <c r="F37" s="57"/>
      <c r="G37" s="58">
        <f t="shared" si="9"/>
        <v>0</v>
      </c>
      <c r="H37" s="59"/>
      <c r="I37" s="60"/>
      <c r="J37" s="61"/>
      <c r="K37" s="62">
        <f t="shared" si="10"/>
        <v>1</v>
      </c>
      <c r="L37" s="63" t="e">
        <f t="shared" si="0"/>
        <v>#DIV/0!</v>
      </c>
      <c r="M37" s="64"/>
      <c r="N37" s="65"/>
      <c r="O37" s="65"/>
      <c r="P37" s="65"/>
      <c r="Q37" s="65"/>
      <c r="R37" s="67"/>
      <c r="S37" s="67"/>
      <c r="T37" s="67"/>
      <c r="U37" s="67"/>
      <c r="V37" s="67"/>
      <c r="W37" s="65"/>
      <c r="X37" s="65"/>
      <c r="Y37" s="65"/>
      <c r="Z37" s="65"/>
      <c r="AA37" s="68"/>
      <c r="AB37" s="64"/>
      <c r="AC37" s="65"/>
      <c r="AD37" s="65"/>
      <c r="AE37" s="65"/>
      <c r="AF37" s="65"/>
      <c r="AG37" s="69"/>
      <c r="AH37" s="69"/>
      <c r="AI37" s="69"/>
      <c r="AJ37" s="69"/>
      <c r="AK37" s="69"/>
      <c r="AL37" s="65"/>
      <c r="AM37" s="65"/>
      <c r="AN37" s="65"/>
      <c r="AO37" s="65"/>
      <c r="AP37" s="68"/>
      <c r="AQ37" s="64"/>
      <c r="AR37" s="65"/>
      <c r="AS37" s="65"/>
      <c r="AT37" s="65"/>
      <c r="AU37" s="65"/>
      <c r="AV37" s="70"/>
      <c r="AW37" s="70"/>
      <c r="AX37" s="70"/>
      <c r="AY37" s="70"/>
      <c r="AZ37" s="70"/>
      <c r="BA37" s="65"/>
      <c r="BB37" s="65"/>
      <c r="BC37" s="65"/>
      <c r="BD37" s="65"/>
      <c r="BE37" s="68"/>
      <c r="BF37" s="64"/>
      <c r="BG37" s="65"/>
      <c r="BH37" s="65"/>
      <c r="BI37" s="65"/>
      <c r="BJ37" s="65"/>
      <c r="BK37" s="71"/>
      <c r="BL37" s="71"/>
      <c r="BM37" s="71"/>
      <c r="BN37" s="71"/>
      <c r="BO37" s="71"/>
      <c r="BP37" s="65"/>
      <c r="BQ37" s="65"/>
      <c r="BR37" s="65"/>
      <c r="BS37" s="65"/>
      <c r="BT37" s="68"/>
    </row>
    <row r="38" spans="2:74" ht="15.75" customHeight="1" x14ac:dyDescent="0.25">
      <c r="B38" s="53">
        <v>4.3</v>
      </c>
      <c r="C38" s="54"/>
      <c r="D38" s="80"/>
      <c r="E38" s="56"/>
      <c r="F38" s="57"/>
      <c r="G38" s="58">
        <f t="shared" si="9"/>
        <v>0</v>
      </c>
      <c r="H38" s="59"/>
      <c r="I38" s="60"/>
      <c r="J38" s="61"/>
      <c r="K38" s="62">
        <f t="shared" si="10"/>
        <v>1</v>
      </c>
      <c r="L38" s="63" t="e">
        <f t="shared" si="0"/>
        <v>#DIV/0!</v>
      </c>
      <c r="M38" s="64"/>
      <c r="N38" s="65"/>
      <c r="O38" s="65"/>
      <c r="P38" s="65"/>
      <c r="Q38" s="65"/>
      <c r="R38" s="67"/>
      <c r="S38" s="67"/>
      <c r="T38" s="67"/>
      <c r="U38" s="67"/>
      <c r="V38" s="67"/>
      <c r="W38" s="65"/>
      <c r="X38" s="65"/>
      <c r="Y38" s="65"/>
      <c r="Z38" s="65"/>
      <c r="AA38" s="68"/>
      <c r="AB38" s="64"/>
      <c r="AC38" s="65"/>
      <c r="AD38" s="65"/>
      <c r="AE38" s="65"/>
      <c r="AF38" s="65"/>
      <c r="AG38" s="69"/>
      <c r="AH38" s="69"/>
      <c r="AI38" s="69"/>
      <c r="AJ38" s="69"/>
      <c r="AK38" s="69"/>
      <c r="AL38" s="65"/>
      <c r="AM38" s="65"/>
      <c r="AN38" s="65"/>
      <c r="AO38" s="65"/>
      <c r="AP38" s="68"/>
      <c r="AQ38" s="64"/>
      <c r="AR38" s="65"/>
      <c r="AS38" s="65"/>
      <c r="AT38" s="65"/>
      <c r="AU38" s="65"/>
      <c r="AV38" s="70"/>
      <c r="AW38" s="70"/>
      <c r="AX38" s="70"/>
      <c r="AY38" s="70"/>
      <c r="AZ38" s="70"/>
      <c r="BA38" s="65"/>
      <c r="BB38" s="65"/>
      <c r="BC38" s="65"/>
      <c r="BD38" s="65"/>
      <c r="BE38" s="68"/>
      <c r="BF38" s="64"/>
      <c r="BG38" s="65"/>
      <c r="BH38" s="65"/>
      <c r="BI38" s="65"/>
      <c r="BJ38" s="65"/>
      <c r="BK38" s="71"/>
      <c r="BL38" s="71"/>
      <c r="BM38" s="71"/>
      <c r="BN38" s="71"/>
      <c r="BO38" s="71"/>
      <c r="BP38" s="65"/>
      <c r="BQ38" s="65"/>
      <c r="BR38" s="65"/>
      <c r="BS38" s="65"/>
      <c r="BT38" s="68"/>
    </row>
    <row r="39" spans="2:74" ht="16.5" customHeight="1" x14ac:dyDescent="0.25">
      <c r="B39" s="81" t="s">
        <v>71</v>
      </c>
      <c r="C39" s="82"/>
      <c r="D39" s="83"/>
      <c r="E39" s="84"/>
      <c r="F39" s="85"/>
      <c r="G39" s="86">
        <f t="shared" si="9"/>
        <v>0</v>
      </c>
      <c r="H39" s="87"/>
      <c r="I39" s="88"/>
      <c r="J39" s="89"/>
      <c r="K39" s="90">
        <f t="shared" si="10"/>
        <v>1</v>
      </c>
      <c r="L39" s="91" t="e">
        <f t="shared" si="0"/>
        <v>#DIV/0!</v>
      </c>
      <c r="M39" s="92"/>
      <c r="N39" s="93"/>
      <c r="O39" s="93"/>
      <c r="P39" s="93"/>
      <c r="Q39" s="93"/>
      <c r="R39" s="94"/>
      <c r="S39" s="94"/>
      <c r="T39" s="94"/>
      <c r="U39" s="94"/>
      <c r="V39" s="94"/>
      <c r="W39" s="93"/>
      <c r="X39" s="93"/>
      <c r="Y39" s="93"/>
      <c r="Z39" s="93"/>
      <c r="AA39" s="95"/>
      <c r="AB39" s="92"/>
      <c r="AC39" s="93"/>
      <c r="AD39" s="93"/>
      <c r="AE39" s="93"/>
      <c r="AF39" s="93"/>
      <c r="AG39" s="96"/>
      <c r="AH39" s="96"/>
      <c r="AI39" s="96"/>
      <c r="AJ39" s="96"/>
      <c r="AK39" s="96"/>
      <c r="AL39" s="93"/>
      <c r="AM39" s="93"/>
      <c r="AN39" s="93"/>
      <c r="AO39" s="93"/>
      <c r="AP39" s="95"/>
      <c r="AQ39" s="92"/>
      <c r="AR39" s="93"/>
      <c r="AS39" s="93"/>
      <c r="AT39" s="93"/>
      <c r="AU39" s="93"/>
      <c r="AV39" s="97"/>
      <c r="AW39" s="97"/>
      <c r="AX39" s="97"/>
      <c r="AY39" s="97"/>
      <c r="AZ39" s="97"/>
      <c r="BA39" s="93"/>
      <c r="BB39" s="93"/>
      <c r="BC39" s="93"/>
      <c r="BD39" s="93"/>
      <c r="BE39" s="95"/>
      <c r="BF39" s="92"/>
      <c r="BG39" s="93"/>
      <c r="BH39" s="93"/>
      <c r="BI39" s="93"/>
      <c r="BJ39" s="93"/>
      <c r="BK39" s="98"/>
      <c r="BL39" s="98"/>
      <c r="BM39" s="98"/>
      <c r="BN39" s="98"/>
      <c r="BO39" s="98"/>
      <c r="BP39" s="93"/>
      <c r="BQ39" s="93"/>
      <c r="BR39" s="93"/>
      <c r="BS39" s="93"/>
      <c r="BT39" s="95"/>
    </row>
    <row r="40" spans="2:74" ht="18" customHeight="1" x14ac:dyDescent="0.25">
      <c r="E40" s="99" t="s">
        <v>29</v>
      </c>
      <c r="F40" s="99" t="s">
        <v>30</v>
      </c>
      <c r="G40" s="99" t="s">
        <v>31</v>
      </c>
      <c r="H40" s="99" t="s">
        <v>73</v>
      </c>
      <c r="I40" s="99" t="s">
        <v>74</v>
      </c>
    </row>
    <row r="41" spans="2:74" ht="18" customHeight="1" x14ac:dyDescent="0.25">
      <c r="C41" s="4" t="s">
        <v>75</v>
      </c>
      <c r="D41" s="100" t="s">
        <v>76</v>
      </c>
      <c r="E41" s="101">
        <f>SUM(E11:E16,E18:E21,E29:E34,E36:E39)</f>
        <v>28</v>
      </c>
      <c r="F41" s="101">
        <f>SUM(F11:F16,F18:F21,F29:F34,F36:F39)</f>
        <v>28</v>
      </c>
      <c r="G41" s="101">
        <f>SUM(G11:G16,G18:G21,G29:G34,G36:G39)</f>
        <v>0</v>
      </c>
      <c r="H41" s="101">
        <v>60</v>
      </c>
      <c r="I41" s="101">
        <f>E41/H41</f>
        <v>0.46666666666666667</v>
      </c>
      <c r="L41" s="102" t="s">
        <v>77</v>
      </c>
      <c r="M41" s="103">
        <v>1</v>
      </c>
      <c r="N41" s="103">
        <v>2</v>
      </c>
      <c r="O41" s="103">
        <v>3</v>
      </c>
      <c r="P41" s="103">
        <v>4</v>
      </c>
      <c r="Q41" s="103">
        <v>5</v>
      </c>
      <c r="R41" s="103">
        <v>6</v>
      </c>
      <c r="S41" s="103">
        <v>7</v>
      </c>
      <c r="T41" s="103">
        <v>8</v>
      </c>
      <c r="U41" s="103">
        <v>9</v>
      </c>
      <c r="V41" s="103">
        <v>10</v>
      </c>
      <c r="W41" s="103">
        <v>11</v>
      </c>
      <c r="X41" s="103">
        <v>12</v>
      </c>
      <c r="Y41" s="103">
        <v>13</v>
      </c>
      <c r="Z41" s="103">
        <v>14</v>
      </c>
      <c r="AA41" s="103">
        <v>15</v>
      </c>
      <c r="AB41" s="103">
        <v>16</v>
      </c>
      <c r="AC41" s="103">
        <v>17</v>
      </c>
      <c r="AD41" s="103">
        <v>18</v>
      </c>
      <c r="AE41" s="103">
        <v>19</v>
      </c>
      <c r="AF41" s="103">
        <v>20</v>
      </c>
      <c r="AG41" s="103">
        <v>21</v>
      </c>
      <c r="AH41" s="103">
        <v>22</v>
      </c>
      <c r="AI41" s="103">
        <v>23</v>
      </c>
      <c r="AJ41" s="103">
        <v>24</v>
      </c>
      <c r="AK41" s="103">
        <v>25</v>
      </c>
      <c r="AL41" s="103">
        <v>26</v>
      </c>
      <c r="AM41" s="103">
        <v>27</v>
      </c>
      <c r="AN41" s="103">
        <v>28</v>
      </c>
      <c r="AO41" s="103">
        <v>29</v>
      </c>
      <c r="AP41" s="103">
        <v>30</v>
      </c>
      <c r="AQ41" s="103">
        <v>31</v>
      </c>
      <c r="AR41" s="103">
        <v>32</v>
      </c>
      <c r="AS41" s="103">
        <v>33</v>
      </c>
      <c r="AT41" s="103">
        <v>34</v>
      </c>
      <c r="AU41" s="103">
        <v>35</v>
      </c>
      <c r="AV41" s="103">
        <v>36</v>
      </c>
      <c r="AW41" s="103">
        <v>37</v>
      </c>
      <c r="AX41" s="103">
        <v>38</v>
      </c>
      <c r="AY41" s="103">
        <v>39</v>
      </c>
      <c r="AZ41" s="103">
        <v>40</v>
      </c>
      <c r="BA41" s="103">
        <v>41</v>
      </c>
      <c r="BB41" s="103">
        <v>42</v>
      </c>
      <c r="BC41" s="103">
        <v>43</v>
      </c>
      <c r="BD41" s="103">
        <v>44</v>
      </c>
      <c r="BE41" s="103">
        <v>45</v>
      </c>
      <c r="BF41" s="103">
        <v>46</v>
      </c>
      <c r="BG41" s="103">
        <v>47</v>
      </c>
      <c r="BH41" s="103">
        <v>48</v>
      </c>
      <c r="BI41" s="103">
        <v>49</v>
      </c>
      <c r="BJ41" s="103">
        <v>50</v>
      </c>
      <c r="BK41" s="103">
        <v>51</v>
      </c>
      <c r="BL41" s="103">
        <v>52</v>
      </c>
      <c r="BM41" s="103">
        <v>53</v>
      </c>
      <c r="BN41" s="103">
        <v>54</v>
      </c>
      <c r="BO41" s="103">
        <v>55</v>
      </c>
      <c r="BP41" s="103">
        <v>56</v>
      </c>
      <c r="BQ41" s="103">
        <v>57</v>
      </c>
      <c r="BR41" s="103">
        <v>58</v>
      </c>
      <c r="BS41" s="103">
        <v>59</v>
      </c>
      <c r="BT41" s="103">
        <v>60</v>
      </c>
      <c r="BV41" s="100" t="s">
        <v>76</v>
      </c>
    </row>
    <row r="42" spans="2:74" ht="18" customHeight="1" x14ac:dyDescent="0.25">
      <c r="H42" s="104" t="s">
        <v>78</v>
      </c>
      <c r="L42" s="102" t="s">
        <v>79</v>
      </c>
      <c r="M42" s="105">
        <f>E41</f>
        <v>28</v>
      </c>
      <c r="N42" s="106">
        <f>M42-I41</f>
        <v>27.533333333333335</v>
      </c>
      <c r="O42" s="106">
        <f>N42-I41</f>
        <v>27.06666666666667</v>
      </c>
      <c r="P42" s="106">
        <f>O42-I41</f>
        <v>26.600000000000005</v>
      </c>
      <c r="Q42" s="106">
        <f>P42-I41</f>
        <v>26.13333333333334</v>
      </c>
      <c r="R42" s="106">
        <f>Q42-I41</f>
        <v>25.666666666666675</v>
      </c>
      <c r="S42" s="106">
        <f>R42-I41</f>
        <v>25.20000000000001</v>
      </c>
      <c r="T42" s="106">
        <f>S42-I41</f>
        <v>24.733333333333345</v>
      </c>
      <c r="U42" s="106">
        <f>T42-I41</f>
        <v>24.26666666666668</v>
      </c>
      <c r="V42" s="106">
        <f>U42-I41</f>
        <v>23.800000000000015</v>
      </c>
      <c r="W42" s="106">
        <f>V42-I41</f>
        <v>23.33333333333335</v>
      </c>
      <c r="X42" s="106">
        <f>W42-I41</f>
        <v>22.866666666666685</v>
      </c>
      <c r="Y42" s="106">
        <f>X42-I41</f>
        <v>22.40000000000002</v>
      </c>
      <c r="Z42" s="106">
        <f>Y42-I41</f>
        <v>21.933333333333355</v>
      </c>
      <c r="AA42" s="106">
        <f>Z42-I41</f>
        <v>21.46666666666669</v>
      </c>
      <c r="AB42" s="106">
        <f>AA42-I41</f>
        <v>21.000000000000025</v>
      </c>
      <c r="AC42" s="106">
        <f>AB42-I41</f>
        <v>20.53333333333336</v>
      </c>
      <c r="AD42" s="106">
        <f>AC42-I41</f>
        <v>20.066666666666695</v>
      </c>
      <c r="AE42" s="106">
        <f>AD42-I41</f>
        <v>19.60000000000003</v>
      </c>
      <c r="AF42" s="106">
        <f>AE42-I41</f>
        <v>19.133333333333365</v>
      </c>
      <c r="AG42" s="106">
        <f>AF42-I41</f>
        <v>18.6666666666667</v>
      </c>
      <c r="AH42" s="106">
        <f>AG42-I41</f>
        <v>18.200000000000035</v>
      </c>
      <c r="AI42" s="106">
        <f>AH42-I41</f>
        <v>17.73333333333337</v>
      </c>
      <c r="AJ42" s="106">
        <f>AI42-I41</f>
        <v>17.266666666666705</v>
      </c>
      <c r="AK42" s="106">
        <f>AJ42-I41</f>
        <v>16.80000000000004</v>
      </c>
      <c r="AL42" s="106">
        <f>AK42-I41</f>
        <v>16.333333333333375</v>
      </c>
      <c r="AM42" s="106">
        <f>AL42-I41</f>
        <v>15.866666666666708</v>
      </c>
      <c r="AN42" s="106">
        <f>AM42-I41</f>
        <v>15.400000000000041</v>
      </c>
      <c r="AO42" s="106">
        <f>AN42-I41</f>
        <v>14.933333333333374</v>
      </c>
      <c r="AP42" s="106">
        <f>AO42-I41</f>
        <v>14.466666666666708</v>
      </c>
      <c r="AQ42" s="106">
        <f>AP42-I41</f>
        <v>14.000000000000041</v>
      </c>
      <c r="AR42" s="106">
        <f>AQ42-I41</f>
        <v>13.533333333333374</v>
      </c>
      <c r="AS42" s="106">
        <f>AR42-I41</f>
        <v>13.066666666666707</v>
      </c>
      <c r="AT42" s="106">
        <f>AS42-I41</f>
        <v>12.600000000000041</v>
      </c>
      <c r="AU42" s="106">
        <f>AT42-I41</f>
        <v>12.133333333333374</v>
      </c>
      <c r="AV42" s="106">
        <f>AU42-I41</f>
        <v>11.666666666666707</v>
      </c>
      <c r="AW42" s="106">
        <f>AV42-I41</f>
        <v>11.20000000000004</v>
      </c>
      <c r="AX42" s="106">
        <f>AW42-I41</f>
        <v>10.733333333333373</v>
      </c>
      <c r="AY42" s="106">
        <f>AX42-I41</f>
        <v>10.266666666666707</v>
      </c>
      <c r="AZ42" s="106">
        <f>AY42-I41</f>
        <v>9.8000000000000398</v>
      </c>
      <c r="BA42" s="106">
        <f>AZ42-I41</f>
        <v>9.333333333333373</v>
      </c>
      <c r="BB42" s="106">
        <f>BA42-I41</f>
        <v>8.8666666666667062</v>
      </c>
      <c r="BC42" s="106">
        <f>BB42-I41</f>
        <v>8.4000000000000394</v>
      </c>
      <c r="BD42" s="106">
        <f>BC42-I41</f>
        <v>7.9333333333333727</v>
      </c>
      <c r="BE42" s="106">
        <f>BD42-I41</f>
        <v>7.4666666666667059</v>
      </c>
      <c r="BF42" s="106">
        <f>BE42-I41</f>
        <v>7.0000000000000391</v>
      </c>
      <c r="BG42" s="106">
        <f>BF42-I41</f>
        <v>6.5333333333333723</v>
      </c>
      <c r="BH42" s="106">
        <f>BG42-I41</f>
        <v>6.0666666666667055</v>
      </c>
      <c r="BI42" s="106">
        <f>BH42-I41</f>
        <v>5.6000000000000387</v>
      </c>
      <c r="BJ42" s="106">
        <f>BI42-I41</f>
        <v>5.1333333333333719</v>
      </c>
      <c r="BK42" s="106">
        <f>BJ42-I41</f>
        <v>4.6666666666667052</v>
      </c>
      <c r="BL42" s="106">
        <f>BK42-I41</f>
        <v>4.2000000000000384</v>
      </c>
      <c r="BM42" s="106">
        <f>BL42-I41</f>
        <v>3.7333333333333716</v>
      </c>
      <c r="BN42" s="106">
        <f>BM42-I41</f>
        <v>3.2666666666667048</v>
      </c>
      <c r="BO42" s="106">
        <f>BN42-I41</f>
        <v>2.800000000000038</v>
      </c>
      <c r="BP42" s="106">
        <f>BO42-I41</f>
        <v>2.3333333333333712</v>
      </c>
      <c r="BQ42" s="106">
        <f>BP42-I41</f>
        <v>1.8666666666667044</v>
      </c>
      <c r="BR42" s="106">
        <f>BQ42-I41</f>
        <v>1.4000000000000377</v>
      </c>
      <c r="BS42" s="106">
        <f>BR42-I41</f>
        <v>0.93333333333337098</v>
      </c>
      <c r="BT42" s="106">
        <f>BS42-I41</f>
        <v>0.46666666666670431</v>
      </c>
      <c r="BV42" s="101"/>
    </row>
    <row r="43" spans="2:74" ht="18" customHeight="1" x14ac:dyDescent="0.25">
      <c r="L43" s="102" t="s">
        <v>29</v>
      </c>
      <c r="M43" s="105">
        <f>E41</f>
        <v>28</v>
      </c>
      <c r="N43" s="105">
        <f t="shared" ref="N43:BT43" si="11">M45</f>
        <v>28</v>
      </c>
      <c r="O43" s="105">
        <f t="shared" si="11"/>
        <v>28</v>
      </c>
      <c r="P43" s="105">
        <f t="shared" si="11"/>
        <v>28</v>
      </c>
      <c r="Q43" s="105">
        <f t="shared" si="11"/>
        <v>28</v>
      </c>
      <c r="R43" s="105">
        <f t="shared" si="11"/>
        <v>28</v>
      </c>
      <c r="S43" s="105">
        <f t="shared" si="11"/>
        <v>28</v>
      </c>
      <c r="T43" s="105">
        <f t="shared" si="11"/>
        <v>28</v>
      </c>
      <c r="U43" s="105">
        <f t="shared" si="11"/>
        <v>28</v>
      </c>
      <c r="V43" s="105">
        <f t="shared" si="11"/>
        <v>28</v>
      </c>
      <c r="W43" s="105">
        <f t="shared" si="11"/>
        <v>28</v>
      </c>
      <c r="X43" s="105">
        <f t="shared" si="11"/>
        <v>28</v>
      </c>
      <c r="Y43" s="105">
        <f t="shared" si="11"/>
        <v>28</v>
      </c>
      <c r="Z43" s="105">
        <f t="shared" si="11"/>
        <v>28</v>
      </c>
      <c r="AA43" s="105">
        <f t="shared" si="11"/>
        <v>28</v>
      </c>
      <c r="AB43" s="105">
        <f t="shared" si="11"/>
        <v>28</v>
      </c>
      <c r="AC43" s="105">
        <f t="shared" si="11"/>
        <v>28</v>
      </c>
      <c r="AD43" s="105">
        <f t="shared" si="11"/>
        <v>28</v>
      </c>
      <c r="AE43" s="105">
        <f t="shared" si="11"/>
        <v>28</v>
      </c>
      <c r="AF43" s="105">
        <f t="shared" si="11"/>
        <v>28</v>
      </c>
      <c r="AG43" s="105">
        <f t="shared" si="11"/>
        <v>28</v>
      </c>
      <c r="AH43" s="105">
        <f t="shared" si="11"/>
        <v>28</v>
      </c>
      <c r="AI43" s="105">
        <f t="shared" si="11"/>
        <v>28</v>
      </c>
      <c r="AJ43" s="105">
        <f t="shared" si="11"/>
        <v>28</v>
      </c>
      <c r="AK43" s="105">
        <f t="shared" si="11"/>
        <v>28</v>
      </c>
      <c r="AL43" s="105">
        <f t="shared" si="11"/>
        <v>28</v>
      </c>
      <c r="AM43" s="105">
        <f t="shared" si="11"/>
        <v>28</v>
      </c>
      <c r="AN43" s="105">
        <f t="shared" si="11"/>
        <v>28</v>
      </c>
      <c r="AO43" s="105">
        <f t="shared" si="11"/>
        <v>28</v>
      </c>
      <c r="AP43" s="105">
        <f t="shared" si="11"/>
        <v>28</v>
      </c>
      <c r="AQ43" s="105">
        <f t="shared" si="11"/>
        <v>28</v>
      </c>
      <c r="AR43" s="105">
        <f t="shared" si="11"/>
        <v>28</v>
      </c>
      <c r="AS43" s="105">
        <f t="shared" si="11"/>
        <v>28</v>
      </c>
      <c r="AT43" s="105">
        <f t="shared" si="11"/>
        <v>28</v>
      </c>
      <c r="AU43" s="105">
        <f t="shared" si="11"/>
        <v>28</v>
      </c>
      <c r="AV43" s="105">
        <f t="shared" si="11"/>
        <v>28</v>
      </c>
      <c r="AW43" s="105">
        <f t="shared" si="11"/>
        <v>28</v>
      </c>
      <c r="AX43" s="105">
        <f t="shared" si="11"/>
        <v>28</v>
      </c>
      <c r="AY43" s="105">
        <f t="shared" si="11"/>
        <v>28</v>
      </c>
      <c r="AZ43" s="105">
        <f t="shared" si="11"/>
        <v>28</v>
      </c>
      <c r="BA43" s="105">
        <f t="shared" si="11"/>
        <v>28</v>
      </c>
      <c r="BB43" s="105">
        <f t="shared" si="11"/>
        <v>28</v>
      </c>
      <c r="BC43" s="105">
        <f t="shared" si="11"/>
        <v>28</v>
      </c>
      <c r="BD43" s="105">
        <f t="shared" si="11"/>
        <v>28</v>
      </c>
      <c r="BE43" s="105">
        <f t="shared" si="11"/>
        <v>28</v>
      </c>
      <c r="BF43" s="105">
        <f t="shared" si="11"/>
        <v>28</v>
      </c>
      <c r="BG43" s="105">
        <f t="shared" si="11"/>
        <v>28</v>
      </c>
      <c r="BH43" s="105">
        <f t="shared" si="11"/>
        <v>28</v>
      </c>
      <c r="BI43" s="105">
        <f t="shared" si="11"/>
        <v>28</v>
      </c>
      <c r="BJ43" s="105">
        <f t="shared" si="11"/>
        <v>28</v>
      </c>
      <c r="BK43" s="105">
        <f t="shared" si="11"/>
        <v>28</v>
      </c>
      <c r="BL43" s="105">
        <f t="shared" si="11"/>
        <v>28</v>
      </c>
      <c r="BM43" s="105">
        <f t="shared" si="11"/>
        <v>28</v>
      </c>
      <c r="BN43" s="105">
        <f t="shared" si="11"/>
        <v>28</v>
      </c>
      <c r="BO43" s="105">
        <f t="shared" si="11"/>
        <v>28</v>
      </c>
      <c r="BP43" s="105">
        <f t="shared" si="11"/>
        <v>28</v>
      </c>
      <c r="BQ43" s="105">
        <f t="shared" si="11"/>
        <v>28</v>
      </c>
      <c r="BR43" s="105">
        <f t="shared" si="11"/>
        <v>28</v>
      </c>
      <c r="BS43" s="105">
        <f t="shared" si="11"/>
        <v>28</v>
      </c>
      <c r="BT43" s="105">
        <f t="shared" si="11"/>
        <v>28</v>
      </c>
      <c r="BV43" s="101">
        <f t="shared" ref="BV43:BV45" si="12">SUM(M43:BT43)</f>
        <v>1680</v>
      </c>
    </row>
    <row r="44" spans="2:74" ht="15.75" customHeight="1" x14ac:dyDescent="0.25">
      <c r="K44" s="107" t="s">
        <v>80</v>
      </c>
      <c r="L44" s="102" t="s">
        <v>81</v>
      </c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57"/>
      <c r="BP44" s="57"/>
      <c r="BQ44" s="57"/>
      <c r="BR44" s="57"/>
      <c r="BS44" s="57"/>
      <c r="BT44" s="57"/>
      <c r="BV44" s="101">
        <f t="shared" si="12"/>
        <v>0</v>
      </c>
    </row>
    <row r="45" spans="2:74" ht="15.75" customHeight="1" x14ac:dyDescent="0.25">
      <c r="L45" s="102" t="s">
        <v>82</v>
      </c>
      <c r="M45" s="105">
        <f t="shared" ref="M45:BT45" si="13">M43-M44</f>
        <v>28</v>
      </c>
      <c r="N45" s="105">
        <f t="shared" si="13"/>
        <v>28</v>
      </c>
      <c r="O45" s="105">
        <f t="shared" si="13"/>
        <v>28</v>
      </c>
      <c r="P45" s="105">
        <f t="shared" si="13"/>
        <v>28</v>
      </c>
      <c r="Q45" s="105">
        <f t="shared" si="13"/>
        <v>28</v>
      </c>
      <c r="R45" s="105">
        <f t="shared" si="13"/>
        <v>28</v>
      </c>
      <c r="S45" s="105">
        <f t="shared" si="13"/>
        <v>28</v>
      </c>
      <c r="T45" s="105">
        <f t="shared" si="13"/>
        <v>28</v>
      </c>
      <c r="U45" s="105">
        <f t="shared" si="13"/>
        <v>28</v>
      </c>
      <c r="V45" s="105">
        <f t="shared" si="13"/>
        <v>28</v>
      </c>
      <c r="W45" s="105">
        <f t="shared" si="13"/>
        <v>28</v>
      </c>
      <c r="X45" s="105">
        <f t="shared" si="13"/>
        <v>28</v>
      </c>
      <c r="Y45" s="105">
        <f t="shared" si="13"/>
        <v>28</v>
      </c>
      <c r="Z45" s="105">
        <f t="shared" si="13"/>
        <v>28</v>
      </c>
      <c r="AA45" s="105">
        <f t="shared" si="13"/>
        <v>28</v>
      </c>
      <c r="AB45" s="105">
        <f t="shared" si="13"/>
        <v>28</v>
      </c>
      <c r="AC45" s="105">
        <f t="shared" si="13"/>
        <v>28</v>
      </c>
      <c r="AD45" s="105">
        <f t="shared" si="13"/>
        <v>28</v>
      </c>
      <c r="AE45" s="105">
        <f t="shared" si="13"/>
        <v>28</v>
      </c>
      <c r="AF45" s="105">
        <f t="shared" si="13"/>
        <v>28</v>
      </c>
      <c r="AG45" s="105">
        <f t="shared" si="13"/>
        <v>28</v>
      </c>
      <c r="AH45" s="105">
        <f t="shared" si="13"/>
        <v>28</v>
      </c>
      <c r="AI45" s="105">
        <f t="shared" si="13"/>
        <v>28</v>
      </c>
      <c r="AJ45" s="105">
        <f t="shared" si="13"/>
        <v>28</v>
      </c>
      <c r="AK45" s="105">
        <f t="shared" si="13"/>
        <v>28</v>
      </c>
      <c r="AL45" s="105">
        <f t="shared" si="13"/>
        <v>28</v>
      </c>
      <c r="AM45" s="105">
        <f t="shared" si="13"/>
        <v>28</v>
      </c>
      <c r="AN45" s="105">
        <f t="shared" si="13"/>
        <v>28</v>
      </c>
      <c r="AO45" s="105">
        <f t="shared" si="13"/>
        <v>28</v>
      </c>
      <c r="AP45" s="105">
        <f t="shared" si="13"/>
        <v>28</v>
      </c>
      <c r="AQ45" s="105">
        <f t="shared" si="13"/>
        <v>28</v>
      </c>
      <c r="AR45" s="105">
        <f t="shared" si="13"/>
        <v>28</v>
      </c>
      <c r="AS45" s="105">
        <f t="shared" si="13"/>
        <v>28</v>
      </c>
      <c r="AT45" s="105">
        <f t="shared" si="13"/>
        <v>28</v>
      </c>
      <c r="AU45" s="105">
        <f t="shared" si="13"/>
        <v>28</v>
      </c>
      <c r="AV45" s="105">
        <f t="shared" si="13"/>
        <v>28</v>
      </c>
      <c r="AW45" s="105">
        <f t="shared" si="13"/>
        <v>28</v>
      </c>
      <c r="AX45" s="105">
        <f t="shared" si="13"/>
        <v>28</v>
      </c>
      <c r="AY45" s="105">
        <f t="shared" si="13"/>
        <v>28</v>
      </c>
      <c r="AZ45" s="105">
        <f t="shared" si="13"/>
        <v>28</v>
      </c>
      <c r="BA45" s="105">
        <f t="shared" si="13"/>
        <v>28</v>
      </c>
      <c r="BB45" s="105">
        <f t="shared" si="13"/>
        <v>28</v>
      </c>
      <c r="BC45" s="105">
        <f t="shared" si="13"/>
        <v>28</v>
      </c>
      <c r="BD45" s="105">
        <f t="shared" si="13"/>
        <v>28</v>
      </c>
      <c r="BE45" s="105">
        <f t="shared" si="13"/>
        <v>28</v>
      </c>
      <c r="BF45" s="105">
        <f t="shared" si="13"/>
        <v>28</v>
      </c>
      <c r="BG45" s="105">
        <f t="shared" si="13"/>
        <v>28</v>
      </c>
      <c r="BH45" s="105">
        <f t="shared" si="13"/>
        <v>28</v>
      </c>
      <c r="BI45" s="105">
        <f t="shared" si="13"/>
        <v>28</v>
      </c>
      <c r="BJ45" s="105">
        <f t="shared" si="13"/>
        <v>28</v>
      </c>
      <c r="BK45" s="105">
        <f t="shared" si="13"/>
        <v>28</v>
      </c>
      <c r="BL45" s="105">
        <f t="shared" si="13"/>
        <v>28</v>
      </c>
      <c r="BM45" s="105">
        <f t="shared" si="13"/>
        <v>28</v>
      </c>
      <c r="BN45" s="105">
        <f t="shared" si="13"/>
        <v>28</v>
      </c>
      <c r="BO45" s="105">
        <f t="shared" si="13"/>
        <v>28</v>
      </c>
      <c r="BP45" s="105">
        <f t="shared" si="13"/>
        <v>28</v>
      </c>
      <c r="BQ45" s="105">
        <f t="shared" si="13"/>
        <v>28</v>
      </c>
      <c r="BR45" s="105">
        <f t="shared" si="13"/>
        <v>28</v>
      </c>
      <c r="BS45" s="105">
        <f t="shared" si="13"/>
        <v>28</v>
      </c>
      <c r="BT45" s="105">
        <f t="shared" si="13"/>
        <v>28</v>
      </c>
      <c r="BV45" s="101">
        <f t="shared" si="12"/>
        <v>1680</v>
      </c>
    </row>
    <row r="46" spans="2:74" ht="381.75" customHeight="1" x14ac:dyDescent="0.25"/>
    <row r="47" spans="2:74" ht="223.5" customHeight="1" x14ac:dyDescent="0.25"/>
    <row r="48" spans="2:74" ht="15.75" customHeight="1" x14ac:dyDescent="0.25"/>
    <row r="49" spans="3:54" ht="36" customHeight="1" x14ac:dyDescent="0.25">
      <c r="E49" s="199" t="s">
        <v>83</v>
      </c>
      <c r="F49" s="182"/>
      <c r="G49" s="182"/>
      <c r="H49" s="182"/>
      <c r="I49" s="182"/>
      <c r="J49" s="182"/>
      <c r="K49" s="182"/>
      <c r="L49" s="182"/>
      <c r="M49" s="18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82"/>
      <c r="Z49" s="182"/>
      <c r="AA49" s="182"/>
      <c r="AB49" s="182"/>
      <c r="AC49" s="182"/>
      <c r="AD49" s="182"/>
      <c r="AE49" s="182"/>
      <c r="AF49" s="182"/>
      <c r="AG49" s="182"/>
      <c r="AH49" s="182"/>
      <c r="AI49" s="182"/>
      <c r="AJ49" s="182"/>
      <c r="AK49" s="182"/>
      <c r="AL49" s="182"/>
      <c r="AM49" s="182"/>
      <c r="AN49" s="182"/>
      <c r="AO49" s="182"/>
      <c r="AP49" s="182"/>
      <c r="AQ49" s="182"/>
      <c r="AR49" s="182"/>
      <c r="AS49" s="182"/>
      <c r="AT49" s="182"/>
      <c r="AU49" s="182"/>
      <c r="AV49" s="182"/>
      <c r="AW49" s="182"/>
      <c r="AX49" s="182"/>
      <c r="AY49" s="182"/>
      <c r="AZ49" s="182"/>
      <c r="BA49" s="182"/>
      <c r="BB49" s="183"/>
    </row>
    <row r="50" spans="3:54" ht="15.75" customHeight="1" x14ac:dyDescent="0.25"/>
    <row r="51" spans="3:54" ht="15.75" customHeight="1" x14ac:dyDescent="0.25"/>
    <row r="52" spans="3:54" ht="15.75" customHeight="1" x14ac:dyDescent="0.25"/>
    <row r="53" spans="3:54" ht="15.75" customHeight="1" x14ac:dyDescent="0.25"/>
    <row r="54" spans="3:54" ht="18.75" customHeight="1" x14ac:dyDescent="0.3">
      <c r="C54" s="108"/>
      <c r="D54" s="108"/>
    </row>
    <row r="55" spans="3:54" ht="15.75" customHeight="1" x14ac:dyDescent="0.25"/>
    <row r="56" spans="3:54" ht="15.75" customHeight="1" x14ac:dyDescent="0.25"/>
    <row r="57" spans="3:54" ht="15.75" customHeight="1" x14ac:dyDescent="0.25"/>
    <row r="58" spans="3:54" ht="15.75" customHeight="1" x14ac:dyDescent="0.25"/>
    <row r="59" spans="3:54" ht="15.75" customHeight="1" x14ac:dyDescent="0.25"/>
    <row r="60" spans="3:54" ht="15.75" customHeight="1" x14ac:dyDescent="0.25"/>
    <row r="61" spans="3:54" ht="15.75" customHeight="1" x14ac:dyDescent="0.25"/>
    <row r="62" spans="3:54" ht="15.75" customHeight="1" x14ac:dyDescent="0.25"/>
    <row r="63" spans="3:54" ht="15.75" customHeight="1" x14ac:dyDescent="0.25"/>
    <row r="64" spans="3:5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3">
    <mergeCell ref="E49:BB49"/>
    <mergeCell ref="BF8:BJ8"/>
    <mergeCell ref="BK8:BO8"/>
    <mergeCell ref="BP8:BT8"/>
    <mergeCell ref="J8:J9"/>
    <mergeCell ref="K8:K9"/>
    <mergeCell ref="L8:L9"/>
    <mergeCell ref="M8:Q8"/>
    <mergeCell ref="R8:V8"/>
    <mergeCell ref="W8:AA8"/>
    <mergeCell ref="AB8:AF8"/>
    <mergeCell ref="AG8:AK8"/>
    <mergeCell ref="AL8:AP8"/>
    <mergeCell ref="AQ8:AU8"/>
    <mergeCell ref="AV8:AZ8"/>
    <mergeCell ref="BA8:BE8"/>
    <mergeCell ref="K3:K7"/>
    <mergeCell ref="B8:B9"/>
    <mergeCell ref="C8:C9"/>
    <mergeCell ref="D8:D9"/>
    <mergeCell ref="E8:G8"/>
    <mergeCell ref="H8:H9"/>
    <mergeCell ref="I8:I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D8047"/>
    <outlinePr summaryBelow="0" summaryRight="0"/>
  </sheetPr>
  <dimension ref="B1:K999"/>
  <sheetViews>
    <sheetView showGridLines="0" workbookViewId="0">
      <selection activeCell="J40" sqref="J40"/>
    </sheetView>
  </sheetViews>
  <sheetFormatPr defaultColWidth="13.5" defaultRowHeight="15" customHeight="1" x14ac:dyDescent="0.25"/>
  <cols>
    <col min="1" max="1" width="2.5" customWidth="1"/>
    <col min="2" max="2" width="9.375" customWidth="1"/>
    <col min="3" max="3" width="24" customWidth="1"/>
    <col min="4" max="4" width="72" customWidth="1"/>
    <col min="5" max="5" width="28.25" customWidth="1"/>
    <col min="6" max="6" width="23.125" customWidth="1"/>
    <col min="7" max="7" width="17.625" customWidth="1"/>
    <col min="8" max="8" width="3" customWidth="1"/>
    <col min="9" max="9" width="15.625" customWidth="1"/>
    <col min="10" max="10" width="3" customWidth="1"/>
    <col min="11" max="11" width="14.5" customWidth="1"/>
    <col min="12" max="23" width="10.5" customWidth="1"/>
  </cols>
  <sheetData>
    <row r="1" spans="2:11" ht="18" customHeight="1" thickBot="1" x14ac:dyDescent="0.3">
      <c r="B1" s="2"/>
      <c r="C1" s="4"/>
      <c r="D1" s="2"/>
      <c r="E1" s="2"/>
      <c r="F1" s="2"/>
      <c r="G1" s="2"/>
      <c r="H1" s="2"/>
    </row>
    <row r="2" spans="2:11" ht="36" customHeight="1" x14ac:dyDescent="0.25">
      <c r="B2" s="140" t="s">
        <v>12</v>
      </c>
      <c r="C2" s="140" t="s">
        <v>9</v>
      </c>
      <c r="D2" s="140" t="s">
        <v>85</v>
      </c>
      <c r="E2" s="142" t="s">
        <v>10</v>
      </c>
      <c r="F2" s="142" t="s">
        <v>86</v>
      </c>
      <c r="G2" s="143" t="s">
        <v>87</v>
      </c>
      <c r="I2" s="114" t="s">
        <v>88</v>
      </c>
      <c r="K2" s="114" t="s">
        <v>86</v>
      </c>
    </row>
    <row r="3" spans="2:11" ht="18" customHeight="1" x14ac:dyDescent="0.25">
      <c r="B3" s="115" t="s">
        <v>230</v>
      </c>
      <c r="C3" s="115" t="s">
        <v>96</v>
      </c>
      <c r="D3" s="115" t="s">
        <v>97</v>
      </c>
      <c r="E3" s="116" t="s">
        <v>199</v>
      </c>
      <c r="F3" s="117"/>
      <c r="G3" s="118" t="s">
        <v>229</v>
      </c>
      <c r="I3" s="119" t="s">
        <v>89</v>
      </c>
      <c r="K3" s="120">
        <v>1</v>
      </c>
    </row>
    <row r="4" spans="2:11" ht="18" customHeight="1" x14ac:dyDescent="0.25">
      <c r="B4" s="200">
        <v>3</v>
      </c>
      <c r="C4" s="115" t="s">
        <v>155</v>
      </c>
      <c r="D4" s="115" t="s">
        <v>157</v>
      </c>
      <c r="E4" s="116" t="s">
        <v>199</v>
      </c>
      <c r="F4" s="117"/>
      <c r="G4" s="118" t="s">
        <v>232</v>
      </c>
      <c r="I4" s="121" t="s">
        <v>90</v>
      </c>
      <c r="K4" s="120">
        <v>2</v>
      </c>
    </row>
    <row r="5" spans="2:11" ht="18" customHeight="1" thickBot="1" x14ac:dyDescent="0.3">
      <c r="B5" s="115" t="s">
        <v>230</v>
      </c>
      <c r="C5" s="115" t="s">
        <v>106</v>
      </c>
      <c r="D5" s="115" t="s">
        <v>105</v>
      </c>
      <c r="E5" s="116" t="s">
        <v>199</v>
      </c>
      <c r="F5" s="117"/>
      <c r="G5" s="118" t="s">
        <v>229</v>
      </c>
      <c r="I5" s="122" t="s">
        <v>91</v>
      </c>
      <c r="K5" s="120">
        <v>4</v>
      </c>
    </row>
    <row r="6" spans="2:11" ht="18" customHeight="1" x14ac:dyDescent="0.25">
      <c r="B6" s="115" t="s">
        <v>230</v>
      </c>
      <c r="C6" s="115" t="s">
        <v>154</v>
      </c>
      <c r="D6" s="115" t="s">
        <v>156</v>
      </c>
      <c r="E6" s="116" t="s">
        <v>200</v>
      </c>
      <c r="F6" s="117"/>
      <c r="G6" s="118" t="s">
        <v>229</v>
      </c>
      <c r="K6" s="120">
        <v>8</v>
      </c>
    </row>
    <row r="7" spans="2:11" ht="18" customHeight="1" x14ac:dyDescent="0.25">
      <c r="B7" s="115" t="s">
        <v>230</v>
      </c>
      <c r="C7" s="115" t="s">
        <v>158</v>
      </c>
      <c r="D7" s="115" t="s">
        <v>159</v>
      </c>
      <c r="E7" s="116" t="s">
        <v>199</v>
      </c>
      <c r="F7" s="117"/>
      <c r="G7" s="118" t="s">
        <v>229</v>
      </c>
      <c r="K7" s="120">
        <v>16</v>
      </c>
    </row>
    <row r="8" spans="2:11" ht="18" customHeight="1" x14ac:dyDescent="0.25">
      <c r="B8" s="115">
        <v>2</v>
      </c>
      <c r="C8" s="115" t="s">
        <v>102</v>
      </c>
      <c r="D8" s="115" t="s">
        <v>103</v>
      </c>
      <c r="E8" s="116" t="s">
        <v>199</v>
      </c>
      <c r="F8" s="117"/>
      <c r="G8" s="118" t="s">
        <v>232</v>
      </c>
      <c r="K8" s="120">
        <v>24</v>
      </c>
    </row>
    <row r="9" spans="2:11" ht="18" customHeight="1" x14ac:dyDescent="0.25">
      <c r="B9" s="115">
        <v>2</v>
      </c>
      <c r="C9" s="115" t="s">
        <v>147</v>
      </c>
      <c r="D9" s="115" t="s">
        <v>146</v>
      </c>
      <c r="E9" s="116" t="s">
        <v>199</v>
      </c>
      <c r="F9" s="117"/>
      <c r="G9" s="118" t="s">
        <v>231</v>
      </c>
      <c r="K9" s="120">
        <v>40</v>
      </c>
    </row>
    <row r="10" spans="2:11" ht="18" customHeight="1" thickBot="1" x14ac:dyDescent="0.3">
      <c r="B10" s="115">
        <v>3</v>
      </c>
      <c r="C10" s="115" t="s">
        <v>99</v>
      </c>
      <c r="D10" s="115" t="s">
        <v>100</v>
      </c>
      <c r="E10" s="116" t="s">
        <v>199</v>
      </c>
      <c r="F10" s="117"/>
      <c r="G10" s="118" t="s">
        <v>232</v>
      </c>
      <c r="K10" s="124">
        <v>80</v>
      </c>
    </row>
    <row r="11" spans="2:11" ht="18" customHeight="1" x14ac:dyDescent="0.25">
      <c r="B11" s="134">
        <v>3</v>
      </c>
      <c r="C11" s="134" t="s">
        <v>145</v>
      </c>
      <c r="D11" s="134" t="s">
        <v>144</v>
      </c>
      <c r="E11" s="155" t="s">
        <v>199</v>
      </c>
      <c r="F11" s="150"/>
      <c r="G11" s="153" t="s">
        <v>232</v>
      </c>
    </row>
    <row r="12" spans="2:11" ht="18" customHeight="1" x14ac:dyDescent="0.25">
      <c r="B12" s="115" t="s">
        <v>230</v>
      </c>
      <c r="C12" s="148" t="s">
        <v>113</v>
      </c>
      <c r="D12" s="115" t="s">
        <v>112</v>
      </c>
      <c r="E12" s="116" t="s">
        <v>201</v>
      </c>
      <c r="F12" s="117"/>
      <c r="G12" s="123" t="s">
        <v>229</v>
      </c>
    </row>
    <row r="13" spans="2:11" ht="18" customHeight="1" x14ac:dyDescent="0.25">
      <c r="B13" s="115">
        <v>3</v>
      </c>
      <c r="C13" s="115" t="s">
        <v>160</v>
      </c>
      <c r="D13" s="115" t="s">
        <v>161</v>
      </c>
      <c r="E13" s="116" t="s">
        <v>201</v>
      </c>
      <c r="F13" s="117"/>
      <c r="G13" s="118" t="s">
        <v>232</v>
      </c>
    </row>
    <row r="14" spans="2:11" ht="15.75" customHeight="1" x14ac:dyDescent="0.25">
      <c r="B14" s="115">
        <v>3</v>
      </c>
      <c r="C14" s="146" t="s">
        <v>139</v>
      </c>
      <c r="D14" s="146" t="s">
        <v>138</v>
      </c>
      <c r="E14" s="147" t="s">
        <v>202</v>
      </c>
      <c r="F14" s="117"/>
      <c r="G14" s="118" t="s">
        <v>232</v>
      </c>
    </row>
    <row r="15" spans="2:11" ht="15.75" customHeight="1" x14ac:dyDescent="0.25">
      <c r="B15" s="115">
        <v>3</v>
      </c>
      <c r="C15" s="115" t="s">
        <v>173</v>
      </c>
      <c r="D15" s="115" t="s">
        <v>174</v>
      </c>
      <c r="E15" s="116" t="s">
        <v>203</v>
      </c>
      <c r="F15" s="117"/>
      <c r="G15" s="118" t="s">
        <v>232</v>
      </c>
    </row>
    <row r="16" spans="2:11" ht="15.75" customHeight="1" x14ac:dyDescent="0.25">
      <c r="B16" s="115" t="s">
        <v>230</v>
      </c>
      <c r="C16" s="115" t="s">
        <v>176</v>
      </c>
      <c r="D16" s="146" t="s">
        <v>177</v>
      </c>
      <c r="E16" s="147" t="s">
        <v>203</v>
      </c>
      <c r="F16" s="117"/>
      <c r="G16" s="118" t="s">
        <v>229</v>
      </c>
    </row>
    <row r="17" spans="2:7" ht="15.75" customHeight="1" x14ac:dyDescent="0.25">
      <c r="B17" s="115">
        <v>3</v>
      </c>
      <c r="C17" s="115" t="s">
        <v>127</v>
      </c>
      <c r="D17" s="115" t="s">
        <v>128</v>
      </c>
      <c r="E17" s="116" t="s">
        <v>204</v>
      </c>
      <c r="F17" s="117"/>
      <c r="G17" s="118" t="s">
        <v>232</v>
      </c>
    </row>
    <row r="18" spans="2:7" ht="15.75" customHeight="1" x14ac:dyDescent="0.25">
      <c r="B18" s="115" t="s">
        <v>230</v>
      </c>
      <c r="C18" s="115" t="s">
        <v>125</v>
      </c>
      <c r="D18" s="115" t="s">
        <v>126</v>
      </c>
      <c r="E18" s="116" t="s">
        <v>205</v>
      </c>
      <c r="F18" s="117"/>
      <c r="G18" s="118" t="s">
        <v>229</v>
      </c>
    </row>
    <row r="19" spans="2:7" ht="15.75" customHeight="1" x14ac:dyDescent="0.25">
      <c r="B19" s="115" t="s">
        <v>230</v>
      </c>
      <c r="C19" s="115" t="s">
        <v>135</v>
      </c>
      <c r="D19" s="115" t="s">
        <v>134</v>
      </c>
      <c r="E19" s="116" t="s">
        <v>205</v>
      </c>
      <c r="F19" s="117"/>
      <c r="G19" s="118" t="s">
        <v>229</v>
      </c>
    </row>
    <row r="20" spans="2:7" ht="15.75" customHeight="1" x14ac:dyDescent="0.25">
      <c r="B20" s="134">
        <v>3</v>
      </c>
      <c r="C20" s="134" t="s">
        <v>107</v>
      </c>
      <c r="D20" s="134" t="s">
        <v>108</v>
      </c>
      <c r="E20" s="155" t="s">
        <v>190</v>
      </c>
      <c r="F20" s="150"/>
      <c r="G20" s="153"/>
    </row>
    <row r="21" spans="2:7" ht="15.75" customHeight="1" x14ac:dyDescent="0.25">
      <c r="B21" s="115">
        <v>3</v>
      </c>
      <c r="C21" s="115" t="s">
        <v>172</v>
      </c>
      <c r="D21" s="115" t="s">
        <v>175</v>
      </c>
      <c r="E21" s="116" t="s">
        <v>182</v>
      </c>
      <c r="F21" s="117"/>
      <c r="G21" s="118"/>
    </row>
    <row r="22" spans="2:7" ht="18" customHeight="1" x14ac:dyDescent="0.25">
      <c r="B22" s="115">
        <v>3</v>
      </c>
      <c r="C22" s="115" t="s">
        <v>137</v>
      </c>
      <c r="D22" s="115" t="s">
        <v>136</v>
      </c>
      <c r="E22" s="116" t="s">
        <v>182</v>
      </c>
      <c r="F22" s="117"/>
      <c r="G22" s="118"/>
    </row>
    <row r="23" spans="2:7" ht="18" customHeight="1" x14ac:dyDescent="0.25">
      <c r="B23" s="115"/>
      <c r="C23" s="115" t="s">
        <v>170</v>
      </c>
      <c r="D23" s="115" t="s">
        <v>171</v>
      </c>
      <c r="E23" s="116" t="s">
        <v>182</v>
      </c>
      <c r="F23" s="117"/>
      <c r="G23" s="118"/>
    </row>
    <row r="24" spans="2:7" ht="18" customHeight="1" x14ac:dyDescent="0.25">
      <c r="B24" s="115"/>
      <c r="C24" s="115" t="s">
        <v>109</v>
      </c>
      <c r="D24" s="115" t="s">
        <v>180</v>
      </c>
      <c r="E24" s="116" t="s">
        <v>182</v>
      </c>
      <c r="F24" s="116"/>
      <c r="G24" s="118"/>
    </row>
    <row r="25" spans="2:7" ht="18" customHeight="1" x14ac:dyDescent="0.25">
      <c r="B25" s="134"/>
      <c r="C25" s="134" t="s">
        <v>115</v>
      </c>
      <c r="D25" s="134" t="s">
        <v>116</v>
      </c>
      <c r="E25" s="155" t="s">
        <v>182</v>
      </c>
      <c r="F25" s="150"/>
      <c r="G25" s="153"/>
    </row>
    <row r="26" spans="2:7" ht="18" customHeight="1" x14ac:dyDescent="0.25">
      <c r="B26" s="115"/>
      <c r="C26" s="115" t="s">
        <v>121</v>
      </c>
      <c r="D26" s="115" t="s">
        <v>122</v>
      </c>
      <c r="E26" s="116" t="s">
        <v>188</v>
      </c>
      <c r="F26" s="117"/>
      <c r="G26" s="118"/>
    </row>
    <row r="27" spans="2:7" ht="18" customHeight="1" x14ac:dyDescent="0.25">
      <c r="B27" s="115"/>
      <c r="C27" s="115" t="s">
        <v>178</v>
      </c>
      <c r="D27" s="115" t="s">
        <v>179</v>
      </c>
      <c r="E27" s="116" t="s">
        <v>184</v>
      </c>
      <c r="F27" s="117"/>
      <c r="G27" s="118"/>
    </row>
    <row r="28" spans="2:7" ht="18" customHeight="1" x14ac:dyDescent="0.25">
      <c r="B28" s="115"/>
      <c r="C28" s="115" t="s">
        <v>119</v>
      </c>
      <c r="D28" s="115" t="s">
        <v>120</v>
      </c>
      <c r="E28" s="116" t="s">
        <v>183</v>
      </c>
      <c r="F28" s="117"/>
      <c r="G28" s="118"/>
    </row>
    <row r="29" spans="2:7" ht="18" customHeight="1" x14ac:dyDescent="0.25">
      <c r="B29" s="149"/>
      <c r="C29" s="115" t="s">
        <v>110</v>
      </c>
      <c r="D29" s="115" t="s">
        <v>111</v>
      </c>
      <c r="E29" s="116" t="s">
        <v>183</v>
      </c>
      <c r="F29" s="117"/>
      <c r="G29" s="118"/>
    </row>
    <row r="30" spans="2:7" ht="15.75" customHeight="1" x14ac:dyDescent="0.25">
      <c r="B30" s="115"/>
      <c r="C30" s="115" t="s">
        <v>162</v>
      </c>
      <c r="D30" s="115" t="s">
        <v>163</v>
      </c>
      <c r="E30" s="116" t="s">
        <v>183</v>
      </c>
      <c r="F30" s="117"/>
      <c r="G30" s="118"/>
    </row>
    <row r="31" spans="2:7" ht="15.75" customHeight="1" x14ac:dyDescent="0.25">
      <c r="B31" s="115"/>
      <c r="C31" s="115" t="s">
        <v>117</v>
      </c>
      <c r="D31" s="115" t="s">
        <v>118</v>
      </c>
      <c r="E31" s="116" t="s">
        <v>195</v>
      </c>
      <c r="F31" s="117"/>
      <c r="G31" s="118"/>
    </row>
    <row r="32" spans="2:7" ht="15.75" customHeight="1" x14ac:dyDescent="0.25">
      <c r="B32" s="134"/>
      <c r="C32" s="115" t="s">
        <v>151</v>
      </c>
      <c r="D32" s="115" t="s">
        <v>150</v>
      </c>
      <c r="E32" s="116" t="s">
        <v>186</v>
      </c>
      <c r="F32" s="117"/>
      <c r="G32" s="118"/>
    </row>
    <row r="33" spans="2:7" ht="15.75" customHeight="1" x14ac:dyDescent="0.25">
      <c r="B33" s="115"/>
      <c r="C33" s="115" t="s">
        <v>133</v>
      </c>
      <c r="D33" s="115" t="s">
        <v>181</v>
      </c>
      <c r="E33" s="116" t="s">
        <v>186</v>
      </c>
      <c r="F33" s="117"/>
      <c r="G33" s="118"/>
    </row>
    <row r="34" spans="2:7" ht="15.75" customHeight="1" x14ac:dyDescent="0.25">
      <c r="B34" s="115"/>
      <c r="C34" s="115" t="s">
        <v>165</v>
      </c>
      <c r="D34" s="115" t="s">
        <v>167</v>
      </c>
      <c r="E34" s="116" t="s">
        <v>186</v>
      </c>
      <c r="F34" s="117"/>
      <c r="G34" s="118"/>
    </row>
    <row r="35" spans="2:7" ht="15.75" customHeight="1" x14ac:dyDescent="0.25">
      <c r="B35" s="115"/>
      <c r="C35" s="115" t="s">
        <v>152</v>
      </c>
      <c r="D35" s="115" t="s">
        <v>153</v>
      </c>
      <c r="E35" s="116" t="s">
        <v>186</v>
      </c>
      <c r="F35" s="117"/>
      <c r="G35" s="118"/>
    </row>
    <row r="36" spans="2:7" ht="15.75" customHeight="1" x14ac:dyDescent="0.25">
      <c r="B36" s="115"/>
      <c r="C36" s="115" t="s">
        <v>164</v>
      </c>
      <c r="D36" s="115" t="s">
        <v>166</v>
      </c>
      <c r="E36" s="116" t="s">
        <v>186</v>
      </c>
      <c r="F36" s="117"/>
      <c r="G36" s="118"/>
    </row>
    <row r="37" spans="2:7" ht="15.75" customHeight="1" x14ac:dyDescent="0.25">
      <c r="B37" s="115"/>
      <c r="C37" s="115" t="s">
        <v>168</v>
      </c>
      <c r="D37" s="115" t="s">
        <v>169</v>
      </c>
      <c r="E37" s="116" t="s">
        <v>186</v>
      </c>
      <c r="F37" s="117"/>
      <c r="G37" s="118"/>
    </row>
    <row r="38" spans="2:7" ht="15.75" customHeight="1" x14ac:dyDescent="0.25">
      <c r="B38" s="115"/>
      <c r="C38" s="115" t="s">
        <v>149</v>
      </c>
      <c r="D38" s="115" t="s">
        <v>148</v>
      </c>
      <c r="E38" s="116" t="s">
        <v>186</v>
      </c>
      <c r="F38" s="117"/>
      <c r="G38" s="118"/>
    </row>
    <row r="39" spans="2:7" ht="16.5" customHeight="1" thickBot="1" x14ac:dyDescent="0.3">
      <c r="B39" s="125"/>
      <c r="C39" s="125" t="s">
        <v>142</v>
      </c>
      <c r="D39" s="125" t="s">
        <v>141</v>
      </c>
      <c r="E39" s="126" t="s">
        <v>185</v>
      </c>
      <c r="F39" s="152"/>
      <c r="G39" s="127"/>
    </row>
    <row r="40" spans="2:7" ht="15.75" customHeight="1" x14ac:dyDescent="0.25">
      <c r="B40" s="149"/>
      <c r="C40" s="149" t="s">
        <v>143</v>
      </c>
      <c r="D40" s="149" t="s">
        <v>140</v>
      </c>
      <c r="E40" s="149" t="s">
        <v>185</v>
      </c>
      <c r="F40" s="151"/>
      <c r="G40" s="154"/>
    </row>
    <row r="41" spans="2:7" ht="15.75" customHeight="1" x14ac:dyDescent="0.25">
      <c r="B41" s="149"/>
      <c r="C41" s="149" t="s">
        <v>114</v>
      </c>
      <c r="D41" s="149" t="s">
        <v>194</v>
      </c>
      <c r="E41" s="149" t="s">
        <v>185</v>
      </c>
      <c r="F41" s="151"/>
      <c r="G41" s="154"/>
    </row>
    <row r="42" spans="2:7" ht="15.75" customHeight="1" x14ac:dyDescent="0.25">
      <c r="B42" s="149"/>
      <c r="C42" s="149" t="s">
        <v>123</v>
      </c>
      <c r="D42" s="149" t="s">
        <v>124</v>
      </c>
      <c r="E42" s="149" t="s">
        <v>185</v>
      </c>
      <c r="F42" s="151"/>
      <c r="G42" s="154"/>
    </row>
    <row r="43" spans="2:7" ht="15.75" customHeight="1" x14ac:dyDescent="0.25"/>
    <row r="44" spans="2:7" ht="15.75" customHeight="1" x14ac:dyDescent="0.25"/>
    <row r="45" spans="2:7" ht="15.75" customHeight="1" x14ac:dyDescent="0.25"/>
    <row r="46" spans="2:7" ht="15.75" customHeight="1" x14ac:dyDescent="0.25"/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conditionalFormatting sqref="F3:F39">
    <cfRule type="colorScale" priority="11">
      <colorScale>
        <cfvo type="min"/>
        <cfvo type="max"/>
        <color rgb="FFFFFFFF"/>
        <color rgb="FFAFCAC4"/>
      </colorScale>
    </cfRule>
  </conditionalFormatting>
  <conditionalFormatting sqref="G3:G39">
    <cfRule type="cellIs" dxfId="18" priority="1" operator="equal">
      <formula>$I$5</formula>
    </cfRule>
    <cfRule type="cellIs" dxfId="17" priority="2" operator="equal">
      <formula>$I$4</formula>
    </cfRule>
    <cfRule type="cellIs" dxfId="16" priority="3" operator="equal">
      <formula>$I$3</formula>
    </cfRule>
    <cfRule type="containsText" dxfId="15" priority="4" operator="containsText" text="Not Started">
      <formula>NOT(ISERROR(SEARCH(("Not Started"),(G3))))</formula>
    </cfRule>
    <cfRule type="colorScale" priority="5">
      <colorScale>
        <cfvo type="formula" val="$I$3"/>
        <cfvo type="formula" val="$I$4"/>
        <cfvo type="formula" val="$I$5"/>
        <color rgb="FFF8E5DA"/>
        <color rgb="FFF7EFDE"/>
        <color rgb="FFE9E7E7"/>
      </colorScale>
    </cfRule>
  </conditionalFormatting>
  <conditionalFormatting sqref="I3">
    <cfRule type="cellIs" dxfId="14" priority="9" operator="equal">
      <formula>$I$3</formula>
    </cfRule>
  </conditionalFormatting>
  <conditionalFormatting sqref="I3:I5">
    <cfRule type="containsText" dxfId="13" priority="6" operator="containsText" text="In Progress">
      <formula>NOT(ISERROR(SEARCH(("In Progress"),(I3))))</formula>
    </cfRule>
    <cfRule type="colorScale" priority="7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I5">
    <cfRule type="cellIs" dxfId="12" priority="8" operator="equal">
      <formula>$I$5</formula>
    </cfRule>
  </conditionalFormatting>
  <conditionalFormatting sqref="K3:K10">
    <cfRule type="colorScale" priority="10">
      <colorScale>
        <cfvo type="min"/>
        <cfvo type="max"/>
        <color rgb="FFFFFFFF"/>
        <color rgb="FFAFCAC4"/>
      </colorScale>
    </cfRule>
  </conditionalFormatting>
  <dataValidations count="2">
    <dataValidation type="list" allowBlank="1" showErrorMessage="1" sqref="F3:F39">
      <formula1>$K$3:$K$10</formula1>
    </dataValidation>
    <dataValidation type="list" allowBlank="1" showErrorMessage="1" sqref="G3:G39">
      <formula1>$I$3:$I$5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AB290"/>
    <outlinePr summaryBelow="0" summaryRight="0"/>
  </sheetPr>
  <dimension ref="B1:G1003"/>
  <sheetViews>
    <sheetView showGridLines="0" topLeftCell="A18" workbookViewId="0">
      <selection activeCell="H12" sqref="H12"/>
    </sheetView>
  </sheetViews>
  <sheetFormatPr defaultColWidth="13.5" defaultRowHeight="15" customHeight="1" x14ac:dyDescent="0.25"/>
  <cols>
    <col min="1" max="1" width="2.5" customWidth="1"/>
    <col min="2" max="2" width="24" customWidth="1"/>
    <col min="3" max="3" width="72" customWidth="1"/>
    <col min="4" max="4" width="23.75" customWidth="1"/>
    <col min="5" max="5" width="10.75" customWidth="1"/>
    <col min="6" max="6" width="17.625" customWidth="1"/>
    <col min="7" max="7" width="9" customWidth="1"/>
    <col min="8" max="27" width="10.5" customWidth="1"/>
  </cols>
  <sheetData>
    <row r="1" spans="2:7" ht="36" customHeight="1" x14ac:dyDescent="0.25">
      <c r="B1" s="1" t="s">
        <v>0</v>
      </c>
      <c r="C1" s="2"/>
      <c r="D1" s="2"/>
      <c r="E1" s="2"/>
      <c r="F1" s="2"/>
      <c r="G1" s="2"/>
    </row>
    <row r="2" spans="2:7" ht="36" customHeight="1" x14ac:dyDescent="0.25">
      <c r="B2" s="4" t="s">
        <v>92</v>
      </c>
      <c r="C2" s="2"/>
      <c r="D2" s="2"/>
      <c r="E2" s="2"/>
      <c r="F2" s="2"/>
      <c r="G2" s="2"/>
    </row>
    <row r="3" spans="2:7" ht="36" customHeight="1" x14ac:dyDescent="0.25">
      <c r="B3" s="140" t="s">
        <v>9</v>
      </c>
      <c r="C3" s="140" t="s">
        <v>85</v>
      </c>
      <c r="D3" s="141" t="s">
        <v>193</v>
      </c>
      <c r="E3" s="141" t="s">
        <v>84</v>
      </c>
      <c r="F3" s="142" t="s">
        <v>93</v>
      </c>
      <c r="G3" s="143" t="s">
        <v>94</v>
      </c>
    </row>
    <row r="4" spans="2:7" ht="18" customHeight="1" x14ac:dyDescent="0.25">
      <c r="B4" s="115" t="s">
        <v>173</v>
      </c>
      <c r="C4" s="115" t="s">
        <v>174</v>
      </c>
      <c r="D4" s="136" t="s">
        <v>187</v>
      </c>
      <c r="E4" s="136"/>
      <c r="F4" s="116" t="s">
        <v>98</v>
      </c>
      <c r="G4" s="118">
        <v>45357</v>
      </c>
    </row>
    <row r="5" spans="2:7" ht="18" customHeight="1" x14ac:dyDescent="0.25">
      <c r="B5" s="115" t="s">
        <v>176</v>
      </c>
      <c r="C5" s="134" t="s">
        <v>177</v>
      </c>
      <c r="D5" s="137" t="s">
        <v>187</v>
      </c>
      <c r="E5" s="137"/>
      <c r="F5" s="116" t="s">
        <v>95</v>
      </c>
      <c r="G5" s="118">
        <v>45354</v>
      </c>
    </row>
    <row r="6" spans="2:7" ht="18" customHeight="1" x14ac:dyDescent="0.25">
      <c r="B6" s="115" t="s">
        <v>139</v>
      </c>
      <c r="C6" s="115" t="s">
        <v>138</v>
      </c>
      <c r="D6" s="136" t="s">
        <v>191</v>
      </c>
      <c r="E6" s="136"/>
      <c r="F6" s="116" t="s">
        <v>104</v>
      </c>
      <c r="G6" s="118">
        <v>45357</v>
      </c>
    </row>
    <row r="7" spans="2:7" ht="18" customHeight="1" x14ac:dyDescent="0.25">
      <c r="B7" s="115" t="s">
        <v>113</v>
      </c>
      <c r="C7" s="115" t="s">
        <v>112</v>
      </c>
      <c r="D7" s="136" t="s">
        <v>183</v>
      </c>
      <c r="E7" s="136"/>
      <c r="F7" s="116" t="s">
        <v>98</v>
      </c>
      <c r="G7" s="118">
        <v>45354</v>
      </c>
    </row>
    <row r="8" spans="2:7" ht="18" customHeight="1" x14ac:dyDescent="0.25">
      <c r="B8" s="115" t="s">
        <v>119</v>
      </c>
      <c r="C8" s="115" t="s">
        <v>120</v>
      </c>
      <c r="D8" s="136" t="s">
        <v>183</v>
      </c>
      <c r="E8" s="136"/>
      <c r="F8" s="116" t="s">
        <v>104</v>
      </c>
      <c r="G8" s="118">
        <v>45354</v>
      </c>
    </row>
    <row r="9" spans="2:7" ht="18" customHeight="1" x14ac:dyDescent="0.25">
      <c r="B9" s="115" t="s">
        <v>110</v>
      </c>
      <c r="C9" s="115" t="s">
        <v>111</v>
      </c>
      <c r="D9" s="136" t="s">
        <v>183</v>
      </c>
      <c r="E9" s="136"/>
      <c r="F9" s="116" t="s">
        <v>101</v>
      </c>
      <c r="G9" s="118">
        <v>45354</v>
      </c>
    </row>
    <row r="10" spans="2:7" ht="18" customHeight="1" x14ac:dyDescent="0.25">
      <c r="B10" s="115" t="s">
        <v>160</v>
      </c>
      <c r="C10" s="115" t="s">
        <v>161</v>
      </c>
      <c r="D10" s="136" t="s">
        <v>183</v>
      </c>
      <c r="E10" s="136"/>
      <c r="F10" s="116" t="s">
        <v>101</v>
      </c>
      <c r="G10" s="118">
        <v>45357</v>
      </c>
    </row>
    <row r="11" spans="2:7" ht="18" customHeight="1" x14ac:dyDescent="0.25">
      <c r="B11" s="115" t="s">
        <v>162</v>
      </c>
      <c r="C11" s="115" t="s">
        <v>163</v>
      </c>
      <c r="D11" s="136" t="s">
        <v>183</v>
      </c>
      <c r="E11" s="136"/>
      <c r="F11" s="116" t="s">
        <v>101</v>
      </c>
      <c r="G11" s="118">
        <v>45357</v>
      </c>
    </row>
    <row r="12" spans="2:7" ht="18" customHeight="1" x14ac:dyDescent="0.25">
      <c r="B12" s="134" t="s">
        <v>178</v>
      </c>
      <c r="C12" s="134" t="s">
        <v>179</v>
      </c>
      <c r="D12" s="137" t="s">
        <v>184</v>
      </c>
      <c r="E12" s="137"/>
      <c r="F12" s="116" t="s">
        <v>98</v>
      </c>
      <c r="G12" s="118">
        <v>45354</v>
      </c>
    </row>
    <row r="13" spans="2:7" ht="18" customHeight="1" x14ac:dyDescent="0.25">
      <c r="B13" s="115" t="s">
        <v>121</v>
      </c>
      <c r="C13" s="115" t="s">
        <v>122</v>
      </c>
      <c r="D13" s="136" t="s">
        <v>188</v>
      </c>
      <c r="E13" s="136"/>
      <c r="F13" s="116" t="s">
        <v>95</v>
      </c>
      <c r="G13" s="118">
        <v>45354</v>
      </c>
    </row>
    <row r="14" spans="2:7" ht="18" customHeight="1" x14ac:dyDescent="0.25">
      <c r="B14" s="115" t="s">
        <v>125</v>
      </c>
      <c r="C14" s="115" t="s">
        <v>126</v>
      </c>
      <c r="D14" s="136" t="s">
        <v>189</v>
      </c>
      <c r="E14" s="136"/>
      <c r="F14" s="116" t="s">
        <v>95</v>
      </c>
      <c r="G14" s="118">
        <v>45354</v>
      </c>
    </row>
    <row r="15" spans="2:7" ht="15.75" customHeight="1" x14ac:dyDescent="0.25">
      <c r="B15" s="115" t="s">
        <v>135</v>
      </c>
      <c r="C15" s="115" t="s">
        <v>134</v>
      </c>
      <c r="D15" s="136" t="s">
        <v>189</v>
      </c>
      <c r="E15" s="136"/>
      <c r="F15" s="116" t="s">
        <v>101</v>
      </c>
      <c r="G15" s="118">
        <v>45357</v>
      </c>
    </row>
    <row r="16" spans="2:7" ht="15.75" customHeight="1" x14ac:dyDescent="0.25">
      <c r="B16" s="115" t="s">
        <v>127</v>
      </c>
      <c r="C16" s="115" t="s">
        <v>128</v>
      </c>
      <c r="D16" s="136" t="s">
        <v>192</v>
      </c>
      <c r="E16" s="136"/>
      <c r="F16" s="116" t="s">
        <v>104</v>
      </c>
      <c r="G16" s="118">
        <v>45354</v>
      </c>
    </row>
    <row r="17" spans="2:7" ht="15.75" customHeight="1" x14ac:dyDescent="0.25">
      <c r="B17" s="115" t="s">
        <v>142</v>
      </c>
      <c r="C17" s="115" t="s">
        <v>141</v>
      </c>
      <c r="D17" s="136" t="s">
        <v>185</v>
      </c>
      <c r="E17" s="136"/>
      <c r="F17" s="116" t="s">
        <v>98</v>
      </c>
      <c r="G17" s="118">
        <v>45357</v>
      </c>
    </row>
    <row r="18" spans="2:7" ht="15.75" customHeight="1" x14ac:dyDescent="0.25">
      <c r="B18" s="115" t="s">
        <v>143</v>
      </c>
      <c r="C18" s="115" t="s">
        <v>140</v>
      </c>
      <c r="D18" s="136" t="s">
        <v>185</v>
      </c>
      <c r="E18" s="136"/>
      <c r="F18" s="116" t="s">
        <v>95</v>
      </c>
      <c r="G18" s="118">
        <v>45357</v>
      </c>
    </row>
    <row r="19" spans="2:7" ht="15.75" customHeight="1" x14ac:dyDescent="0.25">
      <c r="B19" s="115" t="s">
        <v>114</v>
      </c>
      <c r="C19" s="115" t="s">
        <v>194</v>
      </c>
      <c r="D19" s="136" t="s">
        <v>185</v>
      </c>
      <c r="E19" s="136"/>
      <c r="F19" s="116" t="s">
        <v>104</v>
      </c>
      <c r="G19" s="118">
        <v>45354</v>
      </c>
    </row>
    <row r="20" spans="2:7" ht="15.75" customHeight="1" x14ac:dyDescent="0.25">
      <c r="B20" s="115" t="s">
        <v>123</v>
      </c>
      <c r="C20" s="115" t="s">
        <v>124</v>
      </c>
      <c r="D20" s="136" t="s">
        <v>185</v>
      </c>
      <c r="E20" s="136"/>
      <c r="F20" s="116" t="s">
        <v>101</v>
      </c>
      <c r="G20" s="118">
        <v>45354</v>
      </c>
    </row>
    <row r="21" spans="2:7" ht="15.75" customHeight="1" x14ac:dyDescent="0.25">
      <c r="B21" s="115" t="s">
        <v>151</v>
      </c>
      <c r="C21" s="115" t="s">
        <v>150</v>
      </c>
      <c r="D21" s="136" t="s">
        <v>186</v>
      </c>
      <c r="E21" s="136"/>
      <c r="F21" s="116" t="s">
        <v>98</v>
      </c>
      <c r="G21" s="118">
        <v>45357</v>
      </c>
    </row>
    <row r="22" spans="2:7" ht="15.75" customHeight="1" x14ac:dyDescent="0.25">
      <c r="B22" s="115" t="s">
        <v>133</v>
      </c>
      <c r="C22" s="115" t="s">
        <v>181</v>
      </c>
      <c r="D22" s="136" t="s">
        <v>186</v>
      </c>
      <c r="E22" s="136"/>
      <c r="F22" s="116" t="s">
        <v>95</v>
      </c>
      <c r="G22" s="118">
        <v>45357</v>
      </c>
    </row>
    <row r="23" spans="2:7" ht="18" customHeight="1" x14ac:dyDescent="0.25">
      <c r="B23" s="115" t="s">
        <v>165</v>
      </c>
      <c r="C23" s="115" t="s">
        <v>167</v>
      </c>
      <c r="D23" s="136" t="s">
        <v>186</v>
      </c>
      <c r="E23" s="136"/>
      <c r="F23" s="116" t="s">
        <v>95</v>
      </c>
      <c r="G23" s="118">
        <v>45357</v>
      </c>
    </row>
    <row r="24" spans="2:7" ht="18" customHeight="1" x14ac:dyDescent="0.25">
      <c r="B24" s="115" t="s">
        <v>152</v>
      </c>
      <c r="C24" s="115" t="s">
        <v>153</v>
      </c>
      <c r="D24" s="136" t="s">
        <v>186</v>
      </c>
      <c r="E24" s="136"/>
      <c r="F24" s="116" t="s">
        <v>104</v>
      </c>
      <c r="G24" s="118">
        <v>45357</v>
      </c>
    </row>
    <row r="25" spans="2:7" ht="18" customHeight="1" x14ac:dyDescent="0.25">
      <c r="B25" s="115" t="s">
        <v>164</v>
      </c>
      <c r="C25" s="115" t="s">
        <v>166</v>
      </c>
      <c r="D25" s="136" t="s">
        <v>186</v>
      </c>
      <c r="E25" s="136"/>
      <c r="F25" s="116" t="s">
        <v>104</v>
      </c>
      <c r="G25" s="118">
        <v>45357</v>
      </c>
    </row>
    <row r="26" spans="2:7" ht="18" customHeight="1" x14ac:dyDescent="0.25">
      <c r="B26" s="115" t="s">
        <v>168</v>
      </c>
      <c r="C26" s="115" t="s">
        <v>169</v>
      </c>
      <c r="D26" s="136" t="s">
        <v>186</v>
      </c>
      <c r="E26" s="136"/>
      <c r="F26" s="116" t="s">
        <v>104</v>
      </c>
      <c r="G26" s="118">
        <v>45357</v>
      </c>
    </row>
    <row r="27" spans="2:7" ht="18" customHeight="1" x14ac:dyDescent="0.25">
      <c r="B27" s="115" t="s">
        <v>149</v>
      </c>
      <c r="C27" s="115" t="s">
        <v>148</v>
      </c>
      <c r="D27" s="136" t="s">
        <v>186</v>
      </c>
      <c r="E27" s="136"/>
      <c r="F27" s="116" t="s">
        <v>101</v>
      </c>
      <c r="G27" s="118">
        <v>45357</v>
      </c>
    </row>
    <row r="28" spans="2:7" ht="22.9" customHeight="1" x14ac:dyDescent="0.25">
      <c r="B28" s="115" t="s">
        <v>117</v>
      </c>
      <c r="C28" s="115" t="s">
        <v>118</v>
      </c>
      <c r="D28" s="136" t="s">
        <v>195</v>
      </c>
      <c r="E28" s="136"/>
      <c r="F28" s="116" t="s">
        <v>98</v>
      </c>
      <c r="G28" s="118">
        <v>45354</v>
      </c>
    </row>
    <row r="29" spans="2:7" ht="18" customHeight="1" x14ac:dyDescent="0.25">
      <c r="B29" s="115" t="s">
        <v>96</v>
      </c>
      <c r="C29" s="115" t="s">
        <v>97</v>
      </c>
      <c r="D29" s="136" t="s">
        <v>182</v>
      </c>
      <c r="E29" s="136"/>
      <c r="F29" s="116" t="s">
        <v>98</v>
      </c>
      <c r="G29" s="118">
        <v>45354</v>
      </c>
    </row>
    <row r="30" spans="2:7" ht="18" customHeight="1" x14ac:dyDescent="0.25">
      <c r="B30" s="115" t="s">
        <v>172</v>
      </c>
      <c r="C30" s="115" t="s">
        <v>175</v>
      </c>
      <c r="D30" s="136" t="s">
        <v>182</v>
      </c>
      <c r="E30" s="136"/>
      <c r="F30" s="116" t="s">
        <v>98</v>
      </c>
      <c r="G30" s="118">
        <v>45354</v>
      </c>
    </row>
    <row r="31" spans="2:7" ht="25.5" customHeight="1" x14ac:dyDescent="0.25">
      <c r="B31" s="115" t="s">
        <v>137</v>
      </c>
      <c r="C31" s="115" t="s">
        <v>136</v>
      </c>
      <c r="D31" s="136" t="s">
        <v>182</v>
      </c>
      <c r="E31" s="136"/>
      <c r="F31" s="116" t="s">
        <v>98</v>
      </c>
      <c r="G31" s="118">
        <v>45357</v>
      </c>
    </row>
    <row r="32" spans="2:7" ht="15.75" customHeight="1" x14ac:dyDescent="0.25">
      <c r="B32" s="115" t="s">
        <v>155</v>
      </c>
      <c r="C32" s="131" t="s">
        <v>157</v>
      </c>
      <c r="D32" s="138" t="s">
        <v>182</v>
      </c>
      <c r="E32" s="138"/>
      <c r="F32" s="116" t="s">
        <v>98</v>
      </c>
      <c r="G32" s="118">
        <v>45357</v>
      </c>
    </row>
    <row r="33" spans="2:7" ht="15.75" customHeight="1" x14ac:dyDescent="0.25">
      <c r="B33" s="115" t="s">
        <v>170</v>
      </c>
      <c r="C33" s="115" t="s">
        <v>171</v>
      </c>
      <c r="D33" s="136" t="s">
        <v>182</v>
      </c>
      <c r="E33" s="136"/>
      <c r="F33" s="116" t="s">
        <v>98</v>
      </c>
      <c r="G33" s="118">
        <v>45357</v>
      </c>
    </row>
    <row r="34" spans="2:7" ht="15.75" customHeight="1" x14ac:dyDescent="0.25">
      <c r="B34" s="115" t="s">
        <v>106</v>
      </c>
      <c r="C34" s="115" t="s">
        <v>105</v>
      </c>
      <c r="D34" s="136" t="s">
        <v>182</v>
      </c>
      <c r="E34" s="136"/>
      <c r="F34" s="116" t="s">
        <v>95</v>
      </c>
      <c r="G34" s="118">
        <v>45354</v>
      </c>
    </row>
    <row r="35" spans="2:7" ht="15.75" customHeight="1" x14ac:dyDescent="0.25">
      <c r="B35" s="115" t="s">
        <v>154</v>
      </c>
      <c r="C35" s="115" t="s">
        <v>156</v>
      </c>
      <c r="D35" s="136" t="s">
        <v>182</v>
      </c>
      <c r="E35" s="136"/>
      <c r="F35" s="116" t="s">
        <v>95</v>
      </c>
      <c r="G35" s="118">
        <v>45357</v>
      </c>
    </row>
    <row r="36" spans="2:7" ht="15.75" customHeight="1" x14ac:dyDescent="0.25">
      <c r="B36" s="115" t="s">
        <v>158</v>
      </c>
      <c r="C36" s="115" t="s">
        <v>159</v>
      </c>
      <c r="D36" s="136" t="s">
        <v>182</v>
      </c>
      <c r="E36" s="136"/>
      <c r="F36" s="116" t="s">
        <v>95</v>
      </c>
      <c r="G36" s="118">
        <v>45357</v>
      </c>
    </row>
    <row r="37" spans="2:7" ht="15.75" customHeight="1" x14ac:dyDescent="0.25">
      <c r="B37" s="115" t="s">
        <v>102</v>
      </c>
      <c r="C37" s="115" t="s">
        <v>103</v>
      </c>
      <c r="D37" s="136" t="s">
        <v>182</v>
      </c>
      <c r="E37" s="136"/>
      <c r="F37" s="116" t="s">
        <v>104</v>
      </c>
      <c r="G37" s="118">
        <v>45354</v>
      </c>
    </row>
    <row r="38" spans="2:7" ht="15.75" customHeight="1" x14ac:dyDescent="0.25">
      <c r="B38" s="115" t="s">
        <v>147</v>
      </c>
      <c r="C38" s="115" t="s">
        <v>146</v>
      </c>
      <c r="D38" s="136" t="s">
        <v>182</v>
      </c>
      <c r="E38" s="136"/>
      <c r="F38" s="116" t="s">
        <v>104</v>
      </c>
      <c r="G38" s="118">
        <v>45357</v>
      </c>
    </row>
    <row r="39" spans="2:7" ht="15.75" customHeight="1" x14ac:dyDescent="0.25">
      <c r="B39" s="115" t="s">
        <v>99</v>
      </c>
      <c r="C39" s="115" t="s">
        <v>100</v>
      </c>
      <c r="D39" s="136" t="s">
        <v>182</v>
      </c>
      <c r="E39" s="136"/>
      <c r="F39" s="116" t="s">
        <v>101</v>
      </c>
      <c r="G39" s="118">
        <v>45354</v>
      </c>
    </row>
    <row r="40" spans="2:7" ht="15.75" customHeight="1" x14ac:dyDescent="0.25">
      <c r="B40" s="128" t="s">
        <v>109</v>
      </c>
      <c r="C40" s="144" t="s">
        <v>180</v>
      </c>
      <c r="D40" s="145" t="s">
        <v>182</v>
      </c>
      <c r="E40" s="145"/>
      <c r="F40" s="129" t="s">
        <v>101</v>
      </c>
      <c r="G40" s="130">
        <v>45354</v>
      </c>
    </row>
    <row r="41" spans="2:7" ht="15.75" customHeight="1" x14ac:dyDescent="0.25">
      <c r="B41" s="128" t="s">
        <v>115</v>
      </c>
      <c r="C41" s="128" t="s">
        <v>116</v>
      </c>
      <c r="D41" s="139" t="s">
        <v>182</v>
      </c>
      <c r="E41" s="139"/>
      <c r="F41" s="129" t="s">
        <v>101</v>
      </c>
      <c r="G41" s="130">
        <v>45354</v>
      </c>
    </row>
    <row r="42" spans="2:7" ht="15.75" customHeight="1" x14ac:dyDescent="0.25">
      <c r="B42" s="128" t="s">
        <v>145</v>
      </c>
      <c r="C42" s="128" t="s">
        <v>144</v>
      </c>
      <c r="D42" s="139" t="s">
        <v>182</v>
      </c>
      <c r="E42" s="139"/>
      <c r="F42" s="129" t="s">
        <v>101</v>
      </c>
      <c r="G42" s="130">
        <v>45357</v>
      </c>
    </row>
    <row r="43" spans="2:7" ht="15.75" customHeight="1" x14ac:dyDescent="0.25">
      <c r="B43" s="132" t="s">
        <v>107</v>
      </c>
      <c r="C43" s="132" t="s">
        <v>108</v>
      </c>
      <c r="D43" s="132" t="s">
        <v>190</v>
      </c>
      <c r="E43" s="132"/>
      <c r="F43" s="132" t="s">
        <v>104</v>
      </c>
      <c r="G43" s="133">
        <v>45354</v>
      </c>
    </row>
    <row r="44" spans="2:7" ht="15.75" customHeight="1" x14ac:dyDescent="0.25"/>
    <row r="45" spans="2:7" ht="15.75" customHeight="1" x14ac:dyDescent="0.25"/>
    <row r="46" spans="2:7" ht="15.75" customHeight="1" x14ac:dyDescent="0.25"/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EXAMPLE Gantt Chart &amp; Burndown</vt:lpstr>
      <vt:lpstr>BLANK Gantt Chart &amp; Burndown</vt:lpstr>
      <vt:lpstr>Release Backlog</vt:lpstr>
      <vt:lpstr>User Stories or Tasks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Catalano</dc:creator>
  <cp:lastModifiedBy>Claudia Di Paolo</cp:lastModifiedBy>
  <dcterms:created xsi:type="dcterms:W3CDTF">2024-03-13T18:44:55Z</dcterms:created>
  <dcterms:modified xsi:type="dcterms:W3CDTF">2024-04-14T10:38:31Z</dcterms:modified>
</cp:coreProperties>
</file>