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lessandro\Uni\Magistrale\LABAP\AnimalDex\docs\"/>
    </mc:Choice>
  </mc:AlternateContent>
  <xr:revisionPtr revIDLastSave="0" documentId="13_ncr:1_{51A80F91-9C4F-493B-85B6-56DDD254756D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EXAMPLE Gantt Chart &amp; Burndown" sheetId="1" r:id="rId1"/>
    <sheet name="AD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1" i="2" l="1"/>
  <c r="G41" i="2"/>
  <c r="L41" i="2"/>
  <c r="K40" i="2" l="1"/>
  <c r="G40" i="2"/>
  <c r="L40" i="2"/>
  <c r="K39" i="2"/>
  <c r="G39" i="2"/>
  <c r="L39" i="2"/>
  <c r="K38" i="2"/>
  <c r="G38" i="2"/>
  <c r="L38" i="2"/>
  <c r="K36" i="2"/>
  <c r="G36" i="2"/>
  <c r="L36" i="2"/>
  <c r="K35" i="2"/>
  <c r="G35" i="2"/>
  <c r="L35" i="2"/>
  <c r="K33" i="2"/>
  <c r="G33" i="2"/>
  <c r="L33" i="2"/>
  <c r="L25" i="2"/>
  <c r="L26" i="2"/>
  <c r="L27" i="2"/>
  <c r="K24" i="2"/>
  <c r="K25" i="2"/>
  <c r="K26" i="2"/>
  <c r="K27" i="2"/>
  <c r="K23" i="2"/>
  <c r="G27" i="2"/>
  <c r="G26" i="2"/>
  <c r="G25" i="2"/>
  <c r="G24" i="2"/>
  <c r="L24" i="2" l="1"/>
  <c r="G23" i="2"/>
  <c r="L23" i="2"/>
  <c r="K22" i="2"/>
  <c r="G22" i="2"/>
  <c r="L22" i="2"/>
  <c r="BV51" i="2"/>
  <c r="F48" i="2"/>
  <c r="E48" i="2"/>
  <c r="M50" i="2" s="1"/>
  <c r="L46" i="2"/>
  <c r="K46" i="2"/>
  <c r="G46" i="2"/>
  <c r="L45" i="2"/>
  <c r="K45" i="2"/>
  <c r="G45" i="2"/>
  <c r="L44" i="2"/>
  <c r="K44" i="2"/>
  <c r="G44" i="2"/>
  <c r="L43" i="2"/>
  <c r="K43" i="2"/>
  <c r="G43" i="2"/>
  <c r="F42" i="2"/>
  <c r="E42" i="2"/>
  <c r="L37" i="2"/>
  <c r="K37" i="2"/>
  <c r="G37" i="2"/>
  <c r="L34" i="2"/>
  <c r="K34" i="2"/>
  <c r="G34" i="2"/>
  <c r="L32" i="2"/>
  <c r="K32" i="2"/>
  <c r="G32" i="2"/>
  <c r="L31" i="2"/>
  <c r="K31" i="2"/>
  <c r="G31" i="2"/>
  <c r="L30" i="2"/>
  <c r="K30" i="2"/>
  <c r="G30" i="2"/>
  <c r="L29" i="2"/>
  <c r="K29" i="2"/>
  <c r="G29" i="2"/>
  <c r="F28" i="2"/>
  <c r="E28" i="2"/>
  <c r="L21" i="2"/>
  <c r="K21" i="2"/>
  <c r="G21" i="2"/>
  <c r="L20" i="2"/>
  <c r="K20" i="2"/>
  <c r="G20" i="2"/>
  <c r="L19" i="2"/>
  <c r="K19" i="2"/>
  <c r="G19" i="2"/>
  <c r="L18" i="2"/>
  <c r="K18" i="2"/>
  <c r="G18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L24" i="1" l="1"/>
  <c r="G42" i="2"/>
  <c r="L28" i="2"/>
  <c r="G28" i="2"/>
  <c r="L17" i="2"/>
  <c r="L11" i="1"/>
  <c r="L19" i="1"/>
  <c r="G24" i="1"/>
  <c r="L31" i="1"/>
  <c r="M38" i="1"/>
  <c r="G11" i="1"/>
  <c r="G17" i="2"/>
  <c r="G19" i="1"/>
  <c r="I37" i="1"/>
  <c r="G31" i="1"/>
  <c r="G37" i="1"/>
  <c r="L42" i="2"/>
  <c r="G48" i="2"/>
  <c r="G10" i="2"/>
  <c r="L10" i="2"/>
  <c r="I48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52" i="2"/>
  <c r="M49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49" i="2"/>
  <c r="O49" i="2" s="1"/>
  <c r="P49" i="2" s="1"/>
  <c r="Q49" i="2" s="1"/>
  <c r="R49" i="2" s="1"/>
  <c r="S49" i="2" s="1"/>
  <c r="T49" i="2" s="1"/>
  <c r="U49" i="2" s="1"/>
  <c r="V49" i="2" s="1"/>
  <c r="W49" i="2" s="1"/>
  <c r="X49" i="2" s="1"/>
  <c r="Y49" i="2" s="1"/>
  <c r="Z49" i="2" s="1"/>
  <c r="AA49" i="2" s="1"/>
  <c r="AB49" i="2" s="1"/>
  <c r="AC49" i="2" s="1"/>
  <c r="AD49" i="2" s="1"/>
  <c r="AE49" i="2" s="1"/>
  <c r="AF49" i="2" s="1"/>
  <c r="AG49" i="2" s="1"/>
  <c r="AH49" i="2" s="1"/>
  <c r="AI49" i="2" s="1"/>
  <c r="AJ49" i="2" s="1"/>
  <c r="AK49" i="2" s="1"/>
  <c r="AL49" i="2" s="1"/>
  <c r="AM49" i="2" s="1"/>
  <c r="AN49" i="2" s="1"/>
  <c r="AO49" i="2" s="1"/>
  <c r="AP49" i="2" s="1"/>
  <c r="AQ49" i="2" s="1"/>
  <c r="AR49" i="2" s="1"/>
  <c r="AS49" i="2" s="1"/>
  <c r="AT49" i="2" s="1"/>
  <c r="AU49" i="2" s="1"/>
  <c r="AV49" i="2" s="1"/>
  <c r="AW49" i="2" s="1"/>
  <c r="AX49" i="2" s="1"/>
  <c r="AY49" i="2" s="1"/>
  <c r="AZ49" i="2" s="1"/>
  <c r="BA49" i="2" s="1"/>
  <c r="BB49" i="2" s="1"/>
  <c r="BC49" i="2" s="1"/>
  <c r="BD49" i="2" s="1"/>
  <c r="BE49" i="2" s="1"/>
  <c r="BF49" i="2" s="1"/>
  <c r="BG49" i="2" s="1"/>
  <c r="BH49" i="2" s="1"/>
  <c r="BI49" i="2" s="1"/>
  <c r="BJ49" i="2" s="1"/>
  <c r="BK49" i="2" s="1"/>
  <c r="BL49" i="2" s="1"/>
  <c r="BM49" i="2" s="1"/>
  <c r="BN49" i="2" s="1"/>
  <c r="BO49" i="2" s="1"/>
  <c r="BP49" i="2" s="1"/>
  <c r="BQ49" i="2" s="1"/>
  <c r="BR49" i="2" s="1"/>
  <c r="BS49" i="2" s="1"/>
  <c r="BT49" i="2" s="1"/>
  <c r="BV41" i="1"/>
  <c r="BV39" i="1"/>
  <c r="N50" i="2"/>
  <c r="N52" i="2" l="1"/>
  <c r="O50" i="2" l="1"/>
  <c r="O52" i="2" l="1"/>
  <c r="P50" i="2" l="1"/>
  <c r="P52" i="2" l="1"/>
  <c r="Q50" i="2" l="1"/>
  <c r="Q52" i="2" l="1"/>
  <c r="R50" i="2" l="1"/>
  <c r="R52" i="2" s="1"/>
  <c r="S50" i="2" s="1"/>
  <c r="S52" i="2" s="1"/>
  <c r="T50" i="2" s="1"/>
  <c r="T52" i="2" s="1"/>
  <c r="U50" i="2" s="1"/>
  <c r="U52" i="2" s="1"/>
  <c r="V50" i="2" s="1"/>
  <c r="V52" i="2" s="1"/>
  <c r="W50" i="2" s="1"/>
  <c r="W52" i="2" s="1"/>
  <c r="X50" i="2" s="1"/>
  <c r="X52" i="2" s="1"/>
  <c r="Y50" i="2" s="1"/>
  <c r="Y52" i="2" s="1"/>
  <c r="Z50" i="2" s="1"/>
  <c r="Z52" i="2" s="1"/>
  <c r="AA50" i="2" s="1"/>
  <c r="AA52" i="2" s="1"/>
  <c r="AB50" i="2" s="1"/>
  <c r="AB52" i="2" s="1"/>
  <c r="AC50" i="2" s="1"/>
  <c r="AC52" i="2" s="1"/>
  <c r="AD50" i="2" s="1"/>
  <c r="AD52" i="2" s="1"/>
  <c r="AE50" i="2" s="1"/>
  <c r="AE52" i="2" s="1"/>
  <c r="AF50" i="2" s="1"/>
  <c r="AF52" i="2" s="1"/>
  <c r="AG50" i="2" s="1"/>
  <c r="AG52" i="2" s="1"/>
  <c r="AH50" i="2" s="1"/>
  <c r="AH52" i="2" s="1"/>
  <c r="AI50" i="2" s="1"/>
  <c r="AI52" i="2" s="1"/>
  <c r="AJ50" i="2" s="1"/>
  <c r="AJ52" i="2" s="1"/>
  <c r="AK50" i="2" s="1"/>
  <c r="AK52" i="2" s="1"/>
  <c r="AL50" i="2" s="1"/>
  <c r="AL52" i="2" s="1"/>
  <c r="AM50" i="2" s="1"/>
  <c r="AM52" i="2" s="1"/>
  <c r="AN50" i="2" s="1"/>
  <c r="AN52" i="2" s="1"/>
  <c r="AO50" i="2" s="1"/>
  <c r="AO52" i="2" s="1"/>
  <c r="AP50" i="2" s="1"/>
  <c r="AP52" i="2" s="1"/>
  <c r="AQ50" i="2" s="1"/>
  <c r="AQ52" i="2" s="1"/>
  <c r="AR50" i="2" s="1"/>
  <c r="AR52" i="2" s="1"/>
  <c r="AS50" i="2" s="1"/>
  <c r="AS52" i="2" s="1"/>
  <c r="AT50" i="2" s="1"/>
  <c r="AT52" i="2" s="1"/>
  <c r="AU50" i="2" s="1"/>
  <c r="AU52" i="2" s="1"/>
  <c r="AV50" i="2" s="1"/>
  <c r="AV52" i="2" s="1"/>
  <c r="AW50" i="2" s="1"/>
  <c r="AW52" i="2" s="1"/>
  <c r="AX50" i="2" s="1"/>
  <c r="AX52" i="2" s="1"/>
  <c r="AY50" i="2" s="1"/>
  <c r="AY52" i="2" s="1"/>
  <c r="AZ50" i="2" s="1"/>
  <c r="AZ52" i="2" s="1"/>
  <c r="BA50" i="2" s="1"/>
  <c r="BA52" i="2" s="1"/>
  <c r="BB50" i="2" s="1"/>
  <c r="BB52" i="2" s="1"/>
  <c r="BC50" i="2" s="1"/>
  <c r="BC52" i="2" s="1"/>
  <c r="BD50" i="2" s="1"/>
  <c r="BD52" i="2" s="1"/>
  <c r="BE50" i="2" s="1"/>
  <c r="BE52" i="2" s="1"/>
  <c r="BF50" i="2" s="1"/>
  <c r="BF52" i="2" s="1"/>
  <c r="BG50" i="2" s="1"/>
  <c r="BG52" i="2" s="1"/>
  <c r="BH50" i="2" s="1"/>
  <c r="BH52" i="2" s="1"/>
  <c r="BI50" i="2" s="1"/>
  <c r="BI52" i="2" s="1"/>
  <c r="BJ50" i="2" s="1"/>
  <c r="BJ52" i="2" s="1"/>
  <c r="BK50" i="2" s="1"/>
  <c r="BK52" i="2" s="1"/>
  <c r="BL50" i="2" s="1"/>
  <c r="BL52" i="2" s="1"/>
  <c r="BM50" i="2" s="1"/>
  <c r="BM52" i="2" s="1"/>
  <c r="BN50" i="2" s="1"/>
  <c r="BN52" i="2" s="1"/>
  <c r="BO50" i="2" s="1"/>
  <c r="BO52" i="2" s="1"/>
  <c r="BP50" i="2" s="1"/>
  <c r="BP52" i="2" s="1"/>
  <c r="BQ50" i="2" s="1"/>
  <c r="BQ52" i="2" s="1"/>
  <c r="BR50" i="2" s="1"/>
  <c r="BR52" i="2" s="1"/>
  <c r="BS50" i="2" s="1"/>
  <c r="BS52" i="2" s="1"/>
  <c r="BT50" i="2" s="1"/>
  <c r="BT52" i="2" l="1"/>
  <c r="BV52" i="2" s="1"/>
  <c r="BV50" i="2"/>
</calcChain>
</file>

<file path=xl/sharedStrings.xml><?xml version="1.0" encoding="utf-8"?>
<sst xmlns="http://schemas.openxmlformats.org/spreadsheetml/2006/main" count="674" uniqueCount="265">
  <si>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</si>
  <si>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</si>
  <si>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</si>
  <si>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</si>
  <si>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</si>
  <si>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</si>
  <si>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</si>
  <si>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</si>
  <si>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</si>
  <si>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</si>
  <si>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</si>
  <si>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</si>
  <si>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</si>
  <si>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</si>
  <si>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</si>
  <si>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</si>
  <si>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</si>
  <si>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</si>
  <si>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</si>
  <si>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</si>
  <si>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</si>
  <si>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</si>
  <si>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</si>
  <si>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</si>
  <si>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</si>
  <si>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</si>
  <si>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</si>
  <si>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</si>
  <si>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</si>
  <si>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</si>
  <si>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</si>
  <si>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</si>
  <si>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</si>
  <si>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</si>
  <si>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</si>
  <si>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</si>
  <si>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</si>
  <si>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</si>
  <si>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</si>
  <si>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</si>
  <si>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</si>
  <si>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</si>
  <si>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</si>
  <si>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</si>
  <si>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</si>
  <si>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</si>
  <si>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</si>
  <si>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</si>
  <si>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</si>
  <si>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</si>
  <si>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</si>
  <si>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</si>
  <si>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</si>
  <si>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</si>
  <si>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</si>
  <si>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</si>
  <si>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</si>
  <si>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</si>
  <si>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</si>
  <si>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</si>
  <si>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</si>
  <si>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</si>
  <si>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</si>
  <si>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</si>
  <si>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</si>
  <si>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</si>
  <si>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</si>
  <si>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</si>
  <si>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</si>
  <si>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</si>
  <si>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</si>
  <si>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</si>
  <si>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</si>
  <si>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</si>
  <si>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</si>
  <si>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</si>
  <si>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</si>
  <si>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</si>
  <si>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</si>
  <si>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</si>
  <si>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</si>
  <si>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</si>
  <si>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</si>
  <si>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</si>
  <si>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</si>
  <si>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</si>
  <si>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</si>
  <si>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</si>
  <si>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</si>
  <si>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</si>
  <si>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</si>
  <si>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</si>
  <si>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</si>
  <si>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</si>
  <si>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</si>
  <si>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</si>
  <si>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</si>
  <si>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</si>
  <si>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</si>
  <si>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</si>
  <si>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</si>
  <si>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</si>
  <si>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</si>
  <si>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</si>
  <si>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</si>
  <si>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</si>
  <si>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</si>
  <si>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</si>
  <si>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</si>
  <si>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</si>
  <si>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</si>
  <si>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</si>
  <si>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</si>
  <si>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</si>
  <si>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</si>
  <si>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</si>
  <si>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</si>
  <si>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</si>
  <si>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</si>
  <si>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</si>
  <si>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</si>
  <si>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</si>
  <si>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</si>
  <si>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</si>
  <si>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</si>
  <si>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</si>
  <si>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</si>
  <si>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</si>
  <si>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</si>
  <si>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</si>
  <si>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</si>
  <si>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</si>
  <si>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</si>
  <si>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</si>
  <si>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</si>
  <si>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</si>
  <si>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</si>
  <si>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</si>
  <si>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</si>
  <si>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</si>
  <si>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</si>
  <si>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</si>
  <si>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</si>
  <si>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</si>
  <si>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</si>
  <si>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</si>
  <si>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</si>
  <si>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</si>
  <si>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</si>
  <si>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</si>
  <si>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</si>
  <si>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</si>
  <si>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</si>
  <si>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</si>
  <si>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</si>
  <si>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</si>
  <si>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</si>
  <si>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</si>
  <si>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</si>
  <si>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</si>
  <si>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</si>
  <si>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</si>
  <si>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</si>
  <si>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</si>
  <si>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</si>
  <si>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</si>
  <si>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</si>
  <si>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</si>
  <si>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</si>
  <si>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</si>
  <si>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</si>
  <si>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</si>
  <si>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</si>
  <si>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</si>
  <si>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</si>
  <si>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</si>
  <si>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</si>
  <si>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</si>
  <si>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</si>
  <si>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</si>
  <si>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</si>
  <si>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</si>
  <si>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</si>
  <si>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</si>
  <si>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</si>
  <si>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</si>
  <si>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</si>
  <si>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</si>
  <si>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</si>
  <si>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</si>
  <si>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</si>
  <si>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</si>
  <si>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</si>
  <si>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</si>
  <si>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</si>
  <si>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</si>
  <si>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</si>
  <si>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</si>
  <si>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</si>
  <si>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</si>
  <si>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</si>
  <si>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</si>
  <si>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Certificate (Baldi/Dieni)</t>
  </si>
  <si>
    <t>Certifcation (Baldi/Dieni)</t>
  </si>
  <si>
    <t>DB/Certification (Baldi/Dieni)</t>
  </si>
  <si>
    <t>DB (Baldi/Dieni)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</si>
  <si>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</si>
  <si>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</si>
  <si>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</si>
  <si>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</si>
  <si>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</si>
  <si>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</si>
  <si>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</si>
  <si>
    <t>Database within the docker container</t>
  </si>
  <si>
    <t>2,5</t>
  </si>
  <si>
    <t>Certification service within the docker container</t>
  </si>
  <si>
    <t>2,6</t>
  </si>
  <si>
    <t>Catalano and Di paolo</t>
  </si>
  <si>
    <t>2,7</t>
  </si>
  <si>
    <t>Communication between certification and recognition service</t>
  </si>
  <si>
    <t>2,8</t>
  </si>
  <si>
    <t>First version of central server</t>
  </si>
  <si>
    <t>2,9</t>
  </si>
  <si>
    <t xml:space="preserve"> Local db (sql file + docker)</t>
  </si>
  <si>
    <t>2.10</t>
  </si>
  <si>
    <t>Valerio Baldi</t>
  </si>
  <si>
    <t xml:space="preserve">Certificate Image's Handling </t>
  </si>
  <si>
    <t>2 e 3</t>
  </si>
  <si>
    <t>completed</t>
  </si>
  <si>
    <t>not started</t>
  </si>
  <si>
    <t>Implementation of II Sprint features</t>
  </si>
  <si>
    <t>Implementation of III Sprint features</t>
  </si>
  <si>
    <t>Serving frontend with docker</t>
  </si>
  <si>
    <t>Everyone</t>
  </si>
  <si>
    <t>User Personal Animaldex</t>
  </si>
  <si>
    <t>Valerio Baldi Saverio Dieni</t>
  </si>
  <si>
    <t>Signup/Login Logic Part 2</t>
  </si>
  <si>
    <t>Signup/login Logic Part 1</t>
  </si>
  <si>
    <t>3,4</t>
  </si>
  <si>
    <t>3,3</t>
  </si>
  <si>
    <t>Signup/Login Logic Part 3 + operator table reshape</t>
  </si>
  <si>
    <t>3.5</t>
  </si>
  <si>
    <t>Complete Animaldex</t>
  </si>
  <si>
    <t>3,6</t>
  </si>
  <si>
    <t>Google Oauth</t>
  </si>
  <si>
    <t>Animaldex Sorting</t>
  </si>
  <si>
    <t>3.8</t>
  </si>
  <si>
    <t>3.7</t>
  </si>
  <si>
    <t>PersonalPage Logic redirect and data handling</t>
  </si>
  <si>
    <t>PersonalPage Logic data displaying</t>
  </si>
  <si>
    <t>Catalano  Di Paolo</t>
  </si>
  <si>
    <t>3.9</t>
  </si>
  <si>
    <t>Animaldex Search Bar and Personaldex filter</t>
  </si>
  <si>
    <t>3.10</t>
  </si>
  <si>
    <t>3.11</t>
  </si>
  <si>
    <t>Cookie management and integration</t>
  </si>
  <si>
    <t>Catalano Di Paolo</t>
  </si>
  <si>
    <t xml:space="preserve">User Management (Baldi/Dieni) </t>
  </si>
  <si>
    <t>User Management/DB/Frontend (Di Paolo/Catalano)</t>
  </si>
  <si>
    <t>Certification/User Management (Baldi/Dieni)</t>
  </si>
  <si>
    <t>Certification/Frontend (Baldi/Dieni)</t>
  </si>
  <si>
    <t>Implementation of IV Sprint features</t>
  </si>
  <si>
    <t>Catalano Alessandro</t>
  </si>
  <si>
    <t xml:space="preserve">Delete operator account </t>
  </si>
  <si>
    <t xml:space="preserve">Delete user account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</si>
</sst>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strike/>
      <sz val="12"/>
      <color rgb="FF000000"/>
      <name val="Corbel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</fills>
  <borders count="79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1" fillId="0" borderId="68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14" fontId="11" fillId="0" borderId="70" xfId="0" applyNumberFormat="1" applyFont="1" applyBorder="1" applyAlignment="1">
      <alignment horizontal="center" vertical="center" wrapText="1"/>
    </xf>
    <xf numFmtId="0" fontId="11" fillId="0" borderId="71" xfId="0" applyFont="1" applyBorder="1" applyAlignment="1">
      <alignment horizontal="left" vertical="center" wrapText="1"/>
    </xf>
    <xf numFmtId="0" fontId="11" fillId="0" borderId="72" xfId="0" applyFont="1" applyBorder="1" applyAlignment="1">
      <alignment horizontal="left" vertical="center" wrapText="1"/>
    </xf>
    <xf numFmtId="14" fontId="11" fillId="0" borderId="73" xfId="0" applyNumberFormat="1" applyFont="1" applyBorder="1" applyAlignment="1">
      <alignment horizontal="center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11" fillId="0" borderId="76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7" xfId="0" applyFont="1" applyFill="1" applyBorder="1" applyAlignment="1">
      <alignment horizontal="center" vertical="center" wrapText="1"/>
    </xf>
    <xf numFmtId="0" fontId="24" fillId="0" borderId="71" xfId="0" applyFont="1" applyBorder="1" applyAlignment="1">
      <alignment horizontal="left" vertical="center" wrapText="1"/>
    </xf>
    <xf numFmtId="0" fontId="24" fillId="0" borderId="76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0" fillId="0" borderId="68" xfId="0" applyBorder="1"/>
    <xf numFmtId="14" fontId="11" fillId="0" borderId="0" xfId="0" applyNumberFormat="1" applyFont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26" fillId="10" borderId="42" xfId="0" applyFont="1" applyFill="1" applyBorder="1"/>
    <xf numFmtId="0" fontId="11" fillId="0" borderId="49" xfId="0" applyFont="1" applyBorder="1" applyAlignment="1">
      <alignment horizontal="left" vertical="center"/>
    </xf>
    <xf numFmtId="14" fontId="11" fillId="0" borderId="50" xfId="0" applyNumberFormat="1" applyFont="1" applyBorder="1" applyAlignment="1">
      <alignment horizontal="center" vertical="center"/>
    </xf>
    <xf numFmtId="0" fontId="26" fillId="10" borderId="50" xfId="0" applyFont="1" applyFill="1" applyBorder="1"/>
    <xf numFmtId="0" fontId="27" fillId="10" borderId="50" xfId="0" applyFont="1" applyFill="1" applyBorder="1"/>
    <xf numFmtId="16" fontId="11" fillId="0" borderId="42" xfId="0" applyNumberFormat="1" applyFont="1" applyBorder="1" applyAlignment="1">
      <alignment horizontal="left" vertical="center" wrapText="1"/>
    </xf>
    <xf numFmtId="14" fontId="24" fillId="0" borderId="48" xfId="0" applyNumberFormat="1" applyFont="1" applyBorder="1" applyAlignment="1">
      <alignment horizontal="center" vertical="center"/>
    </xf>
    <xf numFmtId="0" fontId="12" fillId="11" borderId="50" xfId="0" applyFont="1" applyFill="1" applyBorder="1"/>
    <xf numFmtId="0" fontId="28" fillId="6" borderId="6" xfId="0" applyFont="1" applyFill="1" applyBorder="1"/>
    <xf numFmtId="0" fontId="24" fillId="0" borderId="42" xfId="0" applyFont="1" applyBorder="1" applyAlignment="1">
      <alignment horizontal="left" vertical="center"/>
    </xf>
    <xf numFmtId="0" fontId="12" fillId="11" borderId="78" xfId="0" applyFont="1" applyFill="1" applyBorder="1"/>
    <xf numFmtId="0" fontId="26" fillId="11" borderId="78" xfId="0" applyFont="1" applyFill="1" applyBorder="1"/>
    <xf numFmtId="0" fontId="9" fillId="12" borderId="23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4" xfId="0" applyFont="1" applyBorder="1"/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20" fillId="10" borderId="64" xfId="0" applyFont="1" applyFill="1" applyBorder="1" applyAlignment="1">
      <alignment horizontal="center" vertical="center"/>
    </xf>
  </cellXfs>
  <cellStyles count="1">
    <cellStyle name="Normale" xfId="0" builtinId="0"/>
  </cellStyles>
  <dxfs count="19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497536"/>
        <c:axId val="177892736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97024"/>
        <c:axId val="177892160"/>
      </c:lineChart>
      <c:catAx>
        <c:axId val="19449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77892160"/>
        <c:crosses val="autoZero"/>
        <c:auto val="1"/>
        <c:lblAlgn val="ctr"/>
        <c:lblOffset val="100"/>
        <c:noMultiLvlLbl val="1"/>
      </c:catAx>
      <c:valAx>
        <c:axId val="17789216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94497024"/>
        <c:crosses val="autoZero"/>
        <c:crossBetween val="between"/>
      </c:valAx>
      <c:catAx>
        <c:axId val="1944975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892736"/>
        <c:crosses val="autoZero"/>
        <c:auto val="1"/>
        <c:lblAlgn val="ctr"/>
        <c:lblOffset val="100"/>
        <c:noMultiLvlLbl val="1"/>
      </c:catAx>
      <c:valAx>
        <c:axId val="17789273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94497536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'AD Gantt Chart &amp; Burndown'!$L$51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'AD Gantt Chart &amp; Burndown'!$M$48:$BT$48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Burndown'!$M$51:$BT$51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94496"/>
        <c:axId val="177896192"/>
      </c:barChart>
      <c:lineChart>
        <c:grouping val="standard"/>
        <c:varyColors val="1"/>
        <c:ser>
          <c:idx val="1"/>
          <c:order val="1"/>
          <c:tx>
            <c:strRef>
              <c:f>'AD Gantt Chart &amp; Burndown'!$L$49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'AD Gantt Chart &amp; Burndown'!$M$48:$BT$48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Burndown'!$M$49:$BT$49</c:f>
              <c:numCache>
                <c:formatCode>0</c:formatCode>
                <c:ptCount val="60"/>
                <c:pt idx="0" formatCode="General">
                  <c:v>50</c:v>
                </c:pt>
                <c:pt idx="1">
                  <c:v>49.166666666666664</c:v>
                </c:pt>
                <c:pt idx="2">
                  <c:v>48.333333333333329</c:v>
                </c:pt>
                <c:pt idx="3">
                  <c:v>47.499999999999993</c:v>
                </c:pt>
                <c:pt idx="4">
                  <c:v>46.666666666666657</c:v>
                </c:pt>
                <c:pt idx="5">
                  <c:v>45.833333333333321</c:v>
                </c:pt>
                <c:pt idx="6">
                  <c:v>44.999999999999986</c:v>
                </c:pt>
                <c:pt idx="7">
                  <c:v>44.16666666666665</c:v>
                </c:pt>
                <c:pt idx="8">
                  <c:v>43.333333333333314</c:v>
                </c:pt>
                <c:pt idx="9">
                  <c:v>42.499999999999979</c:v>
                </c:pt>
                <c:pt idx="10">
                  <c:v>41.666666666666643</c:v>
                </c:pt>
                <c:pt idx="11">
                  <c:v>40.833333333333307</c:v>
                </c:pt>
                <c:pt idx="12">
                  <c:v>39.999999999999972</c:v>
                </c:pt>
                <c:pt idx="13">
                  <c:v>39.166666666666636</c:v>
                </c:pt>
                <c:pt idx="14">
                  <c:v>38.3333333333333</c:v>
                </c:pt>
                <c:pt idx="15">
                  <c:v>37.499999999999964</c:v>
                </c:pt>
                <c:pt idx="16">
                  <c:v>36.666666666666629</c:v>
                </c:pt>
                <c:pt idx="17">
                  <c:v>35.833333333333293</c:v>
                </c:pt>
                <c:pt idx="18">
                  <c:v>34.999999999999957</c:v>
                </c:pt>
                <c:pt idx="19">
                  <c:v>34.166666666666622</c:v>
                </c:pt>
                <c:pt idx="20">
                  <c:v>33.333333333333286</c:v>
                </c:pt>
                <c:pt idx="21">
                  <c:v>32.49999999999995</c:v>
                </c:pt>
                <c:pt idx="22">
                  <c:v>31.666666666666618</c:v>
                </c:pt>
                <c:pt idx="23">
                  <c:v>30.833333333333286</c:v>
                </c:pt>
                <c:pt idx="24">
                  <c:v>29.999999999999954</c:v>
                </c:pt>
                <c:pt idx="25">
                  <c:v>29.166666666666622</c:v>
                </c:pt>
                <c:pt idx="26">
                  <c:v>28.33333333333329</c:v>
                </c:pt>
                <c:pt idx="27">
                  <c:v>27.499999999999957</c:v>
                </c:pt>
                <c:pt idx="28">
                  <c:v>26.666666666666625</c:v>
                </c:pt>
                <c:pt idx="29">
                  <c:v>25.833333333333293</c:v>
                </c:pt>
                <c:pt idx="30">
                  <c:v>24.999999999999961</c:v>
                </c:pt>
                <c:pt idx="31">
                  <c:v>24.166666666666629</c:v>
                </c:pt>
                <c:pt idx="32">
                  <c:v>23.333333333333297</c:v>
                </c:pt>
                <c:pt idx="33">
                  <c:v>22.499999999999964</c:v>
                </c:pt>
                <c:pt idx="34">
                  <c:v>21.666666666666632</c:v>
                </c:pt>
                <c:pt idx="35">
                  <c:v>20.8333333333333</c:v>
                </c:pt>
                <c:pt idx="36">
                  <c:v>19.999999999999968</c:v>
                </c:pt>
                <c:pt idx="37">
                  <c:v>19.166666666666636</c:v>
                </c:pt>
                <c:pt idx="38">
                  <c:v>18.333333333333304</c:v>
                </c:pt>
                <c:pt idx="39">
                  <c:v>17.499999999999972</c:v>
                </c:pt>
                <c:pt idx="40">
                  <c:v>16.666666666666639</c:v>
                </c:pt>
                <c:pt idx="41">
                  <c:v>15.833333333333306</c:v>
                </c:pt>
                <c:pt idx="42">
                  <c:v>14.999999999999972</c:v>
                </c:pt>
                <c:pt idx="43">
                  <c:v>14.166666666666638</c:v>
                </c:pt>
                <c:pt idx="44">
                  <c:v>13.333333333333304</c:v>
                </c:pt>
                <c:pt idx="45">
                  <c:v>12.49999999999997</c:v>
                </c:pt>
                <c:pt idx="46">
                  <c:v>11.666666666666636</c:v>
                </c:pt>
                <c:pt idx="47">
                  <c:v>10.833333333333302</c:v>
                </c:pt>
                <c:pt idx="48">
                  <c:v>9.999999999999968</c:v>
                </c:pt>
                <c:pt idx="49">
                  <c:v>9.1666666666666341</c:v>
                </c:pt>
                <c:pt idx="50">
                  <c:v>8.3333333333333002</c:v>
                </c:pt>
                <c:pt idx="51">
                  <c:v>7.4999999999999671</c:v>
                </c:pt>
                <c:pt idx="52">
                  <c:v>6.6666666666666341</c:v>
                </c:pt>
                <c:pt idx="53">
                  <c:v>5.8333333333333011</c:v>
                </c:pt>
                <c:pt idx="54">
                  <c:v>4.999999999999968</c:v>
                </c:pt>
                <c:pt idx="55">
                  <c:v>4.166666666666635</c:v>
                </c:pt>
                <c:pt idx="56">
                  <c:v>3.3333333333333015</c:v>
                </c:pt>
                <c:pt idx="57">
                  <c:v>2.499999999999968</c:v>
                </c:pt>
                <c:pt idx="58">
                  <c:v>1.6666666666666345</c:v>
                </c:pt>
                <c:pt idx="59">
                  <c:v>0.83333333333330117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'AD Gantt Chart &amp; Burndown'!$L$50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'AD Gantt Chart &amp; Burndown'!$M$48:$BT$48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Burndown'!$M$50:$BT$50</c:f>
              <c:numCache>
                <c:formatCode>General</c:formatCode>
                <c:ptCount val="6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93472"/>
        <c:axId val="177895616"/>
      </c:lineChart>
      <c:catAx>
        <c:axId val="21399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77895616"/>
        <c:crosses val="autoZero"/>
        <c:auto val="1"/>
        <c:lblAlgn val="ctr"/>
        <c:lblOffset val="100"/>
        <c:noMultiLvlLbl val="1"/>
      </c:catAx>
      <c:valAx>
        <c:axId val="17789561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213993472"/>
        <c:crosses val="autoZero"/>
        <c:crossBetween val="between"/>
      </c:valAx>
      <c:catAx>
        <c:axId val="213994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896192"/>
        <c:crosses val="autoZero"/>
        <c:auto val="1"/>
        <c:lblAlgn val="ctr"/>
        <c:lblOffset val="100"/>
        <c:noMultiLvlLbl val="1"/>
      </c:catAx>
      <c:valAx>
        <c:axId val="17789619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213994496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52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2" displayName="Tabella2" ref="B2:G42" totalsRowShown="0" headerRowDxfId="18" headerRowBorderDxfId="17" tableBorderDxfId="16">
  <autoFilter ref="B2:G42" xr:uid="{00000000-0009-0000-0100-000002000000}"/>
  <sortState xmlns:xlrd2="http://schemas.microsoft.com/office/spreadsheetml/2017/richdata2" ref="B3:G42">
    <sortCondition ref="B2:B42"/>
  </sortState>
  <tableColumns count="6">
    <tableColumn id="1" xr3:uid="{00000000-0010-0000-0000-000001000000}" name="SPRINT"/>
    <tableColumn id="2" xr3:uid="{00000000-0010-0000-0000-000002000000}" name="TASK TITLE"/>
    <tableColumn id="3" xr3:uid="{00000000-0010-0000-0000-000003000000}" name="TASK DESCRIPTION"/>
    <tableColumn id="4" xr3:uid="{00000000-0010-0000-0000-000004000000}" name="TASK OWNER"/>
    <tableColumn id="5" xr3:uid="{00000000-0010-0000-0000-000005000000}" name="WORK ESTIMATE IN HOURS"/>
    <tableColumn id="6" xr3:uid="{00000000-0010-0000-0000-000006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a1" displayName="Tabella1" ref="B3:G43" totalsRowShown="0" headerRowDxfId="15" headerRowBorderDxfId="14" tableBorderDxfId="13">
  <autoFilter ref="B3:G43" xr:uid="{00000000-0009-0000-0100-000001000000}"/>
  <sortState xmlns:xlrd2="http://schemas.microsoft.com/office/spreadsheetml/2017/richdata2" ref="B4:G43">
    <sortCondition ref="D3:D43"/>
  </sortState>
  <tableColumns count="6">
    <tableColumn id="1" xr3:uid="{00000000-0010-0000-0100-000001000000}" name="TASK TITLE" dataDxfId="12"/>
    <tableColumn id="2" xr3:uid="{00000000-0010-0000-0100-000002000000}" name="TASK DESCRIPTION" dataDxfId="11"/>
    <tableColumn id="6" xr3:uid="{00000000-0010-0000-0100-000006000000}" name="COMPONENT" dataDxfId="10"/>
    <tableColumn id="3" xr3:uid="{00000000-0010-0000-0100-000003000000}" name="PRIORITY" dataDxfId="9"/>
    <tableColumn id="4" xr3:uid="{00000000-0010-0000-0100-000004000000}" name="ADDED BY" dataDxfId="8"/>
    <tableColumn id="5" xr3:uid="{00000000-0010-0000-0100-000005000000}" name="DATED ADDED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topLeftCell="A6" zoomScale="85" zoomScaleNormal="85" workbookViewId="0"/>
  </sheetViews>
  <sheetFormatPr defaultColWidth="13.5" defaultRowHeight="15" customHeight="1" x14ac:dyDescent="0.25"/>
  <cols>
    <col min="1" max="1" width="2.5" customWidth="1"/>
    <col min="2" max="2" width="10.5" customWidth="1"/>
    <col min="3" max="3" width="28.62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25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171" t="str">
        <f>HYPERLINK("https://goo.gl/ejIdKR","https://goo.gl/ejIdKR")</f>
        <v>https://goo.gl/ejIdKR</v>
      </c>
      <c r="BL2" s="172"/>
      <c r="BM2" s="172"/>
      <c r="BN2" s="172"/>
      <c r="BO2" s="172"/>
      <c r="BP2" s="172"/>
      <c r="BQ2" s="172"/>
      <c r="BR2" s="172"/>
      <c r="BS2" s="172"/>
      <c r="BT2" s="172"/>
    </row>
    <row r="3" spans="2:74" ht="36" customHeight="1" x14ac:dyDescent="0.25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173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25">
      <c r="B5" s="6"/>
      <c r="C5" s="6"/>
      <c r="D5" s="6"/>
      <c r="E5" s="6"/>
      <c r="F5" s="6"/>
      <c r="G5" s="6"/>
      <c r="H5" s="6"/>
      <c r="I5" s="6"/>
      <c r="J5" s="7"/>
      <c r="K5" s="174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174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25">
      <c r="B7" s="4"/>
      <c r="C7" s="2"/>
      <c r="D7" s="2"/>
      <c r="E7" s="2"/>
      <c r="F7" s="2"/>
      <c r="G7" s="2"/>
      <c r="H7" s="2"/>
      <c r="I7" s="4"/>
      <c r="J7" s="2"/>
      <c r="K7" s="174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25">
      <c r="B8" s="4"/>
      <c r="C8" s="2"/>
      <c r="D8" s="2"/>
      <c r="E8" s="2"/>
      <c r="F8" s="2"/>
      <c r="G8" s="2"/>
      <c r="H8" s="2"/>
      <c r="I8" s="4"/>
      <c r="J8" s="2"/>
      <c r="K8" s="175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25">
      <c r="B9" s="176" t="s">
        <v>8</v>
      </c>
      <c r="C9" s="178" t="s">
        <v>9</v>
      </c>
      <c r="D9" s="180" t="s">
        <v>10</v>
      </c>
      <c r="E9" s="182" t="s">
        <v>11</v>
      </c>
      <c r="F9" s="183"/>
      <c r="G9" s="184"/>
      <c r="H9" s="185" t="s">
        <v>12</v>
      </c>
      <c r="I9" s="190" t="s">
        <v>13</v>
      </c>
      <c r="J9" s="192" t="s">
        <v>14</v>
      </c>
      <c r="K9" s="194" t="s">
        <v>15</v>
      </c>
      <c r="L9" s="195" t="s">
        <v>16</v>
      </c>
      <c r="M9" s="197" t="s">
        <v>17</v>
      </c>
      <c r="N9" s="169"/>
      <c r="O9" s="169"/>
      <c r="P9" s="169"/>
      <c r="Q9" s="198"/>
      <c r="R9" s="199" t="s">
        <v>18</v>
      </c>
      <c r="S9" s="169"/>
      <c r="T9" s="169"/>
      <c r="U9" s="169"/>
      <c r="V9" s="198"/>
      <c r="W9" s="199" t="s">
        <v>19</v>
      </c>
      <c r="X9" s="169"/>
      <c r="Y9" s="169"/>
      <c r="Z9" s="169"/>
      <c r="AA9" s="170"/>
      <c r="AB9" s="200" t="s">
        <v>20</v>
      </c>
      <c r="AC9" s="169"/>
      <c r="AD9" s="169"/>
      <c r="AE9" s="169"/>
      <c r="AF9" s="198"/>
      <c r="AG9" s="201" t="s">
        <v>21</v>
      </c>
      <c r="AH9" s="169"/>
      <c r="AI9" s="169"/>
      <c r="AJ9" s="169"/>
      <c r="AK9" s="198"/>
      <c r="AL9" s="201" t="s">
        <v>22</v>
      </c>
      <c r="AM9" s="169"/>
      <c r="AN9" s="169"/>
      <c r="AO9" s="169"/>
      <c r="AP9" s="170"/>
      <c r="AQ9" s="202" t="s">
        <v>23</v>
      </c>
      <c r="AR9" s="169"/>
      <c r="AS9" s="169"/>
      <c r="AT9" s="169"/>
      <c r="AU9" s="198"/>
      <c r="AV9" s="203" t="s">
        <v>24</v>
      </c>
      <c r="AW9" s="169"/>
      <c r="AX9" s="169"/>
      <c r="AY9" s="169"/>
      <c r="AZ9" s="198"/>
      <c r="BA9" s="203" t="s">
        <v>25</v>
      </c>
      <c r="BB9" s="169"/>
      <c r="BC9" s="169"/>
      <c r="BD9" s="169"/>
      <c r="BE9" s="170"/>
      <c r="BF9" s="204" t="s">
        <v>26</v>
      </c>
      <c r="BG9" s="169"/>
      <c r="BH9" s="169"/>
      <c r="BI9" s="169"/>
      <c r="BJ9" s="198"/>
      <c r="BK9" s="168" t="s">
        <v>27</v>
      </c>
      <c r="BL9" s="169"/>
      <c r="BM9" s="169"/>
      <c r="BN9" s="169"/>
      <c r="BO9" s="198"/>
      <c r="BP9" s="168" t="s">
        <v>28</v>
      </c>
      <c r="BQ9" s="169"/>
      <c r="BR9" s="169"/>
      <c r="BS9" s="169"/>
      <c r="BT9" s="170"/>
    </row>
    <row r="10" spans="2:74" ht="18" customHeight="1" x14ac:dyDescent="0.25">
      <c r="B10" s="177"/>
      <c r="C10" s="179"/>
      <c r="D10" s="181"/>
      <c r="E10" s="24" t="s">
        <v>29</v>
      </c>
      <c r="F10" s="25" t="s">
        <v>30</v>
      </c>
      <c r="G10" s="26" t="s">
        <v>31</v>
      </c>
      <c r="H10" s="186"/>
      <c r="I10" s="191"/>
      <c r="J10" s="193"/>
      <c r="K10" s="193"/>
      <c r="L10" s="196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25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25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25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25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25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25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25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25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25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25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25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25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25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25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25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25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25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25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25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25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25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25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25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25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25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25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25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25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25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25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25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25"/>
    <row r="43" spans="2:74" ht="223.5" customHeight="1" x14ac:dyDescent="0.25"/>
    <row r="44" spans="2:74" ht="15.75" customHeight="1" x14ac:dyDescent="0.25"/>
    <row r="45" spans="2:74" ht="36" customHeight="1" x14ac:dyDescent="0.25">
      <c r="B45" s="187" t="str">
        <f>HYPERLINK("https://goo.gl/ejIdKR","CLICK HERE TO CREATE GANTT CHART TEMPLATES IN SMARTSHEET")</f>
        <v>CLICK HERE TO CREATE GANTT CHART TEMPLATES IN SMARTSHEET</v>
      </c>
      <c r="C45" s="188"/>
      <c r="D45" s="188"/>
      <c r="E45" s="188"/>
      <c r="F45" s="188"/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88"/>
      <c r="AG45" s="188"/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8"/>
      <c r="AS45" s="188"/>
      <c r="AT45" s="188"/>
      <c r="AU45" s="188"/>
      <c r="AV45" s="188"/>
      <c r="AW45" s="188"/>
      <c r="AX45" s="188"/>
      <c r="AY45" s="188"/>
      <c r="AZ45" s="188"/>
      <c r="BA45" s="188"/>
      <c r="BB45" s="188"/>
      <c r="BC45" s="188"/>
      <c r="BD45" s="188"/>
      <c r="BE45" s="188"/>
      <c r="BF45" s="188"/>
      <c r="BG45" s="188"/>
      <c r="BH45" s="188"/>
      <c r="BI45" s="188"/>
      <c r="BJ45" s="188"/>
      <c r="BK45" s="188"/>
      <c r="BL45" s="188"/>
      <c r="BM45" s="188"/>
      <c r="BN45" s="188"/>
      <c r="BO45" s="188"/>
      <c r="BP45" s="188"/>
      <c r="BQ45" s="188"/>
      <c r="BR45" s="188"/>
      <c r="BS45" s="188"/>
      <c r="BT45" s="189"/>
    </row>
    <row r="46" spans="2:74" ht="15.75" customHeight="1" x14ac:dyDescent="0.25"/>
    <row r="47" spans="2:74" ht="15.75" customHeight="1" x14ac:dyDescent="0.25"/>
    <row r="48" spans="2:74" ht="15.75" customHeight="1" x14ac:dyDescent="0.25"/>
    <row r="49" spans="3:4" ht="15.75" customHeight="1" x14ac:dyDescent="0.25"/>
    <row r="50" spans="3:4" ht="18.75" customHeight="1" x14ac:dyDescent="0.3">
      <c r="C50" s="108"/>
      <c r="D50" s="108"/>
    </row>
    <row r="51" spans="3:4" ht="15.75" customHeight="1" x14ac:dyDescent="0.25"/>
    <row r="52" spans="3:4" ht="15.75" customHeight="1" x14ac:dyDescent="0.25"/>
    <row r="53" spans="3:4" ht="15.75" customHeight="1" x14ac:dyDescent="0.25"/>
    <row r="54" spans="3:4" ht="15.75" customHeight="1" x14ac:dyDescent="0.25"/>
    <row r="55" spans="3:4" ht="15.75" customHeight="1" x14ac:dyDescent="0.25"/>
    <row r="56" spans="3:4" ht="15.75" customHeight="1" x14ac:dyDescent="0.25"/>
    <row r="57" spans="3:4" ht="15.75" customHeight="1" x14ac:dyDescent="0.25"/>
    <row r="58" spans="3:4" ht="15.75" customHeight="1" x14ac:dyDescent="0.25"/>
    <row r="59" spans="3:4" ht="15.75" customHeight="1" x14ac:dyDescent="0.25"/>
    <row r="60" spans="3:4" ht="15.75" customHeight="1" x14ac:dyDescent="0.25"/>
    <row r="61" spans="3:4" ht="15.75" customHeight="1" x14ac:dyDescent="0.25"/>
    <row r="62" spans="3:4" ht="15.75" customHeight="1" x14ac:dyDescent="0.25"/>
    <row r="63" spans="3:4" ht="15.75" customHeight="1" x14ac:dyDescent="0.25"/>
    <row r="64" spans="3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24"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  <mergeCell ref="BP9:BT9"/>
    <mergeCell ref="BK2:BT2"/>
    <mergeCell ref="K4:K8"/>
    <mergeCell ref="B9:B10"/>
    <mergeCell ref="C9:C10"/>
    <mergeCell ref="D9:D10"/>
    <mergeCell ref="E9:G9"/>
    <mergeCell ref="H9:H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BV1012"/>
  <sheetViews>
    <sheetView showGridLines="0" topLeftCell="A21" zoomScale="85" zoomScaleNormal="85" workbookViewId="0">
      <selection activeCell="C44" sqref="C44"/>
    </sheetView>
  </sheetViews>
  <sheetFormatPr defaultColWidth="13.5" defaultRowHeight="15" customHeight="1" x14ac:dyDescent="0.25"/>
  <cols>
    <col min="1" max="1" width="2.5" customWidth="1"/>
    <col min="2" max="2" width="10.5" customWidth="1"/>
    <col min="3" max="3" width="36.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2:72" ht="36" customHeight="1" x14ac:dyDescent="0.25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72" ht="36" customHeight="1" thickBot="1" x14ac:dyDescent="0.3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72" ht="18" customHeight="1" x14ac:dyDescent="0.25">
      <c r="B3" s="6"/>
      <c r="C3" s="6"/>
      <c r="D3" s="6"/>
      <c r="E3" s="6"/>
      <c r="F3" s="6"/>
      <c r="G3" s="6"/>
      <c r="H3" s="6"/>
      <c r="I3" s="6"/>
      <c r="J3" s="7"/>
      <c r="K3" s="173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2"/>
    </row>
    <row r="4" spans="2:72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174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</row>
    <row r="5" spans="2:72" ht="18" customHeight="1" x14ac:dyDescent="0.25">
      <c r="B5" s="4"/>
      <c r="C5" s="2"/>
      <c r="D5" s="2"/>
      <c r="E5" s="2"/>
      <c r="F5" s="2"/>
      <c r="G5" s="2"/>
      <c r="H5" s="2"/>
      <c r="I5" s="4"/>
      <c r="J5" s="2"/>
      <c r="K5" s="174"/>
      <c r="L5" s="18" t="s">
        <v>5</v>
      </c>
      <c r="M5" s="14"/>
      <c r="N5" s="14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64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2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174"/>
      <c r="L6" s="20" t="s">
        <v>6</v>
      </c>
      <c r="M6" s="14"/>
      <c r="N6" s="14"/>
      <c r="O6" s="14"/>
      <c r="P6" s="21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</row>
    <row r="7" spans="2:72" ht="18" customHeight="1" x14ac:dyDescent="0.25">
      <c r="B7" s="4"/>
      <c r="C7" s="2"/>
      <c r="D7" s="2"/>
      <c r="E7" s="2"/>
      <c r="F7" s="2"/>
      <c r="G7" s="2"/>
      <c r="H7" s="2"/>
      <c r="I7" s="4"/>
      <c r="J7" s="2"/>
      <c r="K7" s="175"/>
      <c r="L7" s="22" t="s">
        <v>7</v>
      </c>
      <c r="M7" s="14"/>
      <c r="N7" s="14"/>
      <c r="O7" s="14"/>
      <c r="P7" s="15"/>
      <c r="Q7" s="23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2" ht="18" customHeight="1" x14ac:dyDescent="0.25">
      <c r="B8" s="176" t="s">
        <v>8</v>
      </c>
      <c r="C8" s="178" t="s">
        <v>9</v>
      </c>
      <c r="D8" s="180" t="s">
        <v>10</v>
      </c>
      <c r="E8" s="182" t="s">
        <v>11</v>
      </c>
      <c r="F8" s="183"/>
      <c r="G8" s="184"/>
      <c r="H8" s="185" t="s">
        <v>12</v>
      </c>
      <c r="I8" s="190" t="s">
        <v>13</v>
      </c>
      <c r="J8" s="192" t="s">
        <v>14</v>
      </c>
      <c r="K8" s="194" t="s">
        <v>15</v>
      </c>
      <c r="L8" s="195" t="s">
        <v>16</v>
      </c>
      <c r="M8" s="197" t="s">
        <v>17</v>
      </c>
      <c r="N8" s="169"/>
      <c r="O8" s="169"/>
      <c r="P8" s="169"/>
      <c r="Q8" s="198"/>
      <c r="R8" s="199" t="s">
        <v>18</v>
      </c>
      <c r="S8" s="169"/>
      <c r="T8" s="169"/>
      <c r="U8" s="169"/>
      <c r="V8" s="198"/>
      <c r="W8" s="199" t="s">
        <v>19</v>
      </c>
      <c r="X8" s="169"/>
      <c r="Y8" s="169"/>
      <c r="Z8" s="169"/>
      <c r="AA8" s="170"/>
      <c r="AB8" s="200" t="s">
        <v>20</v>
      </c>
      <c r="AC8" s="169"/>
      <c r="AD8" s="169"/>
      <c r="AE8" s="169"/>
      <c r="AF8" s="198"/>
      <c r="AG8" s="201" t="s">
        <v>21</v>
      </c>
      <c r="AH8" s="169"/>
      <c r="AI8" s="169"/>
      <c r="AJ8" s="169"/>
      <c r="AK8" s="198"/>
      <c r="AL8" s="201" t="s">
        <v>22</v>
      </c>
      <c r="AM8" s="169"/>
      <c r="AN8" s="169"/>
      <c r="AO8" s="169"/>
      <c r="AP8" s="170"/>
      <c r="AQ8" s="202" t="s">
        <v>23</v>
      </c>
      <c r="AR8" s="169"/>
      <c r="AS8" s="169"/>
      <c r="AT8" s="169"/>
      <c r="AU8" s="198"/>
      <c r="AV8" s="203" t="s">
        <v>24</v>
      </c>
      <c r="AW8" s="169"/>
      <c r="AX8" s="169"/>
      <c r="AY8" s="169"/>
      <c r="AZ8" s="198"/>
      <c r="BA8" s="203" t="s">
        <v>25</v>
      </c>
      <c r="BB8" s="169"/>
      <c r="BC8" s="169"/>
      <c r="BD8" s="169"/>
      <c r="BE8" s="170"/>
      <c r="BF8" s="204" t="s">
        <v>26</v>
      </c>
      <c r="BG8" s="169"/>
      <c r="BH8" s="169"/>
      <c r="BI8" s="169"/>
      <c r="BJ8" s="198"/>
      <c r="BK8" s="168" t="s">
        <v>27</v>
      </c>
      <c r="BL8" s="169"/>
      <c r="BM8" s="169"/>
      <c r="BN8" s="169"/>
      <c r="BO8" s="198"/>
      <c r="BP8" s="168" t="s">
        <v>28</v>
      </c>
      <c r="BQ8" s="169"/>
      <c r="BR8" s="169"/>
      <c r="BS8" s="169"/>
      <c r="BT8" s="170"/>
    </row>
    <row r="9" spans="2:72" ht="18" customHeight="1" x14ac:dyDescent="0.25">
      <c r="B9" s="177"/>
      <c r="C9" s="179"/>
      <c r="D9" s="181"/>
      <c r="E9" s="24" t="s">
        <v>29</v>
      </c>
      <c r="F9" s="25" t="s">
        <v>30</v>
      </c>
      <c r="G9" s="26" t="s">
        <v>31</v>
      </c>
      <c r="H9" s="186"/>
      <c r="I9" s="191"/>
      <c r="J9" s="193"/>
      <c r="K9" s="193"/>
      <c r="L9" s="196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38" t="s">
        <v>36</v>
      </c>
    </row>
    <row r="10" spans="2:72" ht="18" customHeight="1" x14ac:dyDescent="0.25">
      <c r="B10" s="39">
        <v>1</v>
      </c>
      <c r="C10" s="40" t="s">
        <v>129</v>
      </c>
      <c r="D10" s="41"/>
      <c r="E10" s="42">
        <f>SUM(E11:E16)</f>
        <v>15</v>
      </c>
      <c r="F10" s="43">
        <f>SUM(F11:F16)</f>
        <v>15</v>
      </c>
      <c r="G10" s="44">
        <f>SUM(G11:G16)</f>
        <v>0</v>
      </c>
      <c r="H10" s="45">
        <v>1</v>
      </c>
      <c r="I10" s="46"/>
      <c r="J10" s="47"/>
      <c r="K10" s="48"/>
      <c r="L10" s="49">
        <f t="shared" ref="L10:L46" si="0">F10/E10</f>
        <v>1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</row>
    <row r="11" spans="2:72" ht="18" customHeight="1" x14ac:dyDescent="0.25">
      <c r="B11" s="53">
        <v>1.1000000000000001</v>
      </c>
      <c r="C11" s="54" t="s">
        <v>198</v>
      </c>
      <c r="D11" s="55" t="s">
        <v>207</v>
      </c>
      <c r="E11" s="56">
        <v>4</v>
      </c>
      <c r="F11" s="57">
        <v>4</v>
      </c>
      <c r="G11" s="58">
        <f t="shared" ref="G11:G16" si="1">E11-F11</f>
        <v>0</v>
      </c>
      <c r="H11" s="59">
        <v>1</v>
      </c>
      <c r="I11" s="60">
        <v>45355</v>
      </c>
      <c r="J11" s="61">
        <v>45357</v>
      </c>
      <c r="K11" s="62">
        <f t="shared" ref="K11:K16" si="2">J11-I11+1</f>
        <v>3</v>
      </c>
      <c r="L11" s="63">
        <f t="shared" si="0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</row>
    <row r="12" spans="2:72" ht="18" customHeight="1" x14ac:dyDescent="0.25">
      <c r="B12" s="53" t="s">
        <v>40</v>
      </c>
      <c r="C12" s="54" t="s">
        <v>130</v>
      </c>
      <c r="D12" s="55" t="s">
        <v>207</v>
      </c>
      <c r="E12" s="56">
        <v>3</v>
      </c>
      <c r="F12" s="57">
        <v>3</v>
      </c>
      <c r="G12" s="58">
        <f t="shared" si="1"/>
        <v>0</v>
      </c>
      <c r="H12" s="59">
        <v>1</v>
      </c>
      <c r="I12" s="60">
        <v>45357</v>
      </c>
      <c r="J12" s="61">
        <v>45359</v>
      </c>
      <c r="K12" s="62">
        <f t="shared" si="2"/>
        <v>3</v>
      </c>
      <c r="L12" s="63">
        <f t="shared" si="0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2" ht="18" customHeight="1" x14ac:dyDescent="0.25">
      <c r="B13" s="53">
        <v>1.2</v>
      </c>
      <c r="C13" s="54" t="s">
        <v>131</v>
      </c>
      <c r="D13" s="55" t="s">
        <v>207</v>
      </c>
      <c r="E13" s="56">
        <v>5</v>
      </c>
      <c r="F13" s="57">
        <v>4</v>
      </c>
      <c r="G13" s="58">
        <f t="shared" si="1"/>
        <v>1</v>
      </c>
      <c r="H13" s="59">
        <v>1</v>
      </c>
      <c r="I13" s="60">
        <v>45364</v>
      </c>
      <c r="J13" s="61">
        <v>45365</v>
      </c>
      <c r="K13" s="62">
        <f t="shared" si="2"/>
        <v>2</v>
      </c>
      <c r="L13" s="63">
        <f t="shared" si="0"/>
        <v>0.8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2" ht="18" customHeight="1" x14ac:dyDescent="0.25">
      <c r="B14" s="53">
        <v>1.3</v>
      </c>
      <c r="C14" s="54" t="s">
        <v>132</v>
      </c>
      <c r="D14" s="55" t="s">
        <v>207</v>
      </c>
      <c r="E14" s="56">
        <v>1</v>
      </c>
      <c r="F14" s="57">
        <v>1</v>
      </c>
      <c r="G14" s="58">
        <f t="shared" si="1"/>
        <v>0</v>
      </c>
      <c r="H14" s="59">
        <v>1</v>
      </c>
      <c r="I14" s="60">
        <v>45365</v>
      </c>
      <c r="J14" s="61">
        <v>45365</v>
      </c>
      <c r="K14" s="62">
        <f t="shared" si="2"/>
        <v>1</v>
      </c>
      <c r="L14" s="63">
        <f t="shared" si="0"/>
        <v>1</v>
      </c>
      <c r="M14" s="64"/>
      <c r="N14" s="65"/>
      <c r="O14" s="65"/>
      <c r="P14" s="65"/>
      <c r="Q14" s="65"/>
      <c r="R14" s="67"/>
      <c r="S14" s="67"/>
      <c r="T14" s="67"/>
      <c r="U14" s="135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2" ht="18" customHeight="1" x14ac:dyDescent="0.25">
      <c r="B15" s="53">
        <v>1.4</v>
      </c>
      <c r="C15" s="54" t="s">
        <v>196</v>
      </c>
      <c r="D15" s="55" t="s">
        <v>207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45371</v>
      </c>
      <c r="J15" s="61">
        <v>45373</v>
      </c>
      <c r="K15" s="62">
        <f t="shared" si="2"/>
        <v>3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135"/>
      <c r="Z15" s="65"/>
      <c r="AA15" s="135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2" ht="18" customHeight="1" x14ac:dyDescent="0.25">
      <c r="B16" s="53">
        <v>1.5</v>
      </c>
      <c r="C16" s="54" t="s">
        <v>197</v>
      </c>
      <c r="D16" s="55" t="s">
        <v>207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45373</v>
      </c>
      <c r="J16" s="61">
        <v>45373</v>
      </c>
      <c r="K16" s="62">
        <f t="shared" si="2"/>
        <v>1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135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25">
      <c r="B17" s="53">
        <v>2</v>
      </c>
      <c r="C17" s="73" t="s">
        <v>230</v>
      </c>
      <c r="D17" s="74"/>
      <c r="E17" s="42">
        <f>SUM(E18:E21)</f>
        <v>13</v>
      </c>
      <c r="F17" s="43">
        <f>SUM(F18:F21)</f>
        <v>13</v>
      </c>
      <c r="G17" s="44">
        <f>SUM(G18:G21)</f>
        <v>0</v>
      </c>
      <c r="H17" s="75">
        <v>2</v>
      </c>
      <c r="I17" s="76"/>
      <c r="J17" s="77"/>
      <c r="K17" s="77"/>
      <c r="L17" s="49">
        <f t="shared" si="0"/>
        <v>1</v>
      </c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2"/>
      <c r="AB17" s="50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2"/>
      <c r="AQ17" s="50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2"/>
      <c r="BF17" s="50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2"/>
    </row>
    <row r="18" spans="2:72" ht="18" customHeight="1" x14ac:dyDescent="0.25">
      <c r="B18" s="53">
        <v>2.1</v>
      </c>
      <c r="C18" s="54" t="s">
        <v>206</v>
      </c>
      <c r="D18" s="55" t="s">
        <v>208</v>
      </c>
      <c r="E18" s="56">
        <v>2</v>
      </c>
      <c r="F18" s="57">
        <v>2</v>
      </c>
      <c r="G18" s="58">
        <f t="shared" ref="G18:G23" si="3">E18-F18</f>
        <v>0</v>
      </c>
      <c r="H18" s="59">
        <v>2</v>
      </c>
      <c r="I18" s="60">
        <v>45376</v>
      </c>
      <c r="J18" s="61">
        <v>45376</v>
      </c>
      <c r="K18" s="62">
        <f t="shared" ref="K18:K22" si="4">J18-I18+1</f>
        <v>1</v>
      </c>
      <c r="L18" s="63">
        <f t="shared" si="0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68"/>
      <c r="AB18" s="111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25">
      <c r="B19" s="53">
        <v>2.2000000000000002</v>
      </c>
      <c r="C19" s="54" t="s">
        <v>210</v>
      </c>
      <c r="D19" s="55" t="s">
        <v>209</v>
      </c>
      <c r="E19" s="56">
        <v>3</v>
      </c>
      <c r="F19" s="57">
        <v>3</v>
      </c>
      <c r="G19" s="58">
        <f t="shared" si="3"/>
        <v>0</v>
      </c>
      <c r="H19" s="59">
        <v>2</v>
      </c>
      <c r="I19" s="60">
        <v>45376</v>
      </c>
      <c r="J19" s="61">
        <v>45376</v>
      </c>
      <c r="K19" s="62">
        <f t="shared" si="4"/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</row>
    <row r="20" spans="2:72" ht="18" customHeight="1" x14ac:dyDescent="0.25">
      <c r="B20" s="53">
        <v>2.2999999999999998</v>
      </c>
      <c r="C20" s="54" t="s">
        <v>212</v>
      </c>
      <c r="D20" s="55" t="s">
        <v>211</v>
      </c>
      <c r="E20" s="56">
        <v>5</v>
      </c>
      <c r="F20" s="57">
        <v>5</v>
      </c>
      <c r="G20" s="58">
        <f t="shared" si="3"/>
        <v>0</v>
      </c>
      <c r="H20" s="59">
        <v>2</v>
      </c>
      <c r="I20" s="60">
        <v>45376</v>
      </c>
      <c r="J20" s="61">
        <v>45377</v>
      </c>
      <c r="K20" s="62">
        <f t="shared" si="4"/>
        <v>2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111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25">
      <c r="B21" s="53">
        <v>2.4</v>
      </c>
      <c r="C21" s="54" t="s">
        <v>213</v>
      </c>
      <c r="D21" s="55" t="s">
        <v>208</v>
      </c>
      <c r="E21" s="56">
        <v>3</v>
      </c>
      <c r="F21" s="57">
        <v>3</v>
      </c>
      <c r="G21" s="58">
        <f t="shared" si="3"/>
        <v>0</v>
      </c>
      <c r="H21" s="59">
        <v>2</v>
      </c>
      <c r="I21" s="60">
        <v>45378</v>
      </c>
      <c r="J21" s="61">
        <v>45378</v>
      </c>
      <c r="K21" s="62">
        <f t="shared" si="4"/>
        <v>1</v>
      </c>
      <c r="L21" s="63">
        <f t="shared" si="0"/>
        <v>1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156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25">
      <c r="B22" s="53" t="s">
        <v>214</v>
      </c>
      <c r="C22" s="54" t="s">
        <v>215</v>
      </c>
      <c r="D22" s="157" t="s">
        <v>211</v>
      </c>
      <c r="E22" s="56">
        <v>2</v>
      </c>
      <c r="F22" s="57">
        <v>2</v>
      </c>
      <c r="G22" s="58">
        <f t="shared" si="3"/>
        <v>0</v>
      </c>
      <c r="H22" s="59">
        <v>2</v>
      </c>
      <c r="I22" s="158">
        <v>45380</v>
      </c>
      <c r="J22" s="61">
        <v>45380</v>
      </c>
      <c r="K22" s="62">
        <f t="shared" si="4"/>
        <v>1</v>
      </c>
      <c r="L22" s="63">
        <f t="shared" si="0"/>
        <v>1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159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25">
      <c r="B23" s="53" t="s">
        <v>216</v>
      </c>
      <c r="C23" s="54" t="s">
        <v>237</v>
      </c>
      <c r="D23" s="157" t="s">
        <v>217</v>
      </c>
      <c r="E23" s="56">
        <v>4</v>
      </c>
      <c r="F23" s="57">
        <v>6</v>
      </c>
      <c r="G23" s="58">
        <f t="shared" si="3"/>
        <v>-2</v>
      </c>
      <c r="H23" s="59">
        <v>2</v>
      </c>
      <c r="I23" s="158">
        <v>45381</v>
      </c>
      <c r="J23" s="61">
        <v>45394</v>
      </c>
      <c r="K23" s="62">
        <f>J23-I23+1</f>
        <v>14</v>
      </c>
      <c r="L23" s="63">
        <f t="shared" si="0"/>
        <v>1.5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159"/>
      <c r="AG23" s="69"/>
      <c r="AH23" s="159"/>
      <c r="AI23" s="69"/>
      <c r="AJ23" s="69"/>
      <c r="AK23" s="69"/>
      <c r="AL23" s="65"/>
      <c r="AM23" s="65"/>
      <c r="AN23" s="65"/>
      <c r="AO23" s="159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8" customHeight="1" x14ac:dyDescent="0.25">
      <c r="B24" s="53" t="s">
        <v>218</v>
      </c>
      <c r="C24" s="54" t="s">
        <v>219</v>
      </c>
      <c r="D24" s="157" t="s">
        <v>211</v>
      </c>
      <c r="E24" s="56">
        <v>2</v>
      </c>
      <c r="F24" s="57">
        <v>2</v>
      </c>
      <c r="G24" s="58">
        <f>E24-F24</f>
        <v>0</v>
      </c>
      <c r="H24" s="59">
        <v>2</v>
      </c>
      <c r="I24" s="158">
        <v>45384</v>
      </c>
      <c r="J24" s="61">
        <v>45384</v>
      </c>
      <c r="K24" s="62">
        <f t="shared" ref="K24:K27" si="5">J24-I24+1</f>
        <v>1</v>
      </c>
      <c r="L24" s="63">
        <f t="shared" si="0"/>
        <v>1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159"/>
      <c r="AG24" s="69"/>
      <c r="AH24" s="160"/>
      <c r="AI24" s="69"/>
      <c r="AJ24" s="69"/>
      <c r="AK24" s="69"/>
      <c r="AL24" s="65"/>
      <c r="AM24" s="65"/>
      <c r="AN24" s="65"/>
      <c r="AO24" s="65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</row>
    <row r="25" spans="2:72" ht="18" customHeight="1" x14ac:dyDescent="0.25">
      <c r="B25" s="53" t="s">
        <v>220</v>
      </c>
      <c r="C25" s="54" t="s">
        <v>221</v>
      </c>
      <c r="D25" s="157" t="s">
        <v>211</v>
      </c>
      <c r="E25" s="56">
        <v>8</v>
      </c>
      <c r="F25" s="57">
        <v>10</v>
      </c>
      <c r="G25" s="58">
        <f>E25-F25</f>
        <v>-2</v>
      </c>
      <c r="H25" s="59">
        <v>2</v>
      </c>
      <c r="I25" s="158">
        <v>45385</v>
      </c>
      <c r="J25" s="61">
        <v>45387</v>
      </c>
      <c r="K25" s="62">
        <f t="shared" si="5"/>
        <v>3</v>
      </c>
      <c r="L25" s="63">
        <f t="shared" si="0"/>
        <v>1.25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159"/>
      <c r="AG25" s="69"/>
      <c r="AH25" s="69"/>
      <c r="AI25" s="160"/>
      <c r="AJ25" s="160"/>
      <c r="AK25" s="160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8" customHeight="1" x14ac:dyDescent="0.25">
      <c r="B26" s="53" t="s">
        <v>222</v>
      </c>
      <c r="C26" s="54" t="s">
        <v>223</v>
      </c>
      <c r="D26" s="157" t="s">
        <v>208</v>
      </c>
      <c r="E26" s="56">
        <v>2</v>
      </c>
      <c r="F26" s="57">
        <v>2</v>
      </c>
      <c r="G26" s="58">
        <f>E26-F26</f>
        <v>0</v>
      </c>
      <c r="H26" s="59">
        <v>2</v>
      </c>
      <c r="I26" s="158">
        <v>45392</v>
      </c>
      <c r="J26" s="61">
        <v>45392</v>
      </c>
      <c r="K26" s="62">
        <f t="shared" si="5"/>
        <v>1</v>
      </c>
      <c r="L26" s="63">
        <f t="shared" si="0"/>
        <v>1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160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8" customHeight="1" x14ac:dyDescent="0.25">
      <c r="B27" s="53" t="s">
        <v>224</v>
      </c>
      <c r="C27" s="54" t="s">
        <v>226</v>
      </c>
      <c r="D27" s="157" t="s">
        <v>225</v>
      </c>
      <c r="E27" s="56">
        <v>3</v>
      </c>
      <c r="F27" s="57">
        <v>10</v>
      </c>
      <c r="G27" s="58">
        <f>E27-F27</f>
        <v>-7</v>
      </c>
      <c r="H27" s="59">
        <v>2</v>
      </c>
      <c r="I27" s="158">
        <v>45384</v>
      </c>
      <c r="J27" s="61">
        <v>45395</v>
      </c>
      <c r="K27" s="62">
        <f t="shared" si="5"/>
        <v>12</v>
      </c>
      <c r="L27" s="63">
        <f t="shared" si="0"/>
        <v>3.3333333333333335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160"/>
      <c r="AI27" s="160"/>
      <c r="AJ27" s="69"/>
      <c r="AK27" s="160"/>
      <c r="AL27" s="65"/>
      <c r="AM27" s="65"/>
      <c r="AN27" s="160"/>
      <c r="AO27" s="65"/>
      <c r="AP27" s="160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25">
      <c r="B28" s="53">
        <v>3</v>
      </c>
      <c r="C28" s="73" t="s">
        <v>231</v>
      </c>
      <c r="D28" s="74"/>
      <c r="E28" s="42">
        <f>SUM(E29:E37)</f>
        <v>21</v>
      </c>
      <c r="F28" s="43">
        <f>SUM(F29:F37)</f>
        <v>23</v>
      </c>
      <c r="G28" s="44">
        <f>SUM(G29:G37)</f>
        <v>-2</v>
      </c>
      <c r="H28" s="75">
        <v>3</v>
      </c>
      <c r="I28" s="76"/>
      <c r="J28" s="77"/>
      <c r="K28" s="77"/>
      <c r="L28" s="49">
        <f t="shared" si="0"/>
        <v>1.0952380952380953</v>
      </c>
      <c r="M28" s="50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2"/>
      <c r="AB28" s="50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2"/>
      <c r="AQ28" s="50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2"/>
      <c r="BF28" s="50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2"/>
    </row>
    <row r="29" spans="2:72" ht="16.5" customHeight="1" x14ac:dyDescent="0.25">
      <c r="B29" s="53">
        <v>3.1</v>
      </c>
      <c r="C29" s="54" t="s">
        <v>232</v>
      </c>
      <c r="D29" s="55" t="s">
        <v>208</v>
      </c>
      <c r="E29" s="56">
        <v>2</v>
      </c>
      <c r="F29" s="57">
        <v>2</v>
      </c>
      <c r="G29" s="58">
        <f t="shared" ref="G29:G38" si="6">E29-F29</f>
        <v>0</v>
      </c>
      <c r="H29" s="59">
        <v>3</v>
      </c>
      <c r="I29" s="60">
        <v>45398</v>
      </c>
      <c r="J29" s="61">
        <v>45398</v>
      </c>
      <c r="K29" s="62">
        <f t="shared" ref="K29:K41" si="7">J29-I29+1</f>
        <v>1</v>
      </c>
      <c r="L29" s="63">
        <f t="shared" si="0"/>
        <v>1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R29" s="112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25">
      <c r="B30" s="53">
        <v>3.2</v>
      </c>
      <c r="C30" s="54" t="s">
        <v>236</v>
      </c>
      <c r="D30" s="55" t="s">
        <v>233</v>
      </c>
      <c r="E30" s="56">
        <v>3</v>
      </c>
      <c r="F30" s="57">
        <v>3</v>
      </c>
      <c r="G30" s="58">
        <f t="shared" si="6"/>
        <v>0</v>
      </c>
      <c r="H30" s="59">
        <v>3</v>
      </c>
      <c r="I30" s="162">
        <v>45399</v>
      </c>
      <c r="J30" s="61">
        <v>45406</v>
      </c>
      <c r="K30" s="62">
        <f t="shared" si="7"/>
        <v>8</v>
      </c>
      <c r="L30" s="63">
        <f t="shared" si="0"/>
        <v>1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112"/>
      <c r="AT30" s="112"/>
      <c r="AU30" s="65"/>
      <c r="AV30" s="112"/>
      <c r="AW30" s="112"/>
      <c r="AX30" s="112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25">
      <c r="B31" s="53" t="s">
        <v>60</v>
      </c>
      <c r="C31" s="54" t="s">
        <v>176</v>
      </c>
      <c r="D31" s="55" t="s">
        <v>211</v>
      </c>
      <c r="E31" s="56">
        <v>1</v>
      </c>
      <c r="F31" s="57">
        <v>1</v>
      </c>
      <c r="G31" s="58">
        <f t="shared" si="6"/>
        <v>0</v>
      </c>
      <c r="H31" s="59">
        <v>3</v>
      </c>
      <c r="I31" s="60">
        <v>45401</v>
      </c>
      <c r="J31" s="61">
        <v>45401</v>
      </c>
      <c r="K31" s="62">
        <f t="shared" si="7"/>
        <v>1</v>
      </c>
      <c r="L31" s="63">
        <f t="shared" si="0"/>
        <v>1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112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</row>
    <row r="32" spans="2:72" ht="15.75" customHeight="1" x14ac:dyDescent="0.25">
      <c r="B32" s="53" t="s">
        <v>62</v>
      </c>
      <c r="C32" s="54" t="s">
        <v>234</v>
      </c>
      <c r="D32" s="55" t="s">
        <v>235</v>
      </c>
      <c r="E32" s="56">
        <v>2</v>
      </c>
      <c r="F32" s="57">
        <v>2</v>
      </c>
      <c r="G32" s="58">
        <f t="shared" si="6"/>
        <v>0</v>
      </c>
      <c r="H32" s="59">
        <v>3</v>
      </c>
      <c r="I32" s="60">
        <v>45401</v>
      </c>
      <c r="J32" s="61">
        <v>45401</v>
      </c>
      <c r="K32" s="62">
        <f t="shared" si="7"/>
        <v>1</v>
      </c>
      <c r="L32" s="63">
        <f t="shared" si="0"/>
        <v>1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112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25">
      <c r="B33" s="53" t="s">
        <v>239</v>
      </c>
      <c r="C33" s="165" t="s">
        <v>240</v>
      </c>
      <c r="D33" s="157" t="s">
        <v>208</v>
      </c>
      <c r="E33" s="56">
        <v>4</v>
      </c>
      <c r="F33" s="57">
        <v>4</v>
      </c>
      <c r="G33" s="58">
        <f t="shared" si="6"/>
        <v>0</v>
      </c>
      <c r="H33" s="59">
        <v>3</v>
      </c>
      <c r="I33" s="158">
        <v>45404</v>
      </c>
      <c r="J33" s="61">
        <v>45406</v>
      </c>
      <c r="K33" s="62">
        <f t="shared" si="7"/>
        <v>3</v>
      </c>
      <c r="L33" s="63">
        <f t="shared" si="0"/>
        <v>1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V33" s="163"/>
      <c r="AW33" s="163"/>
      <c r="AX33" s="163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25">
      <c r="B34" s="53" t="s">
        <v>238</v>
      </c>
      <c r="C34" s="54" t="s">
        <v>248</v>
      </c>
      <c r="D34" s="55" t="s">
        <v>233</v>
      </c>
      <c r="E34" s="56">
        <v>3</v>
      </c>
      <c r="F34" s="57">
        <v>5</v>
      </c>
      <c r="G34" s="58">
        <f t="shared" si="6"/>
        <v>-2</v>
      </c>
      <c r="H34" s="59">
        <v>3</v>
      </c>
      <c r="I34" s="60">
        <v>45405</v>
      </c>
      <c r="J34" s="61">
        <v>45406</v>
      </c>
      <c r="K34" s="62">
        <f t="shared" si="7"/>
        <v>2</v>
      </c>
      <c r="L34" s="63">
        <f t="shared" si="0"/>
        <v>1.6666666666666667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112"/>
      <c r="AX34" s="112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5.75" customHeight="1" x14ac:dyDescent="0.25">
      <c r="B35" s="53" t="s">
        <v>241</v>
      </c>
      <c r="C35" s="54" t="s">
        <v>242</v>
      </c>
      <c r="D35" s="157" t="s">
        <v>225</v>
      </c>
      <c r="E35" s="56">
        <v>1</v>
      </c>
      <c r="F35" s="57">
        <v>1</v>
      </c>
      <c r="G35" s="58">
        <f>E35-F35</f>
        <v>0</v>
      </c>
      <c r="H35" s="59">
        <v>3</v>
      </c>
      <c r="I35" s="158">
        <v>45407</v>
      </c>
      <c r="J35" s="61">
        <v>45407</v>
      </c>
      <c r="K35" s="62">
        <f>J35-I35+1</f>
        <v>1</v>
      </c>
      <c r="L35" s="63">
        <f t="shared" si="0"/>
        <v>1</v>
      </c>
      <c r="M35" s="64"/>
      <c r="N35" s="65"/>
      <c r="O35" s="65"/>
      <c r="P35" s="65"/>
      <c r="Q35" s="65"/>
      <c r="R35" s="67"/>
      <c r="S35" s="67"/>
      <c r="T35" s="67"/>
      <c r="U35" s="67"/>
      <c r="V35" s="67"/>
      <c r="W35" s="65"/>
      <c r="X35" s="65"/>
      <c r="Y35" s="65"/>
      <c r="Z35" s="65"/>
      <c r="AA35" s="68"/>
      <c r="AB35" s="64"/>
      <c r="AC35" s="65"/>
      <c r="AD35" s="65"/>
      <c r="AE35" s="65"/>
      <c r="AF35" s="65"/>
      <c r="AG35" s="69"/>
      <c r="AH35" s="69"/>
      <c r="AI35" s="69"/>
      <c r="AJ35" s="69"/>
      <c r="AK35" s="69"/>
      <c r="AL35" s="65"/>
      <c r="AM35" s="65"/>
      <c r="AN35" s="65"/>
      <c r="AO35" s="65"/>
      <c r="AP35" s="68"/>
      <c r="AQ35" s="64"/>
      <c r="AR35" s="65"/>
      <c r="AS35" s="65"/>
      <c r="AT35" s="65"/>
      <c r="AU35" s="65"/>
      <c r="AV35" s="70"/>
      <c r="AW35" s="70"/>
      <c r="AX35" s="70"/>
      <c r="AY35" s="163"/>
      <c r="AZ35" s="70"/>
      <c r="BA35" s="65"/>
      <c r="BB35" s="65"/>
      <c r="BC35" s="65"/>
      <c r="BD35" s="65"/>
      <c r="BE35" s="68"/>
      <c r="BF35" s="64"/>
      <c r="BG35" s="65"/>
      <c r="BH35" s="65"/>
      <c r="BI35" s="65"/>
      <c r="BJ35" s="65"/>
      <c r="BK35" s="71"/>
      <c r="BL35" s="71"/>
      <c r="BM35" s="71"/>
      <c r="BN35" s="71"/>
      <c r="BO35" s="71"/>
      <c r="BP35" s="65"/>
      <c r="BQ35" s="65"/>
      <c r="BR35" s="65"/>
      <c r="BS35" s="65"/>
      <c r="BT35" s="68"/>
    </row>
    <row r="36" spans="2:74" ht="15.75" customHeight="1" x14ac:dyDescent="0.25">
      <c r="B36" s="53" t="s">
        <v>243</v>
      </c>
      <c r="C36" s="54" t="s">
        <v>244</v>
      </c>
      <c r="D36" s="157" t="s">
        <v>235</v>
      </c>
      <c r="E36" s="56">
        <v>4</v>
      </c>
      <c r="F36" s="57">
        <v>4</v>
      </c>
      <c r="G36" s="58">
        <f>E36-F36</f>
        <v>0</v>
      </c>
      <c r="H36" s="59">
        <v>3</v>
      </c>
      <c r="I36" s="158">
        <v>45406</v>
      </c>
      <c r="J36" s="61">
        <v>45409</v>
      </c>
      <c r="K36" s="62">
        <f>J36-I36+1</f>
        <v>4</v>
      </c>
      <c r="L36" s="63">
        <f t="shared" si="0"/>
        <v>1</v>
      </c>
      <c r="M36" s="64"/>
      <c r="N36" s="65"/>
      <c r="O36" s="65"/>
      <c r="P36" s="65"/>
      <c r="Q36" s="65"/>
      <c r="R36" s="67"/>
      <c r="S36" s="67"/>
      <c r="T36" s="67"/>
      <c r="U36" s="67"/>
      <c r="V36" s="67"/>
      <c r="W36" s="65"/>
      <c r="X36" s="65"/>
      <c r="Y36" s="65"/>
      <c r="Z36" s="65"/>
      <c r="AA36" s="68"/>
      <c r="AB36" s="64"/>
      <c r="AC36" s="65"/>
      <c r="AD36" s="65"/>
      <c r="AE36" s="65"/>
      <c r="AF36" s="65"/>
      <c r="AG36" s="69"/>
      <c r="AH36" s="69"/>
      <c r="AI36" s="69"/>
      <c r="AJ36" s="69"/>
      <c r="AK36" s="69"/>
      <c r="AL36" s="65"/>
      <c r="AM36" s="65"/>
      <c r="AN36" s="65"/>
      <c r="AO36" s="65"/>
      <c r="AP36" s="68"/>
      <c r="AQ36" s="64"/>
      <c r="AR36" s="65"/>
      <c r="AS36" s="65"/>
      <c r="AT36" s="65"/>
      <c r="AU36" s="65"/>
      <c r="AV36" s="70"/>
      <c r="AW36" s="70"/>
      <c r="AX36" s="163"/>
      <c r="AY36" s="163"/>
      <c r="AZ36" s="163"/>
      <c r="BA36" s="65"/>
      <c r="BB36" s="65"/>
      <c r="BC36" s="65"/>
      <c r="BD36" s="65"/>
      <c r="BE36" s="68"/>
      <c r="BF36" s="64"/>
      <c r="BG36" s="65"/>
      <c r="BH36" s="65"/>
      <c r="BI36" s="65"/>
      <c r="BJ36" s="65"/>
      <c r="BK36" s="71"/>
      <c r="BL36" s="71"/>
      <c r="BM36" s="71"/>
      <c r="BN36" s="71"/>
      <c r="BO36" s="71"/>
      <c r="BP36" s="65"/>
      <c r="BQ36" s="65"/>
      <c r="BR36" s="65"/>
      <c r="BS36" s="65"/>
      <c r="BT36" s="68"/>
    </row>
    <row r="37" spans="2:74" ht="15.75" customHeight="1" x14ac:dyDescent="0.25">
      <c r="B37" s="53" t="s">
        <v>247</v>
      </c>
      <c r="C37" s="54" t="s">
        <v>245</v>
      </c>
      <c r="D37" s="55" t="s">
        <v>225</v>
      </c>
      <c r="E37" s="56">
        <v>1</v>
      </c>
      <c r="F37" s="57">
        <v>1</v>
      </c>
      <c r="G37" s="58">
        <f t="shared" si="6"/>
        <v>0</v>
      </c>
      <c r="H37" s="59">
        <v>3</v>
      </c>
      <c r="I37" s="60">
        <v>45409</v>
      </c>
      <c r="J37" s="61">
        <v>45409</v>
      </c>
      <c r="K37" s="62">
        <f t="shared" si="7"/>
        <v>1</v>
      </c>
      <c r="L37" s="63">
        <f t="shared" si="0"/>
        <v>1</v>
      </c>
      <c r="M37" s="64"/>
      <c r="N37" s="65"/>
      <c r="O37" s="65"/>
      <c r="P37" s="65"/>
      <c r="Q37" s="65"/>
      <c r="R37" s="67"/>
      <c r="S37" s="67"/>
      <c r="T37" s="67"/>
      <c r="U37" s="67"/>
      <c r="V37" s="67"/>
      <c r="W37" s="65"/>
      <c r="X37" s="65"/>
      <c r="Y37" s="65"/>
      <c r="Z37" s="65"/>
      <c r="AA37" s="68"/>
      <c r="AB37" s="64"/>
      <c r="AC37" s="65"/>
      <c r="AD37" s="65"/>
      <c r="AE37" s="65"/>
      <c r="AF37" s="65"/>
      <c r="AG37" s="69"/>
      <c r="AH37" s="69"/>
      <c r="AI37" s="69"/>
      <c r="AJ37" s="69"/>
      <c r="AK37" s="69"/>
      <c r="AL37" s="65"/>
      <c r="AM37" s="65"/>
      <c r="AN37" s="65"/>
      <c r="AO37" s="65"/>
      <c r="AP37" s="68"/>
      <c r="AQ37" s="64"/>
      <c r="AR37" s="65"/>
      <c r="AS37" s="65"/>
      <c r="AT37" s="65"/>
      <c r="AU37" s="65"/>
      <c r="AV37" s="70"/>
      <c r="AW37" s="70"/>
      <c r="AX37" s="70"/>
      <c r="AY37" s="70"/>
      <c r="AZ37" s="163"/>
      <c r="BA37" s="65"/>
      <c r="BB37" s="65"/>
      <c r="BC37" s="65"/>
      <c r="BD37" s="65"/>
      <c r="BE37" s="68"/>
      <c r="BF37" s="64"/>
      <c r="BG37" s="65"/>
      <c r="BH37" s="65"/>
      <c r="BI37" s="65"/>
      <c r="BJ37" s="65"/>
      <c r="BK37" s="71"/>
      <c r="BL37" s="71"/>
      <c r="BM37" s="71"/>
      <c r="BN37" s="71"/>
      <c r="BO37" s="71"/>
      <c r="BP37" s="65"/>
      <c r="BQ37" s="65"/>
      <c r="BR37" s="65"/>
      <c r="BS37" s="65"/>
      <c r="BT37" s="68"/>
    </row>
    <row r="38" spans="2:74" ht="15.75" customHeight="1" x14ac:dyDescent="0.25">
      <c r="B38" s="53" t="s">
        <v>246</v>
      </c>
      <c r="C38" s="54" t="s">
        <v>249</v>
      </c>
      <c r="D38" s="157" t="s">
        <v>250</v>
      </c>
      <c r="E38" s="56">
        <v>3</v>
      </c>
      <c r="F38" s="57">
        <v>3</v>
      </c>
      <c r="G38" s="58">
        <f t="shared" si="6"/>
        <v>0</v>
      </c>
      <c r="H38" s="59">
        <v>3</v>
      </c>
      <c r="I38" s="158">
        <v>45407</v>
      </c>
      <c r="J38" s="61">
        <v>45409</v>
      </c>
      <c r="K38" s="62">
        <f t="shared" si="7"/>
        <v>3</v>
      </c>
      <c r="L38" s="63">
        <f t="shared" si="0"/>
        <v>1</v>
      </c>
      <c r="M38" s="64"/>
      <c r="N38" s="65"/>
      <c r="O38" s="65"/>
      <c r="P38" s="65"/>
      <c r="Q38" s="65"/>
      <c r="R38" s="67"/>
      <c r="S38" s="67"/>
      <c r="T38" s="67"/>
      <c r="U38" s="67"/>
      <c r="V38" s="67"/>
      <c r="W38" s="65"/>
      <c r="X38" s="65"/>
      <c r="Y38" s="65"/>
      <c r="Z38" s="65"/>
      <c r="AA38" s="68"/>
      <c r="AB38" s="64"/>
      <c r="AC38" s="65"/>
      <c r="AD38" s="65"/>
      <c r="AE38" s="65"/>
      <c r="AF38" s="65"/>
      <c r="AG38" s="69"/>
      <c r="AH38" s="69"/>
      <c r="AI38" s="69"/>
      <c r="AJ38" s="69"/>
      <c r="AK38" s="69"/>
      <c r="AL38" s="65"/>
      <c r="AM38" s="65"/>
      <c r="AN38" s="65"/>
      <c r="AO38" s="65"/>
      <c r="AP38" s="68"/>
      <c r="AQ38" s="64"/>
      <c r="AR38" s="65"/>
      <c r="AS38" s="65"/>
      <c r="AT38" s="65"/>
      <c r="AU38" s="65"/>
      <c r="AV38" s="70"/>
      <c r="AW38" s="70"/>
      <c r="AX38" s="70"/>
      <c r="AY38" s="163"/>
      <c r="AZ38" s="163"/>
      <c r="BA38" s="65"/>
      <c r="BB38" s="65"/>
      <c r="BC38" s="65"/>
      <c r="BD38" s="65"/>
      <c r="BE38" s="68"/>
      <c r="BF38" s="64"/>
      <c r="BG38" s="65"/>
      <c r="BH38" s="65"/>
      <c r="BI38" s="65"/>
      <c r="BJ38" s="65"/>
      <c r="BK38" s="71"/>
      <c r="BL38" s="71"/>
      <c r="BM38" s="71"/>
      <c r="BN38" s="71"/>
      <c r="BO38" s="71"/>
      <c r="BP38" s="65"/>
      <c r="BQ38" s="65"/>
      <c r="BR38" s="65"/>
      <c r="BS38" s="65"/>
      <c r="BT38" s="68"/>
    </row>
    <row r="39" spans="2:74" ht="15.75" customHeight="1" x14ac:dyDescent="0.25">
      <c r="B39" s="53" t="s">
        <v>251</v>
      </c>
      <c r="C39" s="165" t="s">
        <v>252</v>
      </c>
      <c r="D39" s="157" t="s">
        <v>225</v>
      </c>
      <c r="E39" s="56">
        <v>2</v>
      </c>
      <c r="F39" s="57">
        <v>2</v>
      </c>
      <c r="G39" s="58">
        <f>E39-F39</f>
        <v>0</v>
      </c>
      <c r="H39" s="59">
        <v>3</v>
      </c>
      <c r="I39" s="158">
        <v>45415</v>
      </c>
      <c r="J39" s="61">
        <v>45415</v>
      </c>
      <c r="K39" s="62">
        <f t="shared" si="7"/>
        <v>1</v>
      </c>
      <c r="L39" s="63">
        <f t="shared" si="0"/>
        <v>1</v>
      </c>
      <c r="M39" s="64"/>
      <c r="N39" s="65"/>
      <c r="O39" s="65"/>
      <c r="P39" s="65"/>
      <c r="Q39" s="65"/>
      <c r="R39" s="67"/>
      <c r="S39" s="67"/>
      <c r="T39" s="67"/>
      <c r="U39" s="67"/>
      <c r="V39" s="67"/>
      <c r="W39" s="65"/>
      <c r="X39" s="65"/>
      <c r="Y39" s="65"/>
      <c r="Z39" s="65"/>
      <c r="AA39" s="68"/>
      <c r="AB39" s="64"/>
      <c r="AC39" s="65"/>
      <c r="AD39" s="65"/>
      <c r="AE39" s="65"/>
      <c r="AF39" s="65"/>
      <c r="AG39" s="69"/>
      <c r="AH39" s="69"/>
      <c r="AI39" s="69"/>
      <c r="AJ39" s="69"/>
      <c r="AK39" s="69"/>
      <c r="AL39" s="65"/>
      <c r="AM39" s="65"/>
      <c r="AN39" s="65"/>
      <c r="AO39" s="65"/>
      <c r="AP39" s="68"/>
      <c r="AQ39" s="64"/>
      <c r="AR39" s="65"/>
      <c r="AS39" s="65"/>
      <c r="AT39" s="65"/>
      <c r="AU39" s="65"/>
      <c r="AV39" s="70"/>
      <c r="AW39" s="70"/>
      <c r="AX39" s="70"/>
      <c r="AY39" s="70"/>
      <c r="AZ39" s="70"/>
      <c r="BA39" s="65"/>
      <c r="BB39" s="65"/>
      <c r="BC39" s="65"/>
      <c r="BD39" s="65"/>
      <c r="BE39" s="163"/>
      <c r="BF39" s="64"/>
      <c r="BG39" s="65"/>
      <c r="BH39" s="65"/>
      <c r="BI39" s="65"/>
      <c r="BJ39" s="65"/>
      <c r="BK39" s="71"/>
      <c r="BL39" s="71"/>
      <c r="BM39" s="71"/>
      <c r="BN39" s="71"/>
      <c r="BO39" s="71"/>
      <c r="BP39" s="65"/>
      <c r="BQ39" s="65"/>
      <c r="BR39" s="65"/>
      <c r="BS39" s="65"/>
      <c r="BT39" s="68"/>
    </row>
    <row r="40" spans="2:74" ht="15.75" customHeight="1" x14ac:dyDescent="0.25">
      <c r="B40" s="53" t="s">
        <v>253</v>
      </c>
      <c r="C40" s="165" t="s">
        <v>255</v>
      </c>
      <c r="D40" s="157" t="s">
        <v>211</v>
      </c>
      <c r="E40" s="56">
        <v>4</v>
      </c>
      <c r="F40" s="57">
        <v>5</v>
      </c>
      <c r="G40" s="58">
        <f>E40-F40</f>
        <v>-1</v>
      </c>
      <c r="H40" s="59">
        <v>3</v>
      </c>
      <c r="I40" s="158">
        <v>45414</v>
      </c>
      <c r="J40" s="61">
        <v>45416</v>
      </c>
      <c r="K40" s="62">
        <f t="shared" si="7"/>
        <v>3</v>
      </c>
      <c r="L40" s="63">
        <f t="shared" si="0"/>
        <v>1.25</v>
      </c>
      <c r="M40" s="64"/>
      <c r="N40" s="65"/>
      <c r="O40" s="65"/>
      <c r="P40" s="65"/>
      <c r="Q40" s="65"/>
      <c r="R40" s="67"/>
      <c r="S40" s="67"/>
      <c r="T40" s="67"/>
      <c r="U40" s="67"/>
      <c r="V40" s="67"/>
      <c r="W40" s="65"/>
      <c r="X40" s="65"/>
      <c r="Y40" s="65"/>
      <c r="Z40" s="65"/>
      <c r="AA40" s="68"/>
      <c r="AB40" s="64"/>
      <c r="AC40" s="65"/>
      <c r="AD40" s="65"/>
      <c r="AE40" s="65"/>
      <c r="AF40" s="65"/>
      <c r="AG40" s="69"/>
      <c r="AH40" s="69"/>
      <c r="AI40" s="69"/>
      <c r="AJ40" s="69"/>
      <c r="AK40" s="69"/>
      <c r="AL40" s="65"/>
      <c r="AM40" s="65"/>
      <c r="AN40" s="65"/>
      <c r="AO40" s="65"/>
      <c r="AP40" s="68"/>
      <c r="AQ40" s="64"/>
      <c r="AR40" s="65"/>
      <c r="AS40" s="65"/>
      <c r="AT40" s="65"/>
      <c r="AU40" s="65"/>
      <c r="AV40" s="70"/>
      <c r="AW40" s="70"/>
      <c r="AX40" s="70"/>
      <c r="AY40" s="70"/>
      <c r="AZ40" s="70"/>
      <c r="BA40" s="65"/>
      <c r="BB40" s="65"/>
      <c r="BC40" s="166"/>
      <c r="BD40" s="166"/>
      <c r="BE40" s="167"/>
      <c r="BF40" s="64"/>
      <c r="BG40" s="65"/>
      <c r="BH40" s="65"/>
      <c r="BI40" s="65"/>
      <c r="BJ40" s="65"/>
      <c r="BK40" s="71"/>
      <c r="BL40" s="71"/>
      <c r="BM40" s="71"/>
      <c r="BN40" s="71"/>
      <c r="BO40" s="71"/>
      <c r="BP40" s="65"/>
      <c r="BQ40" s="65"/>
      <c r="BR40" s="65"/>
      <c r="BS40" s="65"/>
      <c r="BT40" s="68"/>
    </row>
    <row r="41" spans="2:74" ht="15.75" customHeight="1" x14ac:dyDescent="0.25">
      <c r="B41" s="53" t="s">
        <v>254</v>
      </c>
      <c r="C41" s="165" t="s">
        <v>264</v>
      </c>
      <c r="D41" s="157" t="s">
        <v>256</v>
      </c>
      <c r="E41" s="56">
        <v>4</v>
      </c>
      <c r="F41" s="57">
        <v>3</v>
      </c>
      <c r="G41" s="58">
        <f>E41-F41</f>
        <v>1</v>
      </c>
      <c r="H41" s="59">
        <v>3</v>
      </c>
      <c r="I41" s="158">
        <v>45415</v>
      </c>
      <c r="J41" s="61">
        <v>45415</v>
      </c>
      <c r="K41" s="62">
        <f t="shared" si="7"/>
        <v>1</v>
      </c>
      <c r="L41" s="63">
        <f t="shared" si="0"/>
        <v>0.75</v>
      </c>
      <c r="M41" s="64"/>
      <c r="N41" s="65"/>
      <c r="O41" s="65"/>
      <c r="P41" s="65"/>
      <c r="Q41" s="65"/>
      <c r="R41" s="67"/>
      <c r="S41" s="67"/>
      <c r="T41" s="67"/>
      <c r="U41" s="67"/>
      <c r="V41" s="67"/>
      <c r="W41" s="65"/>
      <c r="X41" s="65"/>
      <c r="Y41" s="65"/>
      <c r="Z41" s="65"/>
      <c r="AA41" s="68"/>
      <c r="AB41" s="64"/>
      <c r="AC41" s="65"/>
      <c r="AD41" s="65"/>
      <c r="AE41" s="65"/>
      <c r="AF41" s="65"/>
      <c r="AG41" s="69"/>
      <c r="AH41" s="69"/>
      <c r="AI41" s="69"/>
      <c r="AJ41" s="69"/>
      <c r="AK41" s="69"/>
      <c r="AL41" s="65"/>
      <c r="AM41" s="65"/>
      <c r="AN41" s="65"/>
      <c r="AO41" s="65"/>
      <c r="AP41" s="68"/>
      <c r="AQ41" s="64"/>
      <c r="AR41" s="65"/>
      <c r="AS41" s="65"/>
      <c r="AT41" s="65"/>
      <c r="AU41" s="65"/>
      <c r="AV41" s="70"/>
      <c r="AW41" s="70"/>
      <c r="AX41" s="70"/>
      <c r="AY41" s="70"/>
      <c r="AZ41" s="70"/>
      <c r="BA41" s="65"/>
      <c r="BB41" s="65"/>
      <c r="BC41" s="65"/>
      <c r="BD41" s="65"/>
      <c r="BE41" s="166"/>
      <c r="BF41" s="64"/>
      <c r="BG41" s="65"/>
      <c r="BH41" s="65"/>
      <c r="BI41" s="65"/>
      <c r="BJ41" s="65"/>
      <c r="BK41" s="71"/>
      <c r="BL41" s="71"/>
      <c r="BM41" s="71"/>
      <c r="BN41" s="71"/>
      <c r="BO41" s="71"/>
      <c r="BP41" s="65"/>
      <c r="BQ41" s="65"/>
      <c r="BR41" s="65"/>
      <c r="BS41" s="65"/>
      <c r="BT41" s="68"/>
    </row>
    <row r="42" spans="2:74" ht="15.75" customHeight="1" x14ac:dyDescent="0.25">
      <c r="B42" s="53">
        <v>4</v>
      </c>
      <c r="C42" s="73" t="s">
        <v>261</v>
      </c>
      <c r="D42" s="74"/>
      <c r="E42" s="42">
        <f t="shared" ref="E42:G42" si="8">SUM(E43:E46)</f>
        <v>1</v>
      </c>
      <c r="F42" s="43">
        <f t="shared" si="8"/>
        <v>1</v>
      </c>
      <c r="G42" s="44">
        <f t="shared" si="8"/>
        <v>0</v>
      </c>
      <c r="H42" s="75"/>
      <c r="I42" s="76"/>
      <c r="J42" s="77"/>
      <c r="K42" s="77"/>
      <c r="L42" s="49">
        <f t="shared" si="0"/>
        <v>1</v>
      </c>
      <c r="M42" s="50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2"/>
      <c r="AB42" s="50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2"/>
      <c r="AQ42" s="50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2"/>
      <c r="BF42" s="50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2"/>
    </row>
    <row r="43" spans="2:74" ht="15.75" customHeight="1" x14ac:dyDescent="0.25">
      <c r="B43" s="53">
        <v>4.0999999999999996</v>
      </c>
      <c r="C43" s="54" t="s">
        <v>263</v>
      </c>
      <c r="D43" s="55" t="s">
        <v>262</v>
      </c>
      <c r="E43" s="56">
        <v>1</v>
      </c>
      <c r="F43" s="57">
        <v>1</v>
      </c>
      <c r="G43" s="58">
        <f t="shared" ref="G43:G46" si="9">E43-F43</f>
        <v>0</v>
      </c>
      <c r="H43" s="59">
        <v>4</v>
      </c>
      <c r="I43" s="60">
        <v>45421</v>
      </c>
      <c r="J43" s="61">
        <v>45421</v>
      </c>
      <c r="K43" s="62">
        <f t="shared" ref="K43:K46" si="10">J43-I43+1</f>
        <v>1</v>
      </c>
      <c r="L43" s="63">
        <f t="shared" si="0"/>
        <v>1</v>
      </c>
      <c r="M43" s="64"/>
      <c r="N43" s="65"/>
      <c r="O43" s="65"/>
      <c r="P43" s="65"/>
      <c r="Q43" s="65"/>
      <c r="R43" s="67"/>
      <c r="S43" s="67"/>
      <c r="T43" s="67"/>
      <c r="U43" s="67"/>
      <c r="V43" s="67"/>
      <c r="W43" s="65"/>
      <c r="X43" s="65"/>
      <c r="Y43" s="65"/>
      <c r="Z43" s="65"/>
      <c r="AA43" s="68"/>
      <c r="AB43" s="64"/>
      <c r="AC43" s="65"/>
      <c r="AD43" s="65"/>
      <c r="AE43" s="65"/>
      <c r="AF43" s="65"/>
      <c r="AG43" s="69"/>
      <c r="AH43" s="69"/>
      <c r="AI43" s="69"/>
      <c r="AJ43" s="69"/>
      <c r="AK43" s="69"/>
      <c r="AL43" s="65"/>
      <c r="AM43" s="65"/>
      <c r="AN43" s="65"/>
      <c r="AO43" s="65"/>
      <c r="AP43" s="68"/>
      <c r="AQ43" s="64"/>
      <c r="AR43" s="65"/>
      <c r="AS43" s="65"/>
      <c r="AT43" s="65"/>
      <c r="AU43" s="65"/>
      <c r="AV43" s="70"/>
      <c r="AW43" s="70"/>
      <c r="AX43" s="70"/>
      <c r="AY43" s="70"/>
      <c r="AZ43" s="70"/>
      <c r="BA43" s="65"/>
      <c r="BB43" s="65"/>
      <c r="BC43" s="65"/>
      <c r="BD43" s="65"/>
      <c r="BE43" s="68"/>
      <c r="BG43" s="65"/>
      <c r="BH43" s="113"/>
      <c r="BI43" s="65"/>
      <c r="BJ43" s="65"/>
      <c r="BK43" s="71"/>
      <c r="BL43" s="71"/>
      <c r="BM43" s="71"/>
      <c r="BN43" s="71"/>
      <c r="BO43" s="71"/>
      <c r="BP43" s="65"/>
      <c r="BQ43" s="65"/>
      <c r="BR43" s="65"/>
      <c r="BS43" s="65"/>
      <c r="BT43" s="68"/>
    </row>
    <row r="44" spans="2:74" ht="15.75" customHeight="1" x14ac:dyDescent="0.25">
      <c r="B44" s="53">
        <v>4.2</v>
      </c>
      <c r="C44" s="54"/>
      <c r="D44" s="55"/>
      <c r="E44" s="56"/>
      <c r="F44" s="57"/>
      <c r="G44" s="58">
        <f t="shared" si="9"/>
        <v>0</v>
      </c>
      <c r="H44" s="59"/>
      <c r="I44" s="60"/>
      <c r="J44" s="61"/>
      <c r="K44" s="62">
        <f t="shared" si="10"/>
        <v>1</v>
      </c>
      <c r="L44" s="63" t="e">
        <f t="shared" si="0"/>
        <v>#DIV/0!</v>
      </c>
      <c r="M44" s="64"/>
      <c r="N44" s="65"/>
      <c r="O44" s="65"/>
      <c r="P44" s="65"/>
      <c r="Q44" s="65"/>
      <c r="R44" s="67"/>
      <c r="S44" s="67"/>
      <c r="T44" s="67"/>
      <c r="U44" s="67"/>
      <c r="V44" s="67"/>
      <c r="W44" s="65"/>
      <c r="X44" s="65"/>
      <c r="Y44" s="65"/>
      <c r="Z44" s="65"/>
      <c r="AA44" s="68"/>
      <c r="AB44" s="64"/>
      <c r="AC44" s="65"/>
      <c r="AD44" s="65"/>
      <c r="AE44" s="65"/>
      <c r="AF44" s="65"/>
      <c r="AG44" s="69"/>
      <c r="AH44" s="69"/>
      <c r="AI44" s="69"/>
      <c r="AJ44" s="69"/>
      <c r="AK44" s="69"/>
      <c r="AL44" s="65"/>
      <c r="AM44" s="65"/>
      <c r="AN44" s="65"/>
      <c r="AO44" s="65"/>
      <c r="AP44" s="68"/>
      <c r="AQ44" s="64"/>
      <c r="AR44" s="65"/>
      <c r="AS44" s="65"/>
      <c r="AT44" s="65"/>
      <c r="AU44" s="65"/>
      <c r="AV44" s="70"/>
      <c r="AW44" s="70"/>
      <c r="AX44" s="70"/>
      <c r="AY44" s="70"/>
      <c r="AZ44" s="70"/>
      <c r="BA44" s="65"/>
      <c r="BB44" s="65"/>
      <c r="BC44" s="65"/>
      <c r="BD44" s="65"/>
      <c r="BE44" s="68"/>
      <c r="BF44" s="64"/>
      <c r="BG44" s="65"/>
      <c r="BH44" s="65"/>
      <c r="BI44" s="65"/>
      <c r="BJ44" s="65"/>
      <c r="BK44" s="71"/>
      <c r="BL44" s="71"/>
      <c r="BM44" s="71"/>
      <c r="BN44" s="71"/>
      <c r="BO44" s="71"/>
      <c r="BP44" s="65"/>
      <c r="BQ44" s="65"/>
      <c r="BR44" s="65"/>
      <c r="BS44" s="65"/>
      <c r="BT44" s="68"/>
    </row>
    <row r="45" spans="2:74" ht="15.75" customHeight="1" x14ac:dyDescent="0.25">
      <c r="B45" s="53">
        <v>4.3</v>
      </c>
      <c r="C45" s="54"/>
      <c r="D45" s="80"/>
      <c r="E45" s="56"/>
      <c r="F45" s="57"/>
      <c r="G45" s="58">
        <f t="shared" si="9"/>
        <v>0</v>
      </c>
      <c r="H45" s="59"/>
      <c r="I45" s="60"/>
      <c r="J45" s="61"/>
      <c r="K45" s="62">
        <f t="shared" si="10"/>
        <v>1</v>
      </c>
      <c r="L45" s="63" t="e">
        <f t="shared" si="0"/>
        <v>#DIV/0!</v>
      </c>
      <c r="M45" s="64"/>
      <c r="N45" s="65"/>
      <c r="O45" s="65"/>
      <c r="P45" s="65"/>
      <c r="Q45" s="65"/>
      <c r="R45" s="67"/>
      <c r="S45" s="67"/>
      <c r="T45" s="67"/>
      <c r="U45" s="67"/>
      <c r="V45" s="67"/>
      <c r="W45" s="65"/>
      <c r="X45" s="65"/>
      <c r="Y45" s="65"/>
      <c r="Z45" s="65"/>
      <c r="AA45" s="68"/>
      <c r="AB45" s="64"/>
      <c r="AC45" s="65"/>
      <c r="AD45" s="65"/>
      <c r="AE45" s="65"/>
      <c r="AF45" s="65"/>
      <c r="AG45" s="69"/>
      <c r="AH45" s="69"/>
      <c r="AI45" s="69"/>
      <c r="AJ45" s="69"/>
      <c r="AK45" s="69"/>
      <c r="AL45" s="65"/>
      <c r="AM45" s="65"/>
      <c r="AN45" s="65"/>
      <c r="AO45" s="65"/>
      <c r="AP45" s="68"/>
      <c r="AQ45" s="64"/>
      <c r="AR45" s="65"/>
      <c r="AS45" s="65"/>
      <c r="AT45" s="65"/>
      <c r="AU45" s="65"/>
      <c r="AV45" s="70"/>
      <c r="AW45" s="70"/>
      <c r="AX45" s="70"/>
      <c r="AY45" s="70"/>
      <c r="AZ45" s="70"/>
      <c r="BA45" s="65"/>
      <c r="BB45" s="65"/>
      <c r="BC45" s="65"/>
      <c r="BD45" s="65"/>
      <c r="BE45" s="68"/>
      <c r="BF45" s="64"/>
      <c r="BG45" s="65"/>
      <c r="BH45" s="65"/>
      <c r="BI45" s="65"/>
      <c r="BJ45" s="65"/>
      <c r="BK45" s="71"/>
      <c r="BL45" s="71"/>
      <c r="BM45" s="71"/>
      <c r="BN45" s="71"/>
      <c r="BO45" s="71"/>
      <c r="BP45" s="65"/>
      <c r="BQ45" s="65"/>
      <c r="BR45" s="65"/>
      <c r="BS45" s="65"/>
      <c r="BT45" s="68"/>
    </row>
    <row r="46" spans="2:74" ht="16.5" customHeight="1" x14ac:dyDescent="0.25">
      <c r="B46" s="81" t="s">
        <v>71</v>
      </c>
      <c r="C46" s="82"/>
      <c r="D46" s="83"/>
      <c r="E46" s="84"/>
      <c r="F46" s="85"/>
      <c r="G46" s="86">
        <f t="shared" si="9"/>
        <v>0</v>
      </c>
      <c r="H46" s="87"/>
      <c r="I46" s="88"/>
      <c r="J46" s="89"/>
      <c r="K46" s="90">
        <f t="shared" si="10"/>
        <v>1</v>
      </c>
      <c r="L46" s="91" t="e">
        <f t="shared" si="0"/>
        <v>#DIV/0!</v>
      </c>
      <c r="M46" s="92"/>
      <c r="N46" s="93"/>
      <c r="O46" s="93"/>
      <c r="P46" s="93"/>
      <c r="Q46" s="93"/>
      <c r="R46" s="94"/>
      <c r="S46" s="94"/>
      <c r="T46" s="94"/>
      <c r="U46" s="94"/>
      <c r="V46" s="94"/>
      <c r="W46" s="93"/>
      <c r="X46" s="93"/>
      <c r="Y46" s="93"/>
      <c r="Z46" s="93"/>
      <c r="AA46" s="95"/>
      <c r="AB46" s="92"/>
      <c r="AC46" s="93"/>
      <c r="AD46" s="93"/>
      <c r="AE46" s="93"/>
      <c r="AF46" s="93"/>
      <c r="AG46" s="96"/>
      <c r="AH46" s="96"/>
      <c r="AI46" s="96"/>
      <c r="AJ46" s="96"/>
      <c r="AK46" s="96"/>
      <c r="AL46" s="93"/>
      <c r="AM46" s="93"/>
      <c r="AN46" s="93"/>
      <c r="AO46" s="93"/>
      <c r="AP46" s="95"/>
      <c r="AQ46" s="92"/>
      <c r="AR46" s="93"/>
      <c r="AS46" s="93"/>
      <c r="AT46" s="93"/>
      <c r="AU46" s="93"/>
      <c r="AV46" s="97"/>
      <c r="AW46" s="97"/>
      <c r="AX46" s="97"/>
      <c r="AY46" s="97"/>
      <c r="AZ46" s="97"/>
      <c r="BA46" s="93"/>
      <c r="BB46" s="93"/>
      <c r="BC46" s="93"/>
      <c r="BD46" s="93"/>
      <c r="BE46" s="95"/>
      <c r="BF46" s="92"/>
      <c r="BG46" s="93"/>
      <c r="BH46" s="93"/>
      <c r="BI46" s="93"/>
      <c r="BJ46" s="93"/>
      <c r="BK46" s="98"/>
      <c r="BL46" s="98"/>
      <c r="BM46" s="98"/>
      <c r="BN46" s="98"/>
      <c r="BO46" s="98"/>
      <c r="BP46" s="93"/>
      <c r="BQ46" s="93"/>
      <c r="BR46" s="93"/>
      <c r="BS46" s="93"/>
      <c r="BT46" s="95"/>
    </row>
    <row r="47" spans="2:74" ht="18" customHeight="1" x14ac:dyDescent="0.25">
      <c r="E47" s="99" t="s">
        <v>29</v>
      </c>
      <c r="F47" s="99" t="s">
        <v>30</v>
      </c>
      <c r="G47" s="99" t="s">
        <v>31</v>
      </c>
      <c r="H47" s="99" t="s">
        <v>73</v>
      </c>
      <c r="I47" s="99" t="s">
        <v>74</v>
      </c>
    </row>
    <row r="48" spans="2:74" ht="18" customHeight="1" x14ac:dyDescent="0.25">
      <c r="C48" s="4" t="s">
        <v>75</v>
      </c>
      <c r="D48" s="100" t="s">
        <v>76</v>
      </c>
      <c r="E48" s="101">
        <f>SUM(E11:E16,E18:E21,E29:E37,E43:E46)</f>
        <v>50</v>
      </c>
      <c r="F48" s="101">
        <f>SUM(F11:F16,F18:F21,F29:F37,F43:F46)</f>
        <v>52</v>
      </c>
      <c r="G48" s="101">
        <f>SUM(G11:G16,G18:G21,G29:G37,G43:G46)</f>
        <v>-2</v>
      </c>
      <c r="H48" s="101">
        <v>60</v>
      </c>
      <c r="I48" s="101">
        <f>E48/H48</f>
        <v>0.83333333333333337</v>
      </c>
      <c r="L48" s="102" t="s">
        <v>77</v>
      </c>
      <c r="M48" s="103">
        <v>1</v>
      </c>
      <c r="N48" s="103">
        <v>2</v>
      </c>
      <c r="O48" s="103">
        <v>3</v>
      </c>
      <c r="P48" s="103">
        <v>4</v>
      </c>
      <c r="Q48" s="103">
        <v>5</v>
      </c>
      <c r="R48" s="103">
        <v>6</v>
      </c>
      <c r="S48" s="103">
        <v>7</v>
      </c>
      <c r="T48" s="103">
        <v>8</v>
      </c>
      <c r="U48" s="103">
        <v>9</v>
      </c>
      <c r="V48" s="103">
        <v>10</v>
      </c>
      <c r="W48" s="103">
        <v>11</v>
      </c>
      <c r="X48" s="103">
        <v>12</v>
      </c>
      <c r="Y48" s="103">
        <v>13</v>
      </c>
      <c r="Z48" s="103">
        <v>14</v>
      </c>
      <c r="AA48" s="103">
        <v>15</v>
      </c>
      <c r="AB48" s="103">
        <v>16</v>
      </c>
      <c r="AC48" s="103">
        <v>17</v>
      </c>
      <c r="AD48" s="103">
        <v>18</v>
      </c>
      <c r="AE48" s="103">
        <v>19</v>
      </c>
      <c r="AF48" s="103">
        <v>20</v>
      </c>
      <c r="AG48" s="103">
        <v>21</v>
      </c>
      <c r="AH48" s="103">
        <v>22</v>
      </c>
      <c r="AI48" s="103">
        <v>23</v>
      </c>
      <c r="AJ48" s="103">
        <v>24</v>
      </c>
      <c r="AK48" s="103">
        <v>25</v>
      </c>
      <c r="AL48" s="103">
        <v>26</v>
      </c>
      <c r="AM48" s="103">
        <v>27</v>
      </c>
      <c r="AN48" s="103">
        <v>28</v>
      </c>
      <c r="AO48" s="103">
        <v>29</v>
      </c>
      <c r="AP48" s="103">
        <v>30</v>
      </c>
      <c r="AQ48" s="103">
        <v>31</v>
      </c>
      <c r="AR48" s="103">
        <v>32</v>
      </c>
      <c r="AS48" s="103">
        <v>33</v>
      </c>
      <c r="AT48" s="103">
        <v>34</v>
      </c>
      <c r="AU48" s="103">
        <v>35</v>
      </c>
      <c r="AV48" s="103">
        <v>36</v>
      </c>
      <c r="AW48" s="103">
        <v>37</v>
      </c>
      <c r="AX48" s="103">
        <v>38</v>
      </c>
      <c r="AY48" s="103">
        <v>39</v>
      </c>
      <c r="AZ48" s="103">
        <v>40</v>
      </c>
      <c r="BA48" s="103">
        <v>41</v>
      </c>
      <c r="BB48" s="103">
        <v>42</v>
      </c>
      <c r="BC48" s="103">
        <v>43</v>
      </c>
      <c r="BD48" s="103">
        <v>44</v>
      </c>
      <c r="BE48" s="103">
        <v>45</v>
      </c>
      <c r="BF48" s="103">
        <v>46</v>
      </c>
      <c r="BG48" s="103">
        <v>47</v>
      </c>
      <c r="BH48" s="103">
        <v>48</v>
      </c>
      <c r="BI48" s="103">
        <v>49</v>
      </c>
      <c r="BJ48" s="103">
        <v>50</v>
      </c>
      <c r="BK48" s="103">
        <v>51</v>
      </c>
      <c r="BL48" s="103">
        <v>52</v>
      </c>
      <c r="BM48" s="103">
        <v>53</v>
      </c>
      <c r="BN48" s="103">
        <v>54</v>
      </c>
      <c r="BO48" s="103">
        <v>55</v>
      </c>
      <c r="BP48" s="103">
        <v>56</v>
      </c>
      <c r="BQ48" s="103">
        <v>57</v>
      </c>
      <c r="BR48" s="103">
        <v>58</v>
      </c>
      <c r="BS48" s="103">
        <v>59</v>
      </c>
      <c r="BT48" s="103">
        <v>60</v>
      </c>
      <c r="BV48" s="100" t="s">
        <v>76</v>
      </c>
    </row>
    <row r="49" spans="3:74" ht="18" customHeight="1" x14ac:dyDescent="0.25">
      <c r="H49" s="104" t="s">
        <v>78</v>
      </c>
      <c r="L49" s="102" t="s">
        <v>79</v>
      </c>
      <c r="M49" s="105">
        <f>E48</f>
        <v>50</v>
      </c>
      <c r="N49" s="106">
        <f>M49-I48</f>
        <v>49.166666666666664</v>
      </c>
      <c r="O49" s="106">
        <f>N49-I48</f>
        <v>48.333333333333329</v>
      </c>
      <c r="P49" s="106">
        <f>O49-I48</f>
        <v>47.499999999999993</v>
      </c>
      <c r="Q49" s="106">
        <f>P49-I48</f>
        <v>46.666666666666657</v>
      </c>
      <c r="R49" s="106">
        <f>Q49-I48</f>
        <v>45.833333333333321</v>
      </c>
      <c r="S49" s="106">
        <f>R49-I48</f>
        <v>44.999999999999986</v>
      </c>
      <c r="T49" s="106">
        <f>S49-I48</f>
        <v>44.16666666666665</v>
      </c>
      <c r="U49" s="106">
        <f>T49-I48</f>
        <v>43.333333333333314</v>
      </c>
      <c r="V49" s="106">
        <f>U49-I48</f>
        <v>42.499999999999979</v>
      </c>
      <c r="W49" s="106">
        <f>V49-I48</f>
        <v>41.666666666666643</v>
      </c>
      <c r="X49" s="106">
        <f>W49-I48</f>
        <v>40.833333333333307</v>
      </c>
      <c r="Y49" s="106">
        <f>X49-I48</f>
        <v>39.999999999999972</v>
      </c>
      <c r="Z49" s="106">
        <f>Y49-I48</f>
        <v>39.166666666666636</v>
      </c>
      <c r="AA49" s="106">
        <f>Z49-I48</f>
        <v>38.3333333333333</v>
      </c>
      <c r="AB49" s="106">
        <f>AA49-I48</f>
        <v>37.499999999999964</v>
      </c>
      <c r="AC49" s="106">
        <f>AB49-I48</f>
        <v>36.666666666666629</v>
      </c>
      <c r="AD49" s="106">
        <f>AC49-I48</f>
        <v>35.833333333333293</v>
      </c>
      <c r="AE49" s="106">
        <f>AD49-I48</f>
        <v>34.999999999999957</v>
      </c>
      <c r="AF49" s="106">
        <f>AE49-I48</f>
        <v>34.166666666666622</v>
      </c>
      <c r="AG49" s="106">
        <f>AF49-I48</f>
        <v>33.333333333333286</v>
      </c>
      <c r="AH49" s="106">
        <f>AG49-I48</f>
        <v>32.49999999999995</v>
      </c>
      <c r="AI49" s="106">
        <f>AH49-I48</f>
        <v>31.666666666666618</v>
      </c>
      <c r="AJ49" s="106">
        <f>AI49-I48</f>
        <v>30.833333333333286</v>
      </c>
      <c r="AK49" s="106">
        <f>AJ49-I48</f>
        <v>29.999999999999954</v>
      </c>
      <c r="AL49" s="106">
        <f>AK49-I48</f>
        <v>29.166666666666622</v>
      </c>
      <c r="AM49" s="106">
        <f>AL49-I48</f>
        <v>28.33333333333329</v>
      </c>
      <c r="AN49" s="106">
        <f>AM49-I48</f>
        <v>27.499999999999957</v>
      </c>
      <c r="AO49" s="106">
        <f>AN49-I48</f>
        <v>26.666666666666625</v>
      </c>
      <c r="AP49" s="106">
        <f>AO49-I48</f>
        <v>25.833333333333293</v>
      </c>
      <c r="AQ49" s="106">
        <f>AP49-I48</f>
        <v>24.999999999999961</v>
      </c>
      <c r="AR49" s="106">
        <f>AQ49-I48</f>
        <v>24.166666666666629</v>
      </c>
      <c r="AS49" s="106">
        <f>AR49-I48</f>
        <v>23.333333333333297</v>
      </c>
      <c r="AT49" s="106">
        <f>AS49-I48</f>
        <v>22.499999999999964</v>
      </c>
      <c r="AU49" s="106">
        <f>AT49-I48</f>
        <v>21.666666666666632</v>
      </c>
      <c r="AV49" s="106">
        <f>AU49-I48</f>
        <v>20.8333333333333</v>
      </c>
      <c r="AW49" s="106">
        <f>AV49-I48</f>
        <v>19.999999999999968</v>
      </c>
      <c r="AX49" s="106">
        <f>AW49-I48</f>
        <v>19.166666666666636</v>
      </c>
      <c r="AY49" s="106">
        <f>AX49-I48</f>
        <v>18.333333333333304</v>
      </c>
      <c r="AZ49" s="106">
        <f>AY49-I48</f>
        <v>17.499999999999972</v>
      </c>
      <c r="BA49" s="106">
        <f>AZ49-I48</f>
        <v>16.666666666666639</v>
      </c>
      <c r="BB49" s="106">
        <f>BA49-I48</f>
        <v>15.833333333333306</v>
      </c>
      <c r="BC49" s="106">
        <f>BB49-I48</f>
        <v>14.999999999999972</v>
      </c>
      <c r="BD49" s="106">
        <f>BC49-I48</f>
        <v>14.166666666666638</v>
      </c>
      <c r="BE49" s="106">
        <f>BD49-I48</f>
        <v>13.333333333333304</v>
      </c>
      <c r="BF49" s="106">
        <f>BE49-I48</f>
        <v>12.49999999999997</v>
      </c>
      <c r="BG49" s="106">
        <f>BF49-I48</f>
        <v>11.666666666666636</v>
      </c>
      <c r="BH49" s="106">
        <f>BG49-I48</f>
        <v>10.833333333333302</v>
      </c>
      <c r="BI49" s="106">
        <f>BH49-I48</f>
        <v>9.999999999999968</v>
      </c>
      <c r="BJ49" s="106">
        <f>BI49-I48</f>
        <v>9.1666666666666341</v>
      </c>
      <c r="BK49" s="106">
        <f>BJ49-I48</f>
        <v>8.3333333333333002</v>
      </c>
      <c r="BL49" s="106">
        <f>BK49-I48</f>
        <v>7.4999999999999671</v>
      </c>
      <c r="BM49" s="106">
        <f>BL49-I48</f>
        <v>6.6666666666666341</v>
      </c>
      <c r="BN49" s="106">
        <f>BM49-I48</f>
        <v>5.8333333333333011</v>
      </c>
      <c r="BO49" s="106">
        <f>BN49-I48</f>
        <v>4.999999999999968</v>
      </c>
      <c r="BP49" s="106">
        <f>BO49-I48</f>
        <v>4.166666666666635</v>
      </c>
      <c r="BQ49" s="106">
        <f>BP49-I48</f>
        <v>3.3333333333333015</v>
      </c>
      <c r="BR49" s="106">
        <f>BQ49-I48</f>
        <v>2.499999999999968</v>
      </c>
      <c r="BS49" s="106">
        <f>BR49-I48</f>
        <v>1.6666666666666345</v>
      </c>
      <c r="BT49" s="106">
        <f>BS49-I48</f>
        <v>0.83333333333330117</v>
      </c>
      <c r="BV49" s="101"/>
    </row>
    <row r="50" spans="3:74" ht="18" customHeight="1" x14ac:dyDescent="0.25">
      <c r="L50" s="102" t="s">
        <v>29</v>
      </c>
      <c r="M50" s="105">
        <f>E48</f>
        <v>50</v>
      </c>
      <c r="N50" s="105">
        <f t="shared" ref="N50:BT50" si="11">M52</f>
        <v>50</v>
      </c>
      <c r="O50" s="105">
        <f t="shared" si="11"/>
        <v>50</v>
      </c>
      <c r="P50" s="105">
        <f t="shared" si="11"/>
        <v>50</v>
      </c>
      <c r="Q50" s="105">
        <f t="shared" si="11"/>
        <v>50</v>
      </c>
      <c r="R50" s="105">
        <f t="shared" si="11"/>
        <v>50</v>
      </c>
      <c r="S50" s="105">
        <f t="shared" si="11"/>
        <v>50</v>
      </c>
      <c r="T50" s="105">
        <f t="shared" si="11"/>
        <v>50</v>
      </c>
      <c r="U50" s="105">
        <f t="shared" si="11"/>
        <v>50</v>
      </c>
      <c r="V50" s="105">
        <f t="shared" si="11"/>
        <v>50</v>
      </c>
      <c r="W50" s="105">
        <f t="shared" si="11"/>
        <v>50</v>
      </c>
      <c r="X50" s="105">
        <f t="shared" si="11"/>
        <v>50</v>
      </c>
      <c r="Y50" s="105">
        <f t="shared" si="11"/>
        <v>50</v>
      </c>
      <c r="Z50" s="105">
        <f t="shared" si="11"/>
        <v>50</v>
      </c>
      <c r="AA50" s="105">
        <f t="shared" si="11"/>
        <v>50</v>
      </c>
      <c r="AB50" s="105">
        <f t="shared" si="11"/>
        <v>50</v>
      </c>
      <c r="AC50" s="105">
        <f t="shared" si="11"/>
        <v>50</v>
      </c>
      <c r="AD50" s="105">
        <f t="shared" si="11"/>
        <v>50</v>
      </c>
      <c r="AE50" s="105">
        <f t="shared" si="11"/>
        <v>50</v>
      </c>
      <c r="AF50" s="105">
        <f t="shared" si="11"/>
        <v>50</v>
      </c>
      <c r="AG50" s="105">
        <f t="shared" si="11"/>
        <v>50</v>
      </c>
      <c r="AH50" s="105">
        <f t="shared" si="11"/>
        <v>50</v>
      </c>
      <c r="AI50" s="105">
        <f t="shared" si="11"/>
        <v>50</v>
      </c>
      <c r="AJ50" s="105">
        <f t="shared" si="11"/>
        <v>50</v>
      </c>
      <c r="AK50" s="105">
        <f t="shared" si="11"/>
        <v>50</v>
      </c>
      <c r="AL50" s="105">
        <f t="shared" si="11"/>
        <v>50</v>
      </c>
      <c r="AM50" s="105">
        <f t="shared" si="11"/>
        <v>50</v>
      </c>
      <c r="AN50" s="105">
        <f t="shared" si="11"/>
        <v>50</v>
      </c>
      <c r="AO50" s="105">
        <f t="shared" si="11"/>
        <v>50</v>
      </c>
      <c r="AP50" s="105">
        <f t="shared" si="11"/>
        <v>50</v>
      </c>
      <c r="AQ50" s="105">
        <f t="shared" si="11"/>
        <v>50</v>
      </c>
      <c r="AR50" s="105">
        <f t="shared" si="11"/>
        <v>50</v>
      </c>
      <c r="AS50" s="105">
        <f t="shared" si="11"/>
        <v>50</v>
      </c>
      <c r="AT50" s="105">
        <f t="shared" si="11"/>
        <v>50</v>
      </c>
      <c r="AU50" s="105">
        <f t="shared" si="11"/>
        <v>50</v>
      </c>
      <c r="AV50" s="105">
        <f t="shared" si="11"/>
        <v>50</v>
      </c>
      <c r="AW50" s="105">
        <f t="shared" si="11"/>
        <v>50</v>
      </c>
      <c r="AX50" s="105">
        <f t="shared" si="11"/>
        <v>50</v>
      </c>
      <c r="AY50" s="105">
        <f t="shared" si="11"/>
        <v>50</v>
      </c>
      <c r="AZ50" s="105">
        <f t="shared" si="11"/>
        <v>50</v>
      </c>
      <c r="BA50" s="105">
        <f t="shared" si="11"/>
        <v>50</v>
      </c>
      <c r="BB50" s="105">
        <f t="shared" si="11"/>
        <v>50</v>
      </c>
      <c r="BC50" s="105">
        <f t="shared" si="11"/>
        <v>50</v>
      </c>
      <c r="BD50" s="105">
        <f t="shared" si="11"/>
        <v>50</v>
      </c>
      <c r="BE50" s="105">
        <f t="shared" si="11"/>
        <v>50</v>
      </c>
      <c r="BF50" s="105">
        <f t="shared" si="11"/>
        <v>50</v>
      </c>
      <c r="BG50" s="105">
        <f t="shared" si="11"/>
        <v>50</v>
      </c>
      <c r="BH50" s="105">
        <f t="shared" si="11"/>
        <v>50</v>
      </c>
      <c r="BI50" s="105">
        <f t="shared" si="11"/>
        <v>50</v>
      </c>
      <c r="BJ50" s="105">
        <f t="shared" si="11"/>
        <v>50</v>
      </c>
      <c r="BK50" s="105">
        <f t="shared" si="11"/>
        <v>50</v>
      </c>
      <c r="BL50" s="105">
        <f t="shared" si="11"/>
        <v>50</v>
      </c>
      <c r="BM50" s="105">
        <f t="shared" si="11"/>
        <v>50</v>
      </c>
      <c r="BN50" s="105">
        <f t="shared" si="11"/>
        <v>50</v>
      </c>
      <c r="BO50" s="105">
        <f t="shared" si="11"/>
        <v>50</v>
      </c>
      <c r="BP50" s="105">
        <f t="shared" si="11"/>
        <v>50</v>
      </c>
      <c r="BQ50" s="105">
        <f t="shared" si="11"/>
        <v>50</v>
      </c>
      <c r="BR50" s="105">
        <f t="shared" si="11"/>
        <v>50</v>
      </c>
      <c r="BS50" s="105">
        <f t="shared" si="11"/>
        <v>50</v>
      </c>
      <c r="BT50" s="105">
        <f t="shared" si="11"/>
        <v>50</v>
      </c>
      <c r="BV50" s="101">
        <f t="shared" ref="BV50:BV52" si="12">SUM(M50:BT50)</f>
        <v>3000</v>
      </c>
    </row>
    <row r="51" spans="3:74" ht="15.75" customHeight="1" x14ac:dyDescent="0.25">
      <c r="K51" s="107" t="s">
        <v>80</v>
      </c>
      <c r="L51" s="102" t="s">
        <v>81</v>
      </c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57"/>
      <c r="BP51" s="57"/>
      <c r="BQ51" s="57"/>
      <c r="BR51" s="57"/>
      <c r="BS51" s="57"/>
      <c r="BT51" s="57"/>
      <c r="BV51" s="101">
        <f t="shared" si="12"/>
        <v>0</v>
      </c>
    </row>
    <row r="52" spans="3:74" ht="15.75" customHeight="1" x14ac:dyDescent="0.25">
      <c r="L52" s="102" t="s">
        <v>82</v>
      </c>
      <c r="M52" s="105">
        <f t="shared" ref="M52:BT52" si="13">M50-M51</f>
        <v>50</v>
      </c>
      <c r="N52" s="105">
        <f t="shared" si="13"/>
        <v>50</v>
      </c>
      <c r="O52" s="105">
        <f t="shared" si="13"/>
        <v>50</v>
      </c>
      <c r="P52" s="105">
        <f t="shared" si="13"/>
        <v>50</v>
      </c>
      <c r="Q52" s="105">
        <f t="shared" si="13"/>
        <v>50</v>
      </c>
      <c r="R52" s="105">
        <f t="shared" si="13"/>
        <v>50</v>
      </c>
      <c r="S52" s="105">
        <f t="shared" si="13"/>
        <v>50</v>
      </c>
      <c r="T52" s="105">
        <f t="shared" si="13"/>
        <v>50</v>
      </c>
      <c r="U52" s="105">
        <f t="shared" si="13"/>
        <v>50</v>
      </c>
      <c r="V52" s="105">
        <f t="shared" si="13"/>
        <v>50</v>
      </c>
      <c r="W52" s="105">
        <f t="shared" si="13"/>
        <v>50</v>
      </c>
      <c r="X52" s="105">
        <f t="shared" si="13"/>
        <v>50</v>
      </c>
      <c r="Y52" s="105">
        <f t="shared" si="13"/>
        <v>50</v>
      </c>
      <c r="Z52" s="105">
        <f t="shared" si="13"/>
        <v>50</v>
      </c>
      <c r="AA52" s="105">
        <f t="shared" si="13"/>
        <v>50</v>
      </c>
      <c r="AB52" s="105">
        <f t="shared" si="13"/>
        <v>50</v>
      </c>
      <c r="AC52" s="105">
        <f t="shared" si="13"/>
        <v>50</v>
      </c>
      <c r="AD52" s="105">
        <f t="shared" si="13"/>
        <v>50</v>
      </c>
      <c r="AE52" s="105">
        <f t="shared" si="13"/>
        <v>50</v>
      </c>
      <c r="AF52" s="105">
        <f t="shared" si="13"/>
        <v>50</v>
      </c>
      <c r="AG52" s="105">
        <f t="shared" si="13"/>
        <v>50</v>
      </c>
      <c r="AH52" s="105">
        <f t="shared" si="13"/>
        <v>50</v>
      </c>
      <c r="AI52" s="105">
        <f t="shared" si="13"/>
        <v>50</v>
      </c>
      <c r="AJ52" s="105">
        <f t="shared" si="13"/>
        <v>50</v>
      </c>
      <c r="AK52" s="105">
        <f t="shared" si="13"/>
        <v>50</v>
      </c>
      <c r="AL52" s="105">
        <f t="shared" si="13"/>
        <v>50</v>
      </c>
      <c r="AM52" s="105">
        <f t="shared" si="13"/>
        <v>50</v>
      </c>
      <c r="AN52" s="105">
        <f t="shared" si="13"/>
        <v>50</v>
      </c>
      <c r="AO52" s="105">
        <f t="shared" si="13"/>
        <v>50</v>
      </c>
      <c r="AP52" s="105">
        <f t="shared" si="13"/>
        <v>50</v>
      </c>
      <c r="AQ52" s="105">
        <f t="shared" si="13"/>
        <v>50</v>
      </c>
      <c r="AR52" s="105">
        <f t="shared" si="13"/>
        <v>50</v>
      </c>
      <c r="AS52" s="105">
        <f t="shared" si="13"/>
        <v>50</v>
      </c>
      <c r="AT52" s="105">
        <f t="shared" si="13"/>
        <v>50</v>
      </c>
      <c r="AU52" s="105">
        <f t="shared" si="13"/>
        <v>50</v>
      </c>
      <c r="AV52" s="105">
        <f t="shared" si="13"/>
        <v>50</v>
      </c>
      <c r="AW52" s="105">
        <f t="shared" si="13"/>
        <v>50</v>
      </c>
      <c r="AX52" s="105">
        <f t="shared" si="13"/>
        <v>50</v>
      </c>
      <c r="AY52" s="105">
        <f t="shared" si="13"/>
        <v>50</v>
      </c>
      <c r="AZ52" s="105">
        <f t="shared" si="13"/>
        <v>50</v>
      </c>
      <c r="BA52" s="105">
        <f t="shared" si="13"/>
        <v>50</v>
      </c>
      <c r="BB52" s="105">
        <f t="shared" si="13"/>
        <v>50</v>
      </c>
      <c r="BC52" s="105">
        <f t="shared" si="13"/>
        <v>50</v>
      </c>
      <c r="BD52" s="105">
        <f t="shared" si="13"/>
        <v>50</v>
      </c>
      <c r="BE52" s="105">
        <f t="shared" si="13"/>
        <v>50</v>
      </c>
      <c r="BF52" s="105">
        <f t="shared" si="13"/>
        <v>50</v>
      </c>
      <c r="BG52" s="105">
        <f t="shared" si="13"/>
        <v>50</v>
      </c>
      <c r="BH52" s="105">
        <f t="shared" si="13"/>
        <v>50</v>
      </c>
      <c r="BI52" s="105">
        <f t="shared" si="13"/>
        <v>50</v>
      </c>
      <c r="BJ52" s="105">
        <f t="shared" si="13"/>
        <v>50</v>
      </c>
      <c r="BK52" s="105">
        <f t="shared" si="13"/>
        <v>50</v>
      </c>
      <c r="BL52" s="105">
        <f t="shared" si="13"/>
        <v>50</v>
      </c>
      <c r="BM52" s="105">
        <f t="shared" si="13"/>
        <v>50</v>
      </c>
      <c r="BN52" s="105">
        <f t="shared" si="13"/>
        <v>50</v>
      </c>
      <c r="BO52" s="105">
        <f t="shared" si="13"/>
        <v>50</v>
      </c>
      <c r="BP52" s="105">
        <f t="shared" si="13"/>
        <v>50</v>
      </c>
      <c r="BQ52" s="105">
        <f t="shared" si="13"/>
        <v>50</v>
      </c>
      <c r="BR52" s="105">
        <f t="shared" si="13"/>
        <v>50</v>
      </c>
      <c r="BS52" s="105">
        <f t="shared" si="13"/>
        <v>50</v>
      </c>
      <c r="BT52" s="105">
        <f t="shared" si="13"/>
        <v>50</v>
      </c>
      <c r="BV52" s="101">
        <f t="shared" si="12"/>
        <v>3000</v>
      </c>
    </row>
    <row r="53" spans="3:74" ht="381.75" customHeight="1" x14ac:dyDescent="0.25"/>
    <row r="54" spans="3:74" ht="223.5" customHeight="1" x14ac:dyDescent="0.25"/>
    <row r="55" spans="3:74" ht="15.75" customHeight="1" x14ac:dyDescent="0.25"/>
    <row r="56" spans="3:74" ht="36" customHeight="1" x14ac:dyDescent="0.25">
      <c r="E56" s="205" t="s">
        <v>83</v>
      </c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188"/>
      <c r="S56" s="188"/>
      <c r="T56" s="188"/>
      <c r="U56" s="188"/>
      <c r="V56" s="188"/>
      <c r="W56" s="188"/>
      <c r="X56" s="188"/>
      <c r="Y56" s="188"/>
      <c r="Z56" s="188"/>
      <c r="AA56" s="188"/>
      <c r="AB56" s="188"/>
      <c r="AC56" s="188"/>
      <c r="AD56" s="188"/>
      <c r="AE56" s="188"/>
      <c r="AF56" s="188"/>
      <c r="AG56" s="188"/>
      <c r="AH56" s="188"/>
      <c r="AI56" s="188"/>
      <c r="AJ56" s="188"/>
      <c r="AK56" s="188"/>
      <c r="AL56" s="188"/>
      <c r="AM56" s="188"/>
      <c r="AN56" s="188"/>
      <c r="AO56" s="188"/>
      <c r="AP56" s="188"/>
      <c r="AQ56" s="188"/>
      <c r="AR56" s="188"/>
      <c r="AS56" s="188"/>
      <c r="AT56" s="188"/>
      <c r="AU56" s="188"/>
      <c r="AV56" s="188"/>
      <c r="AW56" s="188"/>
      <c r="AX56" s="188"/>
      <c r="AY56" s="188"/>
      <c r="AZ56" s="188"/>
      <c r="BA56" s="188"/>
      <c r="BB56" s="189"/>
    </row>
    <row r="57" spans="3:74" ht="15.75" customHeight="1" x14ac:dyDescent="0.25"/>
    <row r="58" spans="3:74" ht="15.75" customHeight="1" x14ac:dyDescent="0.25"/>
    <row r="59" spans="3:74" ht="15.75" customHeight="1" x14ac:dyDescent="0.25"/>
    <row r="60" spans="3:74" ht="15.75" customHeight="1" x14ac:dyDescent="0.25"/>
    <row r="61" spans="3:74" ht="18.75" customHeight="1" x14ac:dyDescent="0.3">
      <c r="C61" s="108"/>
      <c r="D61" s="108"/>
    </row>
    <row r="62" spans="3:74" ht="15.75" customHeight="1" x14ac:dyDescent="0.25"/>
    <row r="63" spans="3:74" ht="15.75" customHeight="1" x14ac:dyDescent="0.25"/>
    <row r="64" spans="3:7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</sheetData>
  <mergeCells count="23">
    <mergeCell ref="E56:BB56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  <mergeCell ref="K3:K7"/>
    <mergeCell ref="B8:B9"/>
    <mergeCell ref="C8:C9"/>
    <mergeCell ref="D8:D9"/>
    <mergeCell ref="E8:G8"/>
    <mergeCell ref="H8:H9"/>
    <mergeCell ref="I8:I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K999"/>
  <sheetViews>
    <sheetView showGridLines="0" tabSelected="1" topLeftCell="A7" workbookViewId="0">
      <selection activeCell="F3" sqref="F3"/>
    </sheetView>
  </sheetViews>
  <sheetFormatPr defaultColWidth="13.5" defaultRowHeight="15" customHeight="1" x14ac:dyDescent="0.25"/>
  <cols>
    <col min="1" max="1" width="2.5" customWidth="1"/>
    <col min="2" max="2" width="9.375" customWidth="1"/>
    <col min="3" max="3" width="24" customWidth="1"/>
    <col min="4" max="4" width="72" customWidth="1"/>
    <col min="5" max="5" width="28.25" customWidth="1"/>
    <col min="6" max="6" width="23.125" customWidth="1"/>
    <col min="7" max="7" width="17.625" customWidth="1"/>
    <col min="8" max="8" width="3" customWidth="1"/>
    <col min="9" max="9" width="15.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">
      <c r="B1" s="2"/>
      <c r="C1" s="4"/>
      <c r="D1" s="2"/>
      <c r="E1" s="2"/>
      <c r="F1" s="2"/>
      <c r="G1" s="2"/>
      <c r="H1" s="2"/>
    </row>
    <row r="2" spans="2:11" ht="36" customHeight="1" x14ac:dyDescent="0.25">
      <c r="B2" s="140" t="s">
        <v>12</v>
      </c>
      <c r="C2" s="140" t="s">
        <v>9</v>
      </c>
      <c r="D2" s="140" t="s">
        <v>85</v>
      </c>
      <c r="E2" s="142" t="s">
        <v>10</v>
      </c>
      <c r="F2" s="142" t="s">
        <v>86</v>
      </c>
      <c r="G2" s="143" t="s">
        <v>87</v>
      </c>
      <c r="I2" s="114" t="s">
        <v>88</v>
      </c>
      <c r="K2" s="114" t="s">
        <v>86</v>
      </c>
    </row>
    <row r="3" spans="2:11" ht="18" customHeight="1" x14ac:dyDescent="0.25">
      <c r="B3" s="115" t="s">
        <v>227</v>
      </c>
      <c r="C3" s="115" t="s">
        <v>96</v>
      </c>
      <c r="D3" s="115" t="s">
        <v>97</v>
      </c>
      <c r="E3" s="116" t="s">
        <v>199</v>
      </c>
      <c r="F3" s="117"/>
      <c r="G3" s="118" t="s">
        <v>91</v>
      </c>
      <c r="I3" s="119" t="s">
        <v>89</v>
      </c>
      <c r="K3" s="120">
        <v>1</v>
      </c>
    </row>
    <row r="4" spans="2:11" ht="18" customHeight="1" x14ac:dyDescent="0.25">
      <c r="B4" s="161" t="s">
        <v>227</v>
      </c>
      <c r="C4" s="115" t="s">
        <v>155</v>
      </c>
      <c r="D4" s="115" t="s">
        <v>157</v>
      </c>
      <c r="E4" s="116" t="s">
        <v>199</v>
      </c>
      <c r="F4" s="117"/>
      <c r="G4" s="118" t="s">
        <v>91</v>
      </c>
      <c r="I4" s="121" t="s">
        <v>90</v>
      </c>
      <c r="K4" s="120">
        <v>2</v>
      </c>
    </row>
    <row r="5" spans="2:11" ht="18" customHeight="1" thickBot="1" x14ac:dyDescent="0.3">
      <c r="B5" s="115" t="s">
        <v>227</v>
      </c>
      <c r="C5" s="115" t="s">
        <v>106</v>
      </c>
      <c r="D5" s="115" t="s">
        <v>105</v>
      </c>
      <c r="E5" s="116" t="s">
        <v>199</v>
      </c>
      <c r="F5" s="117"/>
      <c r="G5" s="118" t="s">
        <v>228</v>
      </c>
      <c r="I5" s="122" t="s">
        <v>91</v>
      </c>
      <c r="K5" s="120">
        <v>4</v>
      </c>
    </row>
    <row r="6" spans="2:11" ht="18" customHeight="1" x14ac:dyDescent="0.25">
      <c r="B6" s="115" t="s">
        <v>227</v>
      </c>
      <c r="C6" s="115" t="s">
        <v>154</v>
      </c>
      <c r="D6" s="115" t="s">
        <v>156</v>
      </c>
      <c r="E6" s="116" t="s">
        <v>200</v>
      </c>
      <c r="F6" s="117"/>
      <c r="G6" s="118" t="s">
        <v>228</v>
      </c>
      <c r="K6" s="120">
        <v>8</v>
      </c>
    </row>
    <row r="7" spans="2:11" ht="18" customHeight="1" x14ac:dyDescent="0.25">
      <c r="B7" s="115" t="s">
        <v>227</v>
      </c>
      <c r="C7" s="115" t="s">
        <v>158</v>
      </c>
      <c r="D7" s="115" t="s">
        <v>159</v>
      </c>
      <c r="E7" s="116" t="s">
        <v>199</v>
      </c>
      <c r="F7" s="117"/>
      <c r="G7" s="118" t="s">
        <v>228</v>
      </c>
      <c r="K7" s="120">
        <v>16</v>
      </c>
    </row>
    <row r="8" spans="2:11" ht="18" customHeight="1" x14ac:dyDescent="0.25">
      <c r="B8" s="115">
        <v>2</v>
      </c>
      <c r="C8" s="115" t="s">
        <v>102</v>
      </c>
      <c r="D8" s="115" t="s">
        <v>103</v>
      </c>
      <c r="E8" s="116" t="s">
        <v>257</v>
      </c>
      <c r="F8" s="117"/>
      <c r="G8" s="118" t="s">
        <v>228</v>
      </c>
      <c r="K8" s="120">
        <v>24</v>
      </c>
    </row>
    <row r="9" spans="2:11" ht="18" customHeight="1" x14ac:dyDescent="0.25">
      <c r="B9" s="115">
        <v>2</v>
      </c>
      <c r="C9" s="115" t="s">
        <v>147</v>
      </c>
      <c r="D9" s="115" t="s">
        <v>146</v>
      </c>
      <c r="E9" s="116" t="s">
        <v>199</v>
      </c>
      <c r="F9" s="117"/>
      <c r="G9" s="118" t="s">
        <v>228</v>
      </c>
      <c r="K9" s="120">
        <v>40</v>
      </c>
    </row>
    <row r="10" spans="2:11" ht="18" customHeight="1" thickBot="1" x14ac:dyDescent="0.3">
      <c r="B10" s="115">
        <v>3</v>
      </c>
      <c r="C10" s="115" t="s">
        <v>99</v>
      </c>
      <c r="D10" s="115" t="s">
        <v>100</v>
      </c>
      <c r="E10" s="116" t="s">
        <v>199</v>
      </c>
      <c r="F10" s="117"/>
      <c r="G10" s="118" t="s">
        <v>228</v>
      </c>
      <c r="K10" s="124">
        <v>80</v>
      </c>
    </row>
    <row r="11" spans="2:11" ht="18" customHeight="1" x14ac:dyDescent="0.25">
      <c r="B11" s="134">
        <v>3</v>
      </c>
      <c r="C11" s="134" t="s">
        <v>145</v>
      </c>
      <c r="D11" s="134" t="s">
        <v>144</v>
      </c>
      <c r="E11" s="155" t="s">
        <v>199</v>
      </c>
      <c r="F11" s="150"/>
      <c r="G11" s="153" t="s">
        <v>229</v>
      </c>
    </row>
    <row r="12" spans="2:11" ht="18" customHeight="1" x14ac:dyDescent="0.25">
      <c r="B12" s="115" t="s">
        <v>227</v>
      </c>
      <c r="C12" s="148" t="s">
        <v>113</v>
      </c>
      <c r="D12" s="115" t="s">
        <v>112</v>
      </c>
      <c r="E12" s="116" t="s">
        <v>201</v>
      </c>
      <c r="F12" s="117"/>
      <c r="G12" s="123" t="s">
        <v>228</v>
      </c>
    </row>
    <row r="13" spans="2:11" ht="18" customHeight="1" x14ac:dyDescent="0.25">
      <c r="B13" s="115">
        <v>3</v>
      </c>
      <c r="C13" s="115" t="s">
        <v>160</v>
      </c>
      <c r="D13" s="115" t="s">
        <v>161</v>
      </c>
      <c r="E13" s="116" t="s">
        <v>201</v>
      </c>
      <c r="F13" s="117"/>
      <c r="G13" s="118" t="s">
        <v>228</v>
      </c>
    </row>
    <row r="14" spans="2:11" ht="15.75" customHeight="1" x14ac:dyDescent="0.25">
      <c r="B14" s="115">
        <v>3</v>
      </c>
      <c r="C14" s="146" t="s">
        <v>139</v>
      </c>
      <c r="D14" s="146" t="s">
        <v>138</v>
      </c>
      <c r="E14" s="147" t="s">
        <v>202</v>
      </c>
      <c r="F14" s="117"/>
      <c r="G14" s="118" t="s">
        <v>229</v>
      </c>
    </row>
    <row r="15" spans="2:11" ht="15.75" customHeight="1" x14ac:dyDescent="0.25">
      <c r="B15" s="115">
        <v>3</v>
      </c>
      <c r="C15" s="115" t="s">
        <v>173</v>
      </c>
      <c r="D15" s="115" t="s">
        <v>174</v>
      </c>
      <c r="E15" s="116" t="s">
        <v>203</v>
      </c>
      <c r="F15" s="117"/>
      <c r="G15" s="118" t="s">
        <v>228</v>
      </c>
    </row>
    <row r="16" spans="2:11" ht="15.75" customHeight="1" x14ac:dyDescent="0.25">
      <c r="B16" s="115" t="s">
        <v>227</v>
      </c>
      <c r="C16" s="115" t="s">
        <v>176</v>
      </c>
      <c r="D16" s="146" t="s">
        <v>177</v>
      </c>
      <c r="E16" s="147" t="s">
        <v>203</v>
      </c>
      <c r="F16" s="117"/>
      <c r="G16" s="118" t="s">
        <v>228</v>
      </c>
    </row>
    <row r="17" spans="2:7" ht="15.75" customHeight="1" x14ac:dyDescent="0.25">
      <c r="B17" s="115">
        <v>3</v>
      </c>
      <c r="C17" s="115" t="s">
        <v>127</v>
      </c>
      <c r="D17" s="115" t="s">
        <v>128</v>
      </c>
      <c r="E17" s="116" t="s">
        <v>204</v>
      </c>
      <c r="F17" s="117"/>
      <c r="G17" s="118" t="s">
        <v>228</v>
      </c>
    </row>
    <row r="18" spans="2:7" ht="15.75" customHeight="1" x14ac:dyDescent="0.25">
      <c r="B18" s="115" t="s">
        <v>227</v>
      </c>
      <c r="C18" s="115" t="s">
        <v>125</v>
      </c>
      <c r="D18" s="115" t="s">
        <v>126</v>
      </c>
      <c r="E18" s="116" t="s">
        <v>205</v>
      </c>
      <c r="F18" s="117"/>
      <c r="G18" s="118" t="s">
        <v>228</v>
      </c>
    </row>
    <row r="19" spans="2:7" ht="15.75" customHeight="1" x14ac:dyDescent="0.25">
      <c r="B19" s="115" t="s">
        <v>227</v>
      </c>
      <c r="C19" s="115" t="s">
        <v>135</v>
      </c>
      <c r="D19" s="115" t="s">
        <v>134</v>
      </c>
      <c r="E19" s="116" t="s">
        <v>205</v>
      </c>
      <c r="F19" s="117"/>
      <c r="G19" s="118" t="s">
        <v>228</v>
      </c>
    </row>
    <row r="20" spans="2:7" ht="15.75" customHeight="1" x14ac:dyDescent="0.25">
      <c r="B20" s="134">
        <v>4</v>
      </c>
      <c r="C20" s="134" t="s">
        <v>107</v>
      </c>
      <c r="D20" s="134" t="s">
        <v>108</v>
      </c>
      <c r="E20" s="155" t="s">
        <v>258</v>
      </c>
      <c r="F20" s="150"/>
      <c r="G20" s="153"/>
    </row>
    <row r="21" spans="2:7" ht="15.75" customHeight="1" x14ac:dyDescent="0.25">
      <c r="B21" s="115">
        <v>4</v>
      </c>
      <c r="C21" s="115" t="s">
        <v>172</v>
      </c>
      <c r="D21" s="115" t="s">
        <v>175</v>
      </c>
      <c r="E21" s="116" t="s">
        <v>199</v>
      </c>
      <c r="F21" s="117"/>
      <c r="G21" s="118"/>
    </row>
    <row r="22" spans="2:7" ht="18" customHeight="1" x14ac:dyDescent="0.25">
      <c r="B22" s="115">
        <v>4</v>
      </c>
      <c r="C22" s="115" t="s">
        <v>137</v>
      </c>
      <c r="D22" s="115" t="s">
        <v>136</v>
      </c>
      <c r="E22" s="116" t="s">
        <v>199</v>
      </c>
      <c r="F22" s="117"/>
      <c r="G22" s="118"/>
    </row>
    <row r="23" spans="2:7" ht="18" customHeight="1" x14ac:dyDescent="0.25">
      <c r="B23" s="115">
        <v>4</v>
      </c>
      <c r="C23" s="115" t="s">
        <v>170</v>
      </c>
      <c r="D23" s="115" t="s">
        <v>171</v>
      </c>
      <c r="E23" s="116" t="s">
        <v>199</v>
      </c>
      <c r="F23" s="117"/>
      <c r="G23" s="118"/>
    </row>
    <row r="24" spans="2:7" ht="18" customHeight="1" x14ac:dyDescent="0.25">
      <c r="B24" s="115">
        <v>4</v>
      </c>
      <c r="C24" s="115" t="s">
        <v>109</v>
      </c>
      <c r="D24" s="115" t="s">
        <v>180</v>
      </c>
      <c r="E24" s="116" t="s">
        <v>199</v>
      </c>
      <c r="F24" s="116"/>
      <c r="G24" s="118"/>
    </row>
    <row r="25" spans="2:7" ht="18" customHeight="1" x14ac:dyDescent="0.25">
      <c r="B25" s="134"/>
      <c r="C25" s="134" t="s">
        <v>115</v>
      </c>
      <c r="D25" s="134" t="s">
        <v>116</v>
      </c>
      <c r="E25" s="155" t="s">
        <v>182</v>
      </c>
      <c r="F25" s="150"/>
      <c r="G25" s="153"/>
    </row>
    <row r="26" spans="2:7" ht="18" customHeight="1" x14ac:dyDescent="0.25">
      <c r="B26" s="115">
        <v>4</v>
      </c>
      <c r="C26" s="115" t="s">
        <v>121</v>
      </c>
      <c r="D26" s="115" t="s">
        <v>122</v>
      </c>
      <c r="E26" s="116" t="s">
        <v>259</v>
      </c>
      <c r="F26" s="117"/>
      <c r="G26" s="118"/>
    </row>
    <row r="27" spans="2:7" ht="18" customHeight="1" x14ac:dyDescent="0.25">
      <c r="B27" s="115">
        <v>4</v>
      </c>
      <c r="C27" s="115" t="s">
        <v>178</v>
      </c>
      <c r="D27" s="115" t="s">
        <v>179</v>
      </c>
      <c r="E27" s="116" t="s">
        <v>260</v>
      </c>
      <c r="F27" s="117"/>
      <c r="G27" s="118"/>
    </row>
    <row r="28" spans="2:7" ht="18" customHeight="1" x14ac:dyDescent="0.25">
      <c r="B28" s="115">
        <v>4</v>
      </c>
      <c r="C28" s="115" t="s">
        <v>119</v>
      </c>
      <c r="D28" s="115" t="s">
        <v>120</v>
      </c>
      <c r="E28" s="116" t="s">
        <v>201</v>
      </c>
      <c r="F28" s="117"/>
      <c r="G28" s="118"/>
    </row>
    <row r="29" spans="2:7" ht="18" customHeight="1" x14ac:dyDescent="0.25">
      <c r="B29" s="149">
        <v>4</v>
      </c>
      <c r="C29" s="115" t="s">
        <v>110</v>
      </c>
      <c r="D29" s="115" t="s">
        <v>111</v>
      </c>
      <c r="E29" s="116" t="s">
        <v>201</v>
      </c>
      <c r="F29" s="117"/>
      <c r="G29" s="118"/>
    </row>
    <row r="30" spans="2:7" ht="15.75" customHeight="1" x14ac:dyDescent="0.25">
      <c r="B30" s="115">
        <v>4</v>
      </c>
      <c r="C30" s="115" t="s">
        <v>162</v>
      </c>
      <c r="D30" s="115" t="s">
        <v>163</v>
      </c>
      <c r="E30" s="116" t="s">
        <v>201</v>
      </c>
      <c r="F30" s="117"/>
      <c r="G30" s="118"/>
    </row>
    <row r="31" spans="2:7" ht="15.75" customHeight="1" x14ac:dyDescent="0.25">
      <c r="B31" s="115"/>
      <c r="C31" s="115" t="s">
        <v>117</v>
      </c>
      <c r="D31" s="115" t="s">
        <v>118</v>
      </c>
      <c r="E31" s="116" t="s">
        <v>195</v>
      </c>
      <c r="F31" s="117"/>
      <c r="G31" s="118"/>
    </row>
    <row r="32" spans="2:7" ht="15.75" customHeight="1" x14ac:dyDescent="0.25">
      <c r="B32" s="134"/>
      <c r="C32" s="115" t="s">
        <v>151</v>
      </c>
      <c r="D32" s="115" t="s">
        <v>150</v>
      </c>
      <c r="E32" s="116" t="s">
        <v>186</v>
      </c>
      <c r="F32" s="117"/>
      <c r="G32" s="118"/>
    </row>
    <row r="33" spans="2:7" ht="15.75" customHeight="1" x14ac:dyDescent="0.25">
      <c r="B33" s="115"/>
      <c r="C33" s="115" t="s">
        <v>133</v>
      </c>
      <c r="D33" s="115" t="s">
        <v>181</v>
      </c>
      <c r="E33" s="116" t="s">
        <v>186</v>
      </c>
      <c r="F33" s="117"/>
      <c r="G33" s="118"/>
    </row>
    <row r="34" spans="2:7" ht="15.75" customHeight="1" x14ac:dyDescent="0.25">
      <c r="B34" s="115"/>
      <c r="C34" s="115" t="s">
        <v>165</v>
      </c>
      <c r="D34" s="115" t="s">
        <v>167</v>
      </c>
      <c r="E34" s="116" t="s">
        <v>186</v>
      </c>
      <c r="F34" s="117"/>
      <c r="G34" s="118"/>
    </row>
    <row r="35" spans="2:7" ht="15.75" customHeight="1" x14ac:dyDescent="0.25">
      <c r="B35" s="115"/>
      <c r="C35" s="115" t="s">
        <v>152</v>
      </c>
      <c r="D35" s="115" t="s">
        <v>153</v>
      </c>
      <c r="E35" s="116" t="s">
        <v>186</v>
      </c>
      <c r="F35" s="117"/>
      <c r="G35" s="118"/>
    </row>
    <row r="36" spans="2:7" ht="15.75" customHeight="1" x14ac:dyDescent="0.25">
      <c r="B36" s="115"/>
      <c r="C36" s="115" t="s">
        <v>164</v>
      </c>
      <c r="D36" s="115" t="s">
        <v>166</v>
      </c>
      <c r="E36" s="116" t="s">
        <v>186</v>
      </c>
      <c r="F36" s="117"/>
      <c r="G36" s="118"/>
    </row>
    <row r="37" spans="2:7" ht="15.75" customHeight="1" x14ac:dyDescent="0.25">
      <c r="B37" s="115"/>
      <c r="C37" s="115" t="s">
        <v>168</v>
      </c>
      <c r="D37" s="115" t="s">
        <v>169</v>
      </c>
      <c r="E37" s="116" t="s">
        <v>186</v>
      </c>
      <c r="F37" s="117"/>
      <c r="G37" s="118"/>
    </row>
    <row r="38" spans="2:7" ht="15.75" customHeight="1" x14ac:dyDescent="0.25">
      <c r="B38" s="115"/>
      <c r="C38" s="115" t="s">
        <v>149</v>
      </c>
      <c r="D38" s="115" t="s">
        <v>148</v>
      </c>
      <c r="E38" s="116" t="s">
        <v>186</v>
      </c>
      <c r="F38" s="117"/>
      <c r="G38" s="118"/>
    </row>
    <row r="39" spans="2:7" ht="16.5" customHeight="1" thickBot="1" x14ac:dyDescent="0.3">
      <c r="B39" s="125"/>
      <c r="C39" s="125" t="s">
        <v>142</v>
      </c>
      <c r="D39" s="125" t="s">
        <v>141</v>
      </c>
      <c r="E39" s="126" t="s">
        <v>185</v>
      </c>
      <c r="F39" s="152"/>
      <c r="G39" s="127"/>
    </row>
    <row r="40" spans="2:7" ht="15.75" customHeight="1" x14ac:dyDescent="0.25">
      <c r="B40" s="149"/>
      <c r="C40" s="149" t="s">
        <v>143</v>
      </c>
      <c r="D40" s="149" t="s">
        <v>140</v>
      </c>
      <c r="E40" s="149" t="s">
        <v>185</v>
      </c>
      <c r="F40" s="151"/>
      <c r="G40" s="154"/>
    </row>
    <row r="41" spans="2:7" ht="15.75" customHeight="1" x14ac:dyDescent="0.25">
      <c r="B41" s="149"/>
      <c r="C41" s="149" t="s">
        <v>114</v>
      </c>
      <c r="D41" s="149" t="s">
        <v>194</v>
      </c>
      <c r="E41" s="149" t="s">
        <v>185</v>
      </c>
      <c r="F41" s="151"/>
      <c r="G41" s="154"/>
    </row>
    <row r="42" spans="2:7" ht="15.75" customHeight="1" x14ac:dyDescent="0.25">
      <c r="B42" s="149"/>
      <c r="C42" s="149" t="s">
        <v>123</v>
      </c>
      <c r="D42" s="149" t="s">
        <v>124</v>
      </c>
      <c r="E42" s="149" t="s">
        <v>185</v>
      </c>
      <c r="F42" s="151"/>
      <c r="G42" s="154"/>
    </row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conditionalFormatting sqref="F3:F39">
    <cfRule type="colorScale" priority="11">
      <colorScale>
        <cfvo type="min"/>
        <cfvo type="max"/>
        <color rgb="FFFFFFFF"/>
        <color rgb="FFAFCAC4"/>
      </colorScale>
    </cfRule>
  </conditionalFormatting>
  <conditionalFormatting sqref="G3:G39">
    <cfRule type="cellIs" dxfId="6" priority="1" operator="equal">
      <formula>$I$5</formula>
    </cfRule>
    <cfRule type="cellIs" dxfId="5" priority="2" operator="equal">
      <formula>$I$4</formula>
    </cfRule>
    <cfRule type="cellIs" dxfId="4" priority="3" operator="equal">
      <formula>$I$3</formula>
    </cfRule>
    <cfRule type="containsText" dxfId="3" priority="4" operator="containsText" text="Not Started">
      <formula>NOT(ISERROR(SEARCH(("Not Started"),(G3))))</formula>
    </cfRule>
    <cfRule type="colorScale" priority="5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I3">
    <cfRule type="cellIs" dxfId="2" priority="9" operator="equal">
      <formula>$I$3</formula>
    </cfRule>
  </conditionalFormatting>
  <conditionalFormatting sqref="I3:I5">
    <cfRule type="containsText" dxfId="1" priority="6" operator="containsText" text="In Progress">
      <formula>NOT(ISERROR(SEARCH(("In Progress"),(I3))))</formula>
    </cfRule>
    <cfRule type="colorScale" priority="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0" priority="8" operator="equal">
      <formula>$I$5</formula>
    </cfRule>
  </conditionalFormatting>
  <conditionalFormatting sqref="K3:K10">
    <cfRule type="colorScale" priority="10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F3:F39" xr:uid="{00000000-0002-0000-0200-000000000000}">
      <formula1>$K$3:$K$10</formula1>
    </dataValidation>
    <dataValidation type="list" allowBlank="1" showErrorMessage="1" sqref="G3:G39" xr:uid="{00000000-0002-0000-0200-000001000000}">
      <formula1>$I$3:$I$5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3"/>
  <sheetViews>
    <sheetView showGridLines="0" topLeftCell="A21" workbookViewId="0">
      <selection activeCell="H12" sqref="H12"/>
    </sheetView>
  </sheetViews>
  <sheetFormatPr defaultColWidth="13.5" defaultRowHeight="15" customHeight="1" x14ac:dyDescent="0.25"/>
  <cols>
    <col min="1" max="1" width="2.5" customWidth="1"/>
    <col min="2" max="2" width="24" customWidth="1"/>
    <col min="3" max="3" width="72" customWidth="1"/>
    <col min="4" max="4" width="23.75" customWidth="1"/>
    <col min="5" max="5" width="10.75" customWidth="1"/>
    <col min="6" max="6" width="17.625" customWidth="1"/>
    <col min="7" max="7" width="9" customWidth="1"/>
    <col min="8" max="27" width="10.5" customWidth="1"/>
  </cols>
  <sheetData>
    <row r="1" spans="2:7" ht="36" customHeight="1" x14ac:dyDescent="0.25">
      <c r="B1" s="1" t="s">
        <v>0</v>
      </c>
      <c r="C1" s="2"/>
      <c r="D1" s="2"/>
      <c r="E1" s="2"/>
      <c r="F1" s="2"/>
      <c r="G1" s="2"/>
    </row>
    <row r="2" spans="2:7" ht="36" customHeight="1" x14ac:dyDescent="0.25">
      <c r="B2" s="4" t="s">
        <v>92</v>
      </c>
      <c r="C2" s="2"/>
      <c r="D2" s="2"/>
      <c r="E2" s="2"/>
      <c r="F2" s="2"/>
      <c r="G2" s="2"/>
    </row>
    <row r="3" spans="2:7" ht="36" customHeight="1" x14ac:dyDescent="0.25">
      <c r="B3" s="140" t="s">
        <v>9</v>
      </c>
      <c r="C3" s="140" t="s">
        <v>85</v>
      </c>
      <c r="D3" s="141" t="s">
        <v>193</v>
      </c>
      <c r="E3" s="141" t="s">
        <v>84</v>
      </c>
      <c r="F3" s="142" t="s">
        <v>93</v>
      </c>
      <c r="G3" s="143" t="s">
        <v>94</v>
      </c>
    </row>
    <row r="4" spans="2:7" ht="18" customHeight="1" x14ac:dyDescent="0.25">
      <c r="B4" s="115" t="s">
        <v>173</v>
      </c>
      <c r="C4" s="115" t="s">
        <v>174</v>
      </c>
      <c r="D4" s="136" t="s">
        <v>187</v>
      </c>
      <c r="E4" s="136"/>
      <c r="F4" s="116" t="s">
        <v>98</v>
      </c>
      <c r="G4" s="118">
        <v>45357</v>
      </c>
    </row>
    <row r="5" spans="2:7" ht="18" customHeight="1" x14ac:dyDescent="0.25">
      <c r="B5" s="115" t="s">
        <v>176</v>
      </c>
      <c r="C5" s="134" t="s">
        <v>177</v>
      </c>
      <c r="D5" s="137" t="s">
        <v>187</v>
      </c>
      <c r="E5" s="137"/>
      <c r="F5" s="116" t="s">
        <v>95</v>
      </c>
      <c r="G5" s="118">
        <v>45354</v>
      </c>
    </row>
    <row r="6" spans="2:7" ht="18" customHeight="1" x14ac:dyDescent="0.25">
      <c r="B6" s="115" t="s">
        <v>139</v>
      </c>
      <c r="C6" s="115" t="s">
        <v>138</v>
      </c>
      <c r="D6" s="136" t="s">
        <v>191</v>
      </c>
      <c r="E6" s="136"/>
      <c r="F6" s="116" t="s">
        <v>104</v>
      </c>
      <c r="G6" s="118">
        <v>45357</v>
      </c>
    </row>
    <row r="7" spans="2:7" ht="18" customHeight="1" x14ac:dyDescent="0.25">
      <c r="B7" s="115" t="s">
        <v>113</v>
      </c>
      <c r="C7" s="115" t="s">
        <v>112</v>
      </c>
      <c r="D7" s="136" t="s">
        <v>183</v>
      </c>
      <c r="E7" s="136"/>
      <c r="F7" s="116" t="s">
        <v>98</v>
      </c>
      <c r="G7" s="118">
        <v>45354</v>
      </c>
    </row>
    <row r="8" spans="2:7" ht="18" customHeight="1" x14ac:dyDescent="0.25">
      <c r="B8" s="115" t="s">
        <v>119</v>
      </c>
      <c r="C8" s="115" t="s">
        <v>120</v>
      </c>
      <c r="D8" s="136" t="s">
        <v>183</v>
      </c>
      <c r="E8" s="136"/>
      <c r="F8" s="116" t="s">
        <v>104</v>
      </c>
      <c r="G8" s="118">
        <v>45354</v>
      </c>
    </row>
    <row r="9" spans="2:7" ht="18" customHeight="1" x14ac:dyDescent="0.25">
      <c r="B9" s="115" t="s">
        <v>110</v>
      </c>
      <c r="C9" s="115" t="s">
        <v>111</v>
      </c>
      <c r="D9" s="136" t="s">
        <v>183</v>
      </c>
      <c r="E9" s="136"/>
      <c r="F9" s="116" t="s">
        <v>101</v>
      </c>
      <c r="G9" s="118">
        <v>45354</v>
      </c>
    </row>
    <row r="10" spans="2:7" ht="18" customHeight="1" x14ac:dyDescent="0.25">
      <c r="B10" s="115" t="s">
        <v>160</v>
      </c>
      <c r="C10" s="115" t="s">
        <v>161</v>
      </c>
      <c r="D10" s="136" t="s">
        <v>183</v>
      </c>
      <c r="E10" s="136"/>
      <c r="F10" s="116" t="s">
        <v>101</v>
      </c>
      <c r="G10" s="118">
        <v>45357</v>
      </c>
    </row>
    <row r="11" spans="2:7" ht="18" customHeight="1" x14ac:dyDescent="0.25">
      <c r="B11" s="115" t="s">
        <v>162</v>
      </c>
      <c r="C11" s="115" t="s">
        <v>163</v>
      </c>
      <c r="D11" s="136" t="s">
        <v>183</v>
      </c>
      <c r="E11" s="136"/>
      <c r="F11" s="116" t="s">
        <v>101</v>
      </c>
      <c r="G11" s="118">
        <v>45357</v>
      </c>
    </row>
    <row r="12" spans="2:7" ht="18" customHeight="1" x14ac:dyDescent="0.25">
      <c r="B12" s="134" t="s">
        <v>178</v>
      </c>
      <c r="C12" s="134" t="s">
        <v>179</v>
      </c>
      <c r="D12" s="137" t="s">
        <v>184</v>
      </c>
      <c r="E12" s="137"/>
      <c r="F12" s="116" t="s">
        <v>98</v>
      </c>
      <c r="G12" s="118">
        <v>45354</v>
      </c>
    </row>
    <row r="13" spans="2:7" ht="18" customHeight="1" x14ac:dyDescent="0.25">
      <c r="B13" s="115" t="s">
        <v>121</v>
      </c>
      <c r="C13" s="115" t="s">
        <v>122</v>
      </c>
      <c r="D13" s="136" t="s">
        <v>188</v>
      </c>
      <c r="E13" s="136"/>
      <c r="F13" s="116" t="s">
        <v>95</v>
      </c>
      <c r="G13" s="118">
        <v>45354</v>
      </c>
    </row>
    <row r="14" spans="2:7" ht="18" customHeight="1" x14ac:dyDescent="0.25">
      <c r="B14" s="115" t="s">
        <v>125</v>
      </c>
      <c r="C14" s="115" t="s">
        <v>126</v>
      </c>
      <c r="D14" s="136" t="s">
        <v>189</v>
      </c>
      <c r="E14" s="136"/>
      <c r="F14" s="116" t="s">
        <v>95</v>
      </c>
      <c r="G14" s="118">
        <v>45354</v>
      </c>
    </row>
    <row r="15" spans="2:7" ht="15.75" customHeight="1" x14ac:dyDescent="0.25">
      <c r="B15" s="115" t="s">
        <v>135</v>
      </c>
      <c r="C15" s="115" t="s">
        <v>134</v>
      </c>
      <c r="D15" s="136" t="s">
        <v>189</v>
      </c>
      <c r="E15" s="136"/>
      <c r="F15" s="116" t="s">
        <v>101</v>
      </c>
      <c r="G15" s="118">
        <v>45357</v>
      </c>
    </row>
    <row r="16" spans="2:7" ht="15.75" customHeight="1" x14ac:dyDescent="0.25">
      <c r="B16" s="115" t="s">
        <v>127</v>
      </c>
      <c r="C16" s="115" t="s">
        <v>128</v>
      </c>
      <c r="D16" s="136" t="s">
        <v>192</v>
      </c>
      <c r="E16" s="136"/>
      <c r="F16" s="116" t="s">
        <v>104</v>
      </c>
      <c r="G16" s="118">
        <v>45354</v>
      </c>
    </row>
    <row r="17" spans="2:7" ht="15.75" customHeight="1" x14ac:dyDescent="0.25">
      <c r="B17" s="115" t="s">
        <v>142</v>
      </c>
      <c r="C17" s="115" t="s">
        <v>141</v>
      </c>
      <c r="D17" s="136" t="s">
        <v>185</v>
      </c>
      <c r="E17" s="136"/>
      <c r="F17" s="116" t="s">
        <v>98</v>
      </c>
      <c r="G17" s="118">
        <v>45357</v>
      </c>
    </row>
    <row r="18" spans="2:7" ht="15.75" customHeight="1" x14ac:dyDescent="0.25">
      <c r="B18" s="115" t="s">
        <v>143</v>
      </c>
      <c r="C18" s="115" t="s">
        <v>140</v>
      </c>
      <c r="D18" s="136" t="s">
        <v>185</v>
      </c>
      <c r="E18" s="136"/>
      <c r="F18" s="116" t="s">
        <v>95</v>
      </c>
      <c r="G18" s="118">
        <v>45357</v>
      </c>
    </row>
    <row r="19" spans="2:7" ht="15.75" customHeight="1" x14ac:dyDescent="0.25">
      <c r="B19" s="115" t="s">
        <v>114</v>
      </c>
      <c r="C19" s="115" t="s">
        <v>194</v>
      </c>
      <c r="D19" s="136" t="s">
        <v>185</v>
      </c>
      <c r="E19" s="136"/>
      <c r="F19" s="116" t="s">
        <v>104</v>
      </c>
      <c r="G19" s="118">
        <v>45354</v>
      </c>
    </row>
    <row r="20" spans="2:7" ht="15.75" customHeight="1" x14ac:dyDescent="0.25">
      <c r="B20" s="115" t="s">
        <v>123</v>
      </c>
      <c r="C20" s="115" t="s">
        <v>124</v>
      </c>
      <c r="D20" s="136" t="s">
        <v>185</v>
      </c>
      <c r="E20" s="136"/>
      <c r="F20" s="116" t="s">
        <v>101</v>
      </c>
      <c r="G20" s="118">
        <v>45354</v>
      </c>
    </row>
    <row r="21" spans="2:7" ht="15.75" customHeight="1" x14ac:dyDescent="0.25">
      <c r="B21" s="115" t="s">
        <v>151</v>
      </c>
      <c r="C21" s="115" t="s">
        <v>150</v>
      </c>
      <c r="D21" s="136" t="s">
        <v>186</v>
      </c>
      <c r="E21" s="136"/>
      <c r="F21" s="116" t="s">
        <v>98</v>
      </c>
      <c r="G21" s="118">
        <v>45357</v>
      </c>
    </row>
    <row r="22" spans="2:7" ht="15.75" customHeight="1" x14ac:dyDescent="0.25">
      <c r="B22" s="115" t="s">
        <v>133</v>
      </c>
      <c r="C22" s="115" t="s">
        <v>181</v>
      </c>
      <c r="D22" s="136" t="s">
        <v>186</v>
      </c>
      <c r="E22" s="136"/>
      <c r="F22" s="116" t="s">
        <v>95</v>
      </c>
      <c r="G22" s="118">
        <v>45357</v>
      </c>
    </row>
    <row r="23" spans="2:7" ht="18" customHeight="1" x14ac:dyDescent="0.25">
      <c r="B23" s="115" t="s">
        <v>165</v>
      </c>
      <c r="C23" s="115" t="s">
        <v>167</v>
      </c>
      <c r="D23" s="136" t="s">
        <v>186</v>
      </c>
      <c r="E23" s="136"/>
      <c r="F23" s="116" t="s">
        <v>95</v>
      </c>
      <c r="G23" s="118">
        <v>45357</v>
      </c>
    </row>
    <row r="24" spans="2:7" ht="18" customHeight="1" x14ac:dyDescent="0.25">
      <c r="B24" s="115" t="s">
        <v>152</v>
      </c>
      <c r="C24" s="115" t="s">
        <v>153</v>
      </c>
      <c r="D24" s="136" t="s">
        <v>186</v>
      </c>
      <c r="E24" s="136"/>
      <c r="F24" s="116" t="s">
        <v>104</v>
      </c>
      <c r="G24" s="118">
        <v>45357</v>
      </c>
    </row>
    <row r="25" spans="2:7" ht="18" customHeight="1" x14ac:dyDescent="0.25">
      <c r="B25" s="115" t="s">
        <v>164</v>
      </c>
      <c r="C25" s="115" t="s">
        <v>166</v>
      </c>
      <c r="D25" s="136" t="s">
        <v>186</v>
      </c>
      <c r="E25" s="136"/>
      <c r="F25" s="116" t="s">
        <v>104</v>
      </c>
      <c r="G25" s="118">
        <v>45357</v>
      </c>
    </row>
    <row r="26" spans="2:7" ht="18" customHeight="1" x14ac:dyDescent="0.25">
      <c r="B26" s="115" t="s">
        <v>168</v>
      </c>
      <c r="C26" s="115" t="s">
        <v>169</v>
      </c>
      <c r="D26" s="136" t="s">
        <v>186</v>
      </c>
      <c r="E26" s="136"/>
      <c r="F26" s="116" t="s">
        <v>104</v>
      </c>
      <c r="G26" s="118">
        <v>45357</v>
      </c>
    </row>
    <row r="27" spans="2:7" ht="18" customHeight="1" x14ac:dyDescent="0.25">
      <c r="B27" s="115" t="s">
        <v>149</v>
      </c>
      <c r="C27" s="115" t="s">
        <v>148</v>
      </c>
      <c r="D27" s="136" t="s">
        <v>186</v>
      </c>
      <c r="E27" s="136"/>
      <c r="F27" s="116" t="s">
        <v>101</v>
      </c>
      <c r="G27" s="118">
        <v>45357</v>
      </c>
    </row>
    <row r="28" spans="2:7" ht="22.9" customHeight="1" x14ac:dyDescent="0.25">
      <c r="B28" s="115" t="s">
        <v>117</v>
      </c>
      <c r="C28" s="115" t="s">
        <v>118</v>
      </c>
      <c r="D28" s="136" t="s">
        <v>195</v>
      </c>
      <c r="E28" s="136"/>
      <c r="F28" s="116" t="s">
        <v>98</v>
      </c>
      <c r="G28" s="118">
        <v>45354</v>
      </c>
    </row>
    <row r="29" spans="2:7" ht="18" customHeight="1" x14ac:dyDescent="0.25">
      <c r="B29" s="115" t="s">
        <v>96</v>
      </c>
      <c r="C29" s="115" t="s">
        <v>97</v>
      </c>
      <c r="D29" s="136" t="s">
        <v>182</v>
      </c>
      <c r="E29" s="136"/>
      <c r="F29" s="116" t="s">
        <v>98</v>
      </c>
      <c r="G29" s="118">
        <v>45354</v>
      </c>
    </row>
    <row r="30" spans="2:7" ht="18" customHeight="1" x14ac:dyDescent="0.25">
      <c r="B30" s="115" t="s">
        <v>172</v>
      </c>
      <c r="C30" s="115" t="s">
        <v>175</v>
      </c>
      <c r="D30" s="136" t="s">
        <v>182</v>
      </c>
      <c r="E30" s="136"/>
      <c r="F30" s="116" t="s">
        <v>98</v>
      </c>
      <c r="G30" s="118">
        <v>45354</v>
      </c>
    </row>
    <row r="31" spans="2:7" ht="25.5" customHeight="1" x14ac:dyDescent="0.25">
      <c r="B31" s="115" t="s">
        <v>137</v>
      </c>
      <c r="C31" s="115" t="s">
        <v>136</v>
      </c>
      <c r="D31" s="136" t="s">
        <v>182</v>
      </c>
      <c r="E31" s="136"/>
      <c r="F31" s="116" t="s">
        <v>98</v>
      </c>
      <c r="G31" s="118">
        <v>45357</v>
      </c>
    </row>
    <row r="32" spans="2:7" ht="15.75" customHeight="1" x14ac:dyDescent="0.25">
      <c r="B32" s="115" t="s">
        <v>155</v>
      </c>
      <c r="C32" s="131" t="s">
        <v>157</v>
      </c>
      <c r="D32" s="138" t="s">
        <v>182</v>
      </c>
      <c r="E32" s="138"/>
      <c r="F32" s="116" t="s">
        <v>98</v>
      </c>
      <c r="G32" s="118">
        <v>45357</v>
      </c>
    </row>
    <row r="33" spans="2:7" ht="15.75" customHeight="1" x14ac:dyDescent="0.25">
      <c r="B33" s="115" t="s">
        <v>170</v>
      </c>
      <c r="C33" s="115" t="s">
        <v>171</v>
      </c>
      <c r="D33" s="136" t="s">
        <v>182</v>
      </c>
      <c r="E33" s="136"/>
      <c r="F33" s="116" t="s">
        <v>98</v>
      </c>
      <c r="G33" s="118">
        <v>45357</v>
      </c>
    </row>
    <row r="34" spans="2:7" ht="15.75" customHeight="1" x14ac:dyDescent="0.25">
      <c r="B34" s="115" t="s">
        <v>106</v>
      </c>
      <c r="C34" s="115" t="s">
        <v>105</v>
      </c>
      <c r="D34" s="136" t="s">
        <v>182</v>
      </c>
      <c r="E34" s="136"/>
      <c r="F34" s="116" t="s">
        <v>95</v>
      </c>
      <c r="G34" s="118">
        <v>45354</v>
      </c>
    </row>
    <row r="35" spans="2:7" ht="15.75" customHeight="1" x14ac:dyDescent="0.25">
      <c r="B35" s="115" t="s">
        <v>154</v>
      </c>
      <c r="C35" s="115" t="s">
        <v>156</v>
      </c>
      <c r="D35" s="136" t="s">
        <v>182</v>
      </c>
      <c r="E35" s="136"/>
      <c r="F35" s="116" t="s">
        <v>95</v>
      </c>
      <c r="G35" s="118">
        <v>45357</v>
      </c>
    </row>
    <row r="36" spans="2:7" ht="15.75" customHeight="1" x14ac:dyDescent="0.25">
      <c r="B36" s="115" t="s">
        <v>158</v>
      </c>
      <c r="C36" s="115" t="s">
        <v>159</v>
      </c>
      <c r="D36" s="136" t="s">
        <v>182</v>
      </c>
      <c r="E36" s="136"/>
      <c r="F36" s="116" t="s">
        <v>95</v>
      </c>
      <c r="G36" s="118">
        <v>45357</v>
      </c>
    </row>
    <row r="37" spans="2:7" ht="15.75" customHeight="1" x14ac:dyDescent="0.25">
      <c r="B37" s="115" t="s">
        <v>102</v>
      </c>
      <c r="C37" s="115" t="s">
        <v>103</v>
      </c>
      <c r="D37" s="136" t="s">
        <v>182</v>
      </c>
      <c r="E37" s="136"/>
      <c r="F37" s="116" t="s">
        <v>104</v>
      </c>
      <c r="G37" s="118">
        <v>45354</v>
      </c>
    </row>
    <row r="38" spans="2:7" ht="15.75" customHeight="1" x14ac:dyDescent="0.25">
      <c r="B38" s="115" t="s">
        <v>147</v>
      </c>
      <c r="C38" s="115" t="s">
        <v>146</v>
      </c>
      <c r="D38" s="136" t="s">
        <v>182</v>
      </c>
      <c r="E38" s="136"/>
      <c r="F38" s="116" t="s">
        <v>104</v>
      </c>
      <c r="G38" s="118">
        <v>45357</v>
      </c>
    </row>
    <row r="39" spans="2:7" ht="15.75" customHeight="1" x14ac:dyDescent="0.25">
      <c r="B39" s="115" t="s">
        <v>99</v>
      </c>
      <c r="C39" s="115" t="s">
        <v>100</v>
      </c>
      <c r="D39" s="136" t="s">
        <v>182</v>
      </c>
      <c r="E39" s="136"/>
      <c r="F39" s="116" t="s">
        <v>101</v>
      </c>
      <c r="G39" s="118">
        <v>45354</v>
      </c>
    </row>
    <row r="40" spans="2:7" ht="15.75" customHeight="1" x14ac:dyDescent="0.25">
      <c r="B40" s="128" t="s">
        <v>109</v>
      </c>
      <c r="C40" s="144" t="s">
        <v>180</v>
      </c>
      <c r="D40" s="145" t="s">
        <v>182</v>
      </c>
      <c r="E40" s="145"/>
      <c r="F40" s="129" t="s">
        <v>101</v>
      </c>
      <c r="G40" s="130">
        <v>45354</v>
      </c>
    </row>
    <row r="41" spans="2:7" ht="15.75" customHeight="1" x14ac:dyDescent="0.25">
      <c r="B41" s="128" t="s">
        <v>115</v>
      </c>
      <c r="C41" s="128" t="s">
        <v>116</v>
      </c>
      <c r="D41" s="139" t="s">
        <v>182</v>
      </c>
      <c r="E41" s="139"/>
      <c r="F41" s="129" t="s">
        <v>101</v>
      </c>
      <c r="G41" s="130">
        <v>45354</v>
      </c>
    </row>
    <row r="42" spans="2:7" ht="15.75" customHeight="1" x14ac:dyDescent="0.25">
      <c r="B42" s="128" t="s">
        <v>145</v>
      </c>
      <c r="C42" s="128" t="s">
        <v>144</v>
      </c>
      <c r="D42" s="139" t="s">
        <v>182</v>
      </c>
      <c r="E42" s="139"/>
      <c r="F42" s="129" t="s">
        <v>101</v>
      </c>
      <c r="G42" s="130">
        <v>45357</v>
      </c>
    </row>
    <row r="43" spans="2:7" ht="15.75" customHeight="1" x14ac:dyDescent="0.25">
      <c r="B43" s="132" t="s">
        <v>107</v>
      </c>
      <c r="C43" s="132" t="s">
        <v>108</v>
      </c>
      <c r="D43" s="132" t="s">
        <v>190</v>
      </c>
      <c r="E43" s="132"/>
      <c r="F43" s="132" t="s">
        <v>104</v>
      </c>
      <c r="G43" s="133">
        <v>45354</v>
      </c>
    </row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AD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Alessandro Catalano</cp:lastModifiedBy>
  <dcterms:created xsi:type="dcterms:W3CDTF">2024-03-13T18:44:55Z</dcterms:created>
  <dcterms:modified xsi:type="dcterms:W3CDTF">2024-05-09T10:35:43Z</dcterms:modified>
</cp:coreProperties>
</file>