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docs/"/>
    </mc:Choice>
  </mc:AlternateContent>
  <xr:revisionPtr revIDLastSave="145" documentId="13_ncr:1_{830469C3-5CC8-4D8D-AA63-FC3D494C3D97}" xr6:coauthVersionLast="47" xr6:coauthVersionMax="47" xr10:uidLastSave="{76045E68-CA74-427C-90D5-8DEE8ECD025B}"/>
  <bookViews>
    <workbookView xWindow="-108" yWindow="-108" windowWidth="23256" windowHeight="12456" firstSheet="1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2" l="1"/>
  <c r="L65" i="2"/>
  <c r="K65" i="2"/>
  <c r="G64" i="2"/>
  <c r="F64" i="2"/>
  <c r="E64" i="2"/>
  <c r="L63" i="2"/>
  <c r="K63" i="2"/>
  <c r="G63" i="2"/>
  <c r="L62" i="2"/>
  <c r="K62" i="2"/>
  <c r="G62" i="2"/>
  <c r="K60" i="2"/>
  <c r="G60" i="2"/>
  <c r="L60" i="2"/>
  <c r="L61" i="2"/>
  <c r="K61" i="2"/>
  <c r="G61" i="2"/>
  <c r="L59" i="2"/>
  <c r="K59" i="2"/>
  <c r="G59" i="2"/>
  <c r="L58" i="2"/>
  <c r="K58" i="2"/>
  <c r="G58" i="2"/>
  <c r="L57" i="2"/>
  <c r="K57" i="2"/>
  <c r="G57" i="2"/>
  <c r="L64" i="2" l="1"/>
  <c r="L56" i="2"/>
  <c r="K56" i="2"/>
  <c r="G56" i="2"/>
  <c r="L55" i="2"/>
  <c r="K55" i="2"/>
  <c r="G55" i="2"/>
  <c r="L54" i="2"/>
  <c r="K54" i="2"/>
  <c r="G54" i="2"/>
  <c r="E69" i="2"/>
  <c r="I69" i="2" s="1"/>
  <c r="F69" i="2"/>
  <c r="L53" i="2"/>
  <c r="K53" i="2"/>
  <c r="G53" i="2"/>
  <c r="L52" i="2"/>
  <c r="K52" i="2"/>
  <c r="G52" i="2"/>
  <c r="L51" i="2"/>
  <c r="K51" i="2"/>
  <c r="G51" i="2"/>
  <c r="G50" i="2" s="1"/>
  <c r="F50" i="2"/>
  <c r="E50" i="2"/>
  <c r="K49" i="2"/>
  <c r="G49" i="2"/>
  <c r="L49" i="2"/>
  <c r="L47" i="2"/>
  <c r="K47" i="2"/>
  <c r="G47" i="2"/>
  <c r="G48" i="2"/>
  <c r="K48" i="2"/>
  <c r="L48" i="2"/>
  <c r="K42" i="2"/>
  <c r="G42" i="2"/>
  <c r="L42" i="2"/>
  <c r="L50" i="2" l="1"/>
  <c r="K41" i="2"/>
  <c r="G41" i="2"/>
  <c r="L41" i="2"/>
  <c r="K40" i="2"/>
  <c r="G40" i="2"/>
  <c r="L40" i="2"/>
  <c r="K39" i="2"/>
  <c r="G39" i="2"/>
  <c r="L39" i="2"/>
  <c r="K37" i="2"/>
  <c r="G37" i="2"/>
  <c r="L37" i="2"/>
  <c r="K36" i="2"/>
  <c r="G36" i="2"/>
  <c r="L36" i="2"/>
  <c r="K34" i="2"/>
  <c r="G34" i="2"/>
  <c r="L34" i="2"/>
  <c r="L26" i="2"/>
  <c r="L27" i="2"/>
  <c r="L28" i="2"/>
  <c r="K25" i="2"/>
  <c r="K26" i="2"/>
  <c r="K27" i="2"/>
  <c r="K28" i="2"/>
  <c r="K24" i="2"/>
  <c r="G28" i="2"/>
  <c r="G27" i="2"/>
  <c r="G26" i="2"/>
  <c r="G25" i="2"/>
  <c r="L25" i="2" l="1"/>
  <c r="G24" i="2"/>
  <c r="L24" i="2"/>
  <c r="K23" i="2"/>
  <c r="G23" i="2"/>
  <c r="L23" i="2"/>
  <c r="BV72" i="2"/>
  <c r="M71" i="2"/>
  <c r="L46" i="2"/>
  <c r="K46" i="2"/>
  <c r="G46" i="2"/>
  <c r="L45" i="2"/>
  <c r="K45" i="2"/>
  <c r="G45" i="2"/>
  <c r="L44" i="2"/>
  <c r="K44" i="2"/>
  <c r="G44" i="2"/>
  <c r="F43" i="2"/>
  <c r="E43" i="2"/>
  <c r="L38" i="2"/>
  <c r="K38" i="2"/>
  <c r="G38" i="2"/>
  <c r="L35" i="2"/>
  <c r="K35" i="2"/>
  <c r="G35" i="2"/>
  <c r="L33" i="2"/>
  <c r="K33" i="2"/>
  <c r="G33" i="2"/>
  <c r="L32" i="2"/>
  <c r="K32" i="2"/>
  <c r="G32" i="2"/>
  <c r="L31" i="2"/>
  <c r="K31" i="2"/>
  <c r="G31" i="2"/>
  <c r="L30" i="2"/>
  <c r="K30" i="2"/>
  <c r="G30" i="2"/>
  <c r="F29" i="2"/>
  <c r="E29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69" i="2" l="1"/>
  <c r="L24" i="1"/>
  <c r="G43" i="2"/>
  <c r="L29" i="2"/>
  <c r="G29" i="2"/>
  <c r="L18" i="2"/>
  <c r="L11" i="1"/>
  <c r="L19" i="1"/>
  <c r="G24" i="1"/>
  <c r="L31" i="1"/>
  <c r="M38" i="1"/>
  <c r="G11" i="1"/>
  <c r="G18" i="2"/>
  <c r="G19" i="1"/>
  <c r="I37" i="1"/>
  <c r="G31" i="1"/>
  <c r="G37" i="1"/>
  <c r="L43" i="2"/>
  <c r="G11" i="2"/>
  <c r="L1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73" i="2"/>
  <c r="M70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70" i="2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BJ70" i="2" s="1"/>
  <c r="BK70" i="2" s="1"/>
  <c r="BL70" i="2" s="1"/>
  <c r="BM70" i="2" s="1"/>
  <c r="BN70" i="2" s="1"/>
  <c r="BO70" i="2" s="1"/>
  <c r="BP70" i="2" s="1"/>
  <c r="BQ70" i="2" s="1"/>
  <c r="BR70" i="2" s="1"/>
  <c r="BS70" i="2" s="1"/>
  <c r="BT70" i="2" s="1"/>
  <c r="BV41" i="1"/>
  <c r="BV39" i="1"/>
  <c r="N71" i="2"/>
  <c r="N73" i="2" l="1"/>
  <c r="O71" i="2" l="1"/>
  <c r="O73" i="2" l="1"/>
  <c r="P71" i="2" l="1"/>
  <c r="P73" i="2" l="1"/>
  <c r="Q71" i="2" l="1"/>
  <c r="Q73" i="2" l="1"/>
  <c r="R71" i="2" l="1"/>
  <c r="R73" i="2" s="1"/>
  <c r="S71" i="2" s="1"/>
  <c r="S73" i="2" s="1"/>
  <c r="T71" i="2" s="1"/>
  <c r="T73" i="2" s="1"/>
  <c r="U71" i="2" s="1"/>
  <c r="U73" i="2" s="1"/>
  <c r="V71" i="2" s="1"/>
  <c r="V73" i="2" s="1"/>
  <c r="W71" i="2" s="1"/>
  <c r="W73" i="2" s="1"/>
  <c r="X71" i="2" s="1"/>
  <c r="X73" i="2" s="1"/>
  <c r="Y71" i="2" s="1"/>
  <c r="Y73" i="2" s="1"/>
  <c r="Z71" i="2" s="1"/>
  <c r="Z73" i="2" s="1"/>
  <c r="AA71" i="2" s="1"/>
  <c r="AA73" i="2" s="1"/>
  <c r="AB71" i="2" s="1"/>
  <c r="AB73" i="2" s="1"/>
  <c r="AC71" i="2" s="1"/>
  <c r="AC73" i="2" s="1"/>
  <c r="AD71" i="2" s="1"/>
  <c r="AD73" i="2" s="1"/>
  <c r="AE71" i="2" s="1"/>
  <c r="AE73" i="2" s="1"/>
  <c r="AF71" i="2" s="1"/>
  <c r="AF73" i="2" s="1"/>
  <c r="AG71" i="2" s="1"/>
  <c r="AG73" i="2" s="1"/>
  <c r="AH71" i="2" s="1"/>
  <c r="AH73" i="2" s="1"/>
  <c r="AI71" i="2" s="1"/>
  <c r="AI73" i="2" s="1"/>
  <c r="AJ71" i="2" s="1"/>
  <c r="AJ73" i="2" s="1"/>
  <c r="AK71" i="2" s="1"/>
  <c r="AK73" i="2" s="1"/>
  <c r="AL71" i="2" s="1"/>
  <c r="AL73" i="2" s="1"/>
  <c r="AM71" i="2" s="1"/>
  <c r="AM73" i="2" s="1"/>
  <c r="AN71" i="2" s="1"/>
  <c r="AN73" i="2" s="1"/>
  <c r="AO71" i="2" s="1"/>
  <c r="AO73" i="2" s="1"/>
  <c r="AP71" i="2" s="1"/>
  <c r="AP73" i="2" s="1"/>
  <c r="AQ71" i="2" s="1"/>
  <c r="AQ73" i="2" s="1"/>
  <c r="AR71" i="2" s="1"/>
  <c r="AR73" i="2" s="1"/>
  <c r="AS71" i="2" s="1"/>
  <c r="AS73" i="2" s="1"/>
  <c r="AT71" i="2" s="1"/>
  <c r="AT73" i="2" s="1"/>
  <c r="AU71" i="2" s="1"/>
  <c r="AU73" i="2" s="1"/>
  <c r="AV71" i="2" s="1"/>
  <c r="AV73" i="2" s="1"/>
  <c r="AW71" i="2" s="1"/>
  <c r="AW73" i="2" s="1"/>
  <c r="AX71" i="2" s="1"/>
  <c r="AX73" i="2" s="1"/>
  <c r="AY71" i="2" s="1"/>
  <c r="AY73" i="2" s="1"/>
  <c r="AZ71" i="2" s="1"/>
  <c r="AZ73" i="2" s="1"/>
  <c r="BA71" i="2" s="1"/>
  <c r="BA73" i="2" s="1"/>
  <c r="BB71" i="2" s="1"/>
  <c r="BB73" i="2" s="1"/>
  <c r="BC71" i="2" s="1"/>
  <c r="BC73" i="2" s="1"/>
  <c r="BD71" i="2" s="1"/>
  <c r="BD73" i="2" s="1"/>
  <c r="BE71" i="2" s="1"/>
  <c r="BE73" i="2" s="1"/>
  <c r="BF71" i="2" s="1"/>
  <c r="BF73" i="2" s="1"/>
  <c r="BG71" i="2" s="1"/>
  <c r="BG73" i="2" s="1"/>
  <c r="BH71" i="2" s="1"/>
  <c r="BH73" i="2" s="1"/>
  <c r="BI71" i="2" s="1"/>
  <c r="BI73" i="2" s="1"/>
  <c r="BJ71" i="2" s="1"/>
  <c r="BJ73" i="2" s="1"/>
  <c r="BK71" i="2" s="1"/>
  <c r="BK73" i="2" s="1"/>
  <c r="BL71" i="2" s="1"/>
  <c r="BL73" i="2" s="1"/>
  <c r="BM71" i="2" s="1"/>
  <c r="BM73" i="2" s="1"/>
  <c r="BN71" i="2" s="1"/>
  <c r="BN73" i="2" s="1"/>
  <c r="BO71" i="2" s="1"/>
  <c r="BO73" i="2" s="1"/>
  <c r="BP71" i="2" s="1"/>
  <c r="BP73" i="2" s="1"/>
  <c r="BQ71" i="2" s="1"/>
  <c r="BQ73" i="2" s="1"/>
  <c r="BR71" i="2" s="1"/>
  <c r="BR73" i="2" s="1"/>
  <c r="BS71" i="2" s="1"/>
  <c r="BS73" i="2" s="1"/>
  <c r="BT71" i="2" s="1"/>
  <c r="BT73" i="2" l="1"/>
  <c r="BV73" i="2" s="1"/>
  <c r="BV71" i="2"/>
</calcChain>
</file>

<file path=xl/sharedStrings.xml><?xml version="1.0" encoding="utf-8"?>
<sst xmlns="http://schemas.openxmlformats.org/spreadsheetml/2006/main" count="792" uniqueCount="331">
  <si>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</si>
  <si>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</si>
  <si>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</si>
  <si>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</si>
  <si>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</si>
  <si>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</si>
  <si>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</si>
  <si>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</si>
  <si>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</si>
  <si>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</si>
  <si>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</si>
  <si>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</si>
  <si>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</si>
  <si>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</si>
  <si>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</si>
  <si>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</si>
  <si>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</si>
  <si>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</si>
  <si>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</si>
  <si>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</si>
  <si>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</si>
  <si>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</si>
  <si>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</si>
  <si>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</si>
  <si>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</si>
  <si>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</si>
  <si>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</si>
  <si>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</si>
  <si>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</si>
  <si>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</si>
  <si>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</si>
  <si>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</si>
  <si>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</si>
  <si>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</si>
  <si>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</si>
  <si>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</si>
  <si>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</si>
  <si>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</si>
  <si>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</si>
  <si>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</si>
  <si>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</si>
  <si>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</si>
  <si>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</si>
  <si>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</si>
  <si>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</si>
  <si>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</si>
  <si>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</si>
  <si>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</si>
  <si>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</si>
  <si>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</si>
  <si>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</si>
  <si>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</si>
  <si>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</si>
  <si>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</si>
  <si>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</si>
  <si>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</si>
  <si>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</si>
  <si>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</si>
  <si>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</si>
  <si>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</si>
  <si>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</si>
  <si>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</si>
  <si>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</si>
  <si>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</si>
  <si>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</si>
  <si>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</si>
  <si>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</si>
  <si>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</si>
  <si>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</si>
  <si>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</si>
  <si>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</si>
  <si>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</si>
  <si>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</si>
  <si>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</si>
  <si>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</si>
  <si>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</si>
  <si>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</si>
  <si>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</si>
  <si>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</si>
  <si>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</si>
  <si>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</si>
  <si>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</si>
  <si>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</si>
  <si>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</si>
  <si>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</si>
  <si>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</si>
  <si>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</si>
  <si>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</si>
  <si>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</si>
  <si>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</si>
  <si>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</si>
  <si>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</si>
  <si>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</si>
  <si>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</si>
  <si>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</si>
  <si>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</si>
  <si>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</si>
  <si>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</si>
  <si>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</si>
  <si>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</si>
  <si>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</si>
  <si>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</si>
  <si>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</si>
  <si>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</si>
  <si>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</si>
  <si>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</si>
  <si>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</si>
  <si>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</si>
  <si>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</si>
  <si>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</si>
  <si>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</si>
  <si>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</si>
  <si>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</si>
  <si>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</si>
  <si>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</si>
  <si>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</si>
  <si>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</si>
  <si>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</si>
  <si>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</si>
  <si>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</si>
  <si>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</si>
  <si>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</si>
  <si>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</si>
  <si>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</si>
  <si>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</si>
  <si>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</si>
  <si>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</si>
  <si>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</si>
  <si>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</si>
  <si>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</si>
  <si>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</si>
  <si>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</si>
  <si>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</si>
  <si>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</si>
  <si>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</si>
  <si>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</si>
  <si>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</si>
  <si>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</si>
  <si>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</si>
  <si>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</si>
  <si>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</si>
  <si>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</si>
  <si>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</si>
  <si>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</si>
  <si>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</si>
  <si>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</si>
  <si>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</si>
  <si>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</si>
  <si>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</si>
  <si>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</si>
  <si>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</si>
  <si>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</si>
  <si>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</si>
  <si>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</si>
  <si>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</si>
  <si>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</si>
  <si>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</si>
  <si>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</si>
  <si>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</si>
  <si>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</si>
  <si>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</si>
  <si>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</si>
  <si>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</si>
  <si>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</si>
  <si>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</si>
  <si>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</si>
  <si>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</si>
  <si>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</si>
  <si>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</si>
  <si>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</si>
  <si>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</si>
  <si>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</si>
  <si>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</si>
  <si>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</si>
  <si>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</si>
  <si>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</si>
  <si>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</si>
  <si>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</si>
  <si>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</si>
  <si>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</si>
  <si>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</si>
  <si>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</si>
  <si>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</si>
  <si>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</si>
  <si>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</si>
  <si>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</si>
  <si>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</si>
  <si>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</si>
  <si>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</si>
  <si>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</si>
  <si>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</si>
  <si>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</si>
  <si>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</si>
  <si>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</si>
  <si>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</si>
  <si>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</si>
  <si>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</si>
  <si>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</si>
  <si>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</si>
  <si>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</si>
  <si>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</si>
  <si>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</si>
  <si>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</si>
  <si>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</si>
  <si>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</si>
  <si>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</si>
  <si>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</si>
  <si>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</si>
  <si>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</si>
  <si>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</si>
  <si>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</si>
  <si>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</si>
  <si>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</si>
  <si>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</si>
  <si>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</si>
  <si>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</si>
  <si>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</si>
  <si>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</si>
  <si>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</si>
  <si>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</si>
  <si>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</si>
  <si>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</si>
  <si>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</si>
  <si>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</si>
  <si>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</si>
  <si>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</si>
  <si>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</si>
  <si>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</si>
  <si>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</si>
  <si>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</si>
  <si>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</si>
  <si>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</si>
  <si>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</si>
  <si>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</si>
  <si>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</si>
  <si>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</si>
  <si>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</si>
  <si>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</si>
  <si>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</si>
  <si>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</si>
  <si>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</si>
  <si>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</si>
  <si>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</si>
  <si>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</si>
  <si>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</si>
  <si>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</si>
  <si>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</si>
  <si>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</si>
  <si>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</si>
  <si>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</si>
  <si>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</si>
  <si>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</si>
  <si>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</si>
  <si>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</si>
  <si>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</si>
  <si>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</si>
  <si>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</si>
  <si>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</si>
  <si>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</si>
  <si>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</si>
  <si>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</si>
  <si>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</si>
  <si>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</si>
  <si>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</si>
  <si>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</si>
  <si>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</si>
  <si>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</si>
  <si>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</si>
  <si>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</si>
  <si>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</si>
  <si>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</si>
  <si>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</si>
  <si>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</si>
  <si>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</si>
  <si>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</si>
  <si>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</si>
  <si>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</si>
  <si>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</si>
  <si>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</si>
  <si>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</si>
  <si>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</si>
  <si>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</si>
  <si>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</si>
  <si>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</si>
  <si>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</si>
  <si>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</si>
  <si>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</si>
  <si>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</si>
  <si>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</si>
  <si>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</si>
  <si>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</si>
  <si>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</si>
  <si>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</si>
  <si>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</si>
  <si>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</si>
  <si>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</si>
  <si>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</si>
  <si>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</si>
  <si>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</si>
  <si>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</si>
  <si>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</si>
  <si>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</si>
  <si>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</si>
  <si>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</si>
  <si>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</si>
  <si>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</si>
  <si>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</si>
  <si>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</si>
  <si>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</si>
  <si>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</si>
  <si>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</si>
  <si>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</si>
  <si>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</si>
  <si>
    <t>5.11</t>
  </si>
  <si>
    <t>Personal Map</t>
  </si>
  <si>
    <t>5.12</t>
  </si>
  <si>
    <t>forum now on user side</t>
  </si>
  <si>
    <t>messages between users and operators</t>
  </si>
  <si>
    <t>message deletion</t>
  </si>
  <si>
    <t>as a user or an operator I want to delete previous messages</t>
  </si>
  <si>
    <t>emergency chat</t>
  </si>
  <si>
    <t>as a user or an operator I want to read and write messages</t>
  </si>
  <si>
    <t>as a user I want to define my preferences on favourite animal</t>
  </si>
  <si>
    <t>Notification(Dieni/Baldi)</t>
  </si>
  <si>
    <t>SPRINT 6</t>
  </si>
  <si>
    <t>WEEK 17</t>
  </si>
  <si>
    <t>WEEK 18</t>
  </si>
  <si>
    <t>6</t>
  </si>
  <si>
    <t>Implementation of VI Sprint features</t>
  </si>
  <si>
    <t>5.13</t>
  </si>
  <si>
    <t>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</si>
</sst>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  <font>
      <sz val="12"/>
      <color theme="0"/>
      <name val="Corbel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rgb="FFBA8E2C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2F2F2"/>
      </patternFill>
    </fill>
  </fills>
  <borders count="9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BFBFB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/>
      <bottom style="thin">
        <color indexed="64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indexed="64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indexed="64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2" fillId="0" borderId="66" xfId="0" applyFont="1" applyBorder="1"/>
    <xf numFmtId="0" fontId="6" fillId="0" borderId="66" xfId="0" applyFont="1" applyBorder="1"/>
    <xf numFmtId="0" fontId="12" fillId="30" borderId="43" xfId="0" applyFont="1" applyFill="1" applyBorder="1"/>
    <xf numFmtId="0" fontId="0" fillId="31" borderId="6" xfId="0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left" vertical="center"/>
    </xf>
    <xf numFmtId="0" fontId="0" fillId="0" borderId="66" xfId="0" applyBorder="1"/>
    <xf numFmtId="0" fontId="0" fillId="31" borderId="66" xfId="0" applyFill="1" applyBorder="1"/>
    <xf numFmtId="0" fontId="29" fillId="35" borderId="20" xfId="0" applyFont="1" applyFill="1" applyBorder="1" applyAlignment="1">
      <alignment horizontal="center" vertical="center"/>
    </xf>
    <xf numFmtId="0" fontId="6" fillId="36" borderId="21" xfId="0" applyFont="1" applyFill="1" applyBorder="1"/>
    <xf numFmtId="0" fontId="6" fillId="36" borderId="22" xfId="0" applyFont="1" applyFill="1" applyBorder="1"/>
    <xf numFmtId="0" fontId="0" fillId="36" borderId="6" xfId="0" applyFill="1" applyBorder="1"/>
    <xf numFmtId="0" fontId="33" fillId="31" borderId="6" xfId="0" applyFont="1" applyFill="1" applyBorder="1"/>
    <xf numFmtId="0" fontId="24" fillId="3" borderId="42" xfId="0" applyFont="1" applyFill="1" applyBorder="1" applyAlignment="1">
      <alignment horizontal="left" vertical="center"/>
    </xf>
    <xf numFmtId="0" fontId="24" fillId="37" borderId="70" xfId="0" applyFont="1" applyFill="1" applyBorder="1" applyAlignment="1">
      <alignment horizontal="left" vertical="center"/>
    </xf>
    <xf numFmtId="0" fontId="11" fillId="37" borderId="78" xfId="0" applyFont="1" applyFill="1" applyBorder="1" applyAlignment="1">
      <alignment horizontal="left" vertical="center"/>
    </xf>
    <xf numFmtId="0" fontId="11" fillId="37" borderId="79" xfId="0" applyFont="1" applyFill="1" applyBorder="1" applyAlignment="1">
      <alignment horizontal="center" vertical="center"/>
    </xf>
    <xf numFmtId="0" fontId="11" fillId="37" borderId="80" xfId="0" applyFont="1" applyFill="1" applyBorder="1" applyAlignment="1">
      <alignment horizontal="center" vertical="center"/>
    </xf>
    <xf numFmtId="0" fontId="11" fillId="37" borderId="81" xfId="0" applyFont="1" applyFill="1" applyBorder="1" applyAlignment="1">
      <alignment horizontal="center" vertical="center"/>
    </xf>
    <xf numFmtId="0" fontId="11" fillId="37" borderId="82" xfId="0" applyFont="1" applyFill="1" applyBorder="1" applyAlignment="1">
      <alignment horizontal="left" vertical="center"/>
    </xf>
    <xf numFmtId="14" fontId="11" fillId="37" borderId="75" xfId="0" applyNumberFormat="1" applyFont="1" applyFill="1" applyBorder="1" applyAlignment="1">
      <alignment horizontal="center" vertical="center"/>
    </xf>
    <xf numFmtId="14" fontId="11" fillId="37" borderId="71" xfId="0" applyNumberFormat="1" applyFont="1" applyFill="1" applyBorder="1" applyAlignment="1">
      <alignment horizontal="center" vertical="center"/>
    </xf>
    <xf numFmtId="9" fontId="7" fillId="37" borderId="78" xfId="0" applyNumberFormat="1" applyFont="1" applyFill="1" applyBorder="1" applyAlignment="1">
      <alignment horizontal="center" vertical="center"/>
    </xf>
    <xf numFmtId="0" fontId="12" fillId="37" borderId="70" xfId="0" applyFont="1" applyFill="1" applyBorder="1"/>
    <xf numFmtId="0" fontId="12" fillId="37" borderId="71" xfId="0" applyFont="1" applyFill="1" applyBorder="1"/>
    <xf numFmtId="0" fontId="12" fillId="37" borderId="83" xfId="0" applyFont="1" applyFill="1" applyBorder="1"/>
    <xf numFmtId="0" fontId="12" fillId="37" borderId="66" xfId="0" applyFont="1" applyFill="1" applyBorder="1"/>
    <xf numFmtId="0" fontId="12" fillId="37" borderId="43" xfId="0" applyFont="1" applyFill="1" applyBorder="1"/>
    <xf numFmtId="0" fontId="12" fillId="37" borderId="50" xfId="0" applyFont="1" applyFill="1" applyBorder="1"/>
    <xf numFmtId="0" fontId="12" fillId="37" borderId="49" xfId="0" applyFont="1" applyFill="1" applyBorder="1"/>
    <xf numFmtId="0" fontId="12" fillId="37" borderId="75" xfId="0" applyFont="1" applyFill="1" applyBorder="1"/>
    <xf numFmtId="0" fontId="24" fillId="37" borderId="66" xfId="0" applyFont="1" applyFill="1" applyBorder="1" applyAlignment="1">
      <alignment horizontal="left" vertical="center"/>
    </xf>
    <xf numFmtId="0" fontId="11" fillId="37" borderId="66" xfId="0" applyFont="1" applyFill="1" applyBorder="1" applyAlignment="1">
      <alignment horizontal="left" vertical="center"/>
    </xf>
    <xf numFmtId="0" fontId="11" fillId="37" borderId="66" xfId="0" applyFont="1" applyFill="1" applyBorder="1" applyAlignment="1">
      <alignment horizontal="center" vertical="center"/>
    </xf>
    <xf numFmtId="0" fontId="11" fillId="37" borderId="84" xfId="0" applyFont="1" applyFill="1" applyBorder="1" applyAlignment="1">
      <alignment horizontal="center" vertical="center"/>
    </xf>
    <xf numFmtId="0" fontId="11" fillId="37" borderId="85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left" vertical="center"/>
    </xf>
    <xf numFmtId="14" fontId="11" fillId="37" borderId="86" xfId="0" applyNumberFormat="1" applyFont="1" applyFill="1" applyBorder="1" applyAlignment="1">
      <alignment horizontal="center" vertical="center"/>
    </xf>
    <xf numFmtId="0" fontId="12" fillId="37" borderId="51" xfId="0" applyFont="1" applyFill="1" applyBorder="1"/>
    <xf numFmtId="0" fontId="12" fillId="37" borderId="86" xfId="0" applyFont="1" applyFill="1" applyBorder="1"/>
    <xf numFmtId="0" fontId="12" fillId="37" borderId="77" xfId="0" applyFont="1" applyFill="1" applyBorder="1"/>
    <xf numFmtId="0" fontId="5" fillId="0" borderId="66" xfId="0" applyFont="1" applyBorder="1" applyAlignment="1">
      <alignment horizontal="left" vertical="center"/>
    </xf>
    <xf numFmtId="0" fontId="14" fillId="0" borderId="66" xfId="0" applyFont="1" applyBorder="1" applyAlignment="1">
      <alignment horizontal="right" vertical="center"/>
    </xf>
    <xf numFmtId="0" fontId="15" fillId="0" borderId="66" xfId="0" applyFont="1" applyBorder="1" applyAlignment="1">
      <alignment horizontal="center" vertical="center"/>
    </xf>
    <xf numFmtId="0" fontId="7" fillId="3" borderId="88" xfId="0" applyFont="1" applyFill="1" applyBorder="1" applyAlignment="1">
      <alignment horizontal="right"/>
    </xf>
    <xf numFmtId="0" fontId="9" fillId="8" borderId="88" xfId="0" applyFont="1" applyFill="1" applyBorder="1" applyAlignment="1">
      <alignment horizontal="center" vertical="center"/>
    </xf>
    <xf numFmtId="0" fontId="0" fillId="0" borderId="87" xfId="0" applyBorder="1"/>
    <xf numFmtId="49" fontId="24" fillId="38" borderId="87" xfId="0" applyNumberFormat="1" applyFont="1" applyFill="1" applyBorder="1" applyAlignment="1">
      <alignment horizontal="left" vertical="center"/>
    </xf>
    <xf numFmtId="0" fontId="24" fillId="37" borderId="89" xfId="0" applyFont="1" applyFill="1" applyBorder="1" applyAlignment="1">
      <alignment horizontal="left" vertical="center"/>
    </xf>
    <xf numFmtId="0" fontId="11" fillId="37" borderId="90" xfId="0" applyFont="1" applyFill="1" applyBorder="1" applyAlignment="1">
      <alignment horizontal="left" vertical="center"/>
    </xf>
    <xf numFmtId="0" fontId="11" fillId="37" borderId="91" xfId="0" applyFont="1" applyFill="1" applyBorder="1" applyAlignment="1">
      <alignment horizontal="center" vertical="center"/>
    </xf>
    <xf numFmtId="0" fontId="11" fillId="37" borderId="92" xfId="0" applyFont="1" applyFill="1" applyBorder="1" applyAlignment="1">
      <alignment horizontal="center" vertical="center"/>
    </xf>
    <xf numFmtId="0" fontId="11" fillId="37" borderId="93" xfId="0" applyFont="1" applyFill="1" applyBorder="1" applyAlignment="1">
      <alignment horizontal="center" vertical="center"/>
    </xf>
    <xf numFmtId="0" fontId="11" fillId="37" borderId="94" xfId="0" applyFont="1" applyFill="1" applyBorder="1" applyAlignment="1">
      <alignment horizontal="left" vertical="center"/>
    </xf>
    <xf numFmtId="14" fontId="11" fillId="37" borderId="95" xfId="0" applyNumberFormat="1" applyFont="1" applyFill="1" applyBorder="1" applyAlignment="1">
      <alignment horizontal="center" vertical="center"/>
    </xf>
    <xf numFmtId="14" fontId="11" fillId="37" borderId="96" xfId="0" applyNumberFormat="1" applyFont="1" applyFill="1" applyBorder="1" applyAlignment="1">
      <alignment horizontal="center" vertical="center"/>
    </xf>
    <xf numFmtId="9" fontId="7" fillId="37" borderId="90" xfId="0" applyNumberFormat="1" applyFont="1" applyFill="1" applyBorder="1" applyAlignment="1">
      <alignment horizontal="center" vertical="center"/>
    </xf>
    <xf numFmtId="0" fontId="12" fillId="37" borderId="89" xfId="0" applyFont="1" applyFill="1" applyBorder="1"/>
    <xf numFmtId="0" fontId="12" fillId="37" borderId="96" xfId="0" applyFont="1" applyFill="1" applyBorder="1"/>
    <xf numFmtId="0" fontId="12" fillId="37" borderId="97" xfId="0" applyFont="1" applyFill="1" applyBorder="1"/>
    <xf numFmtId="0" fontId="12" fillId="37" borderId="87" xfId="0" applyFont="1" applyFill="1" applyBorder="1"/>
    <xf numFmtId="0" fontId="12" fillId="37" borderId="95" xfId="0" applyFont="1" applyFill="1" applyBorder="1"/>
    <xf numFmtId="0" fontId="12" fillId="37" borderId="98" xfId="0" applyFont="1" applyFill="1" applyBorder="1"/>
  </cellXfs>
  <cellStyles count="1">
    <cellStyle name="Normale" xfId="0" builtinId="0"/>
  </cellStyles>
  <dxfs count="33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bottom style="thin">
          <color rgb="FFBFBFBF"/>
        </bottom>
      </border>
    </dxf>
    <dxf>
      <border outline="0">
        <top style="medium">
          <color rgb="FFA5A5A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Burndown'!$L$72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Burndown'!$M$69:$BT$69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Burndown'!$M$72:$BT$72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Burndown'!$L$70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Burndown'!$M$69:$BT$69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Burndown'!$M$70:$BT$70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Burndown'!$L$71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Burndown'!$M$69:$BT$69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Burndown'!$M$71:$BT$71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73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9" totalsRowShown="0" headerRowDxfId="32" headerRowBorderDxfId="31" tableBorderDxfId="30">
  <autoFilter ref="B2:G39" xr:uid="{00000000-0009-0000-0100-000002000000}"/>
  <sortState xmlns:xlrd2="http://schemas.microsoft.com/office/spreadsheetml/2017/richdata2" ref="B3:G39">
    <sortCondition ref="B2:B39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5" totalsRowShown="0" headerRowDxfId="29" headerRowBorderDxfId="27" tableBorderDxfId="28">
  <autoFilter ref="B3:G45" xr:uid="{00000000-0009-0000-0100-000001000000}"/>
  <sortState xmlns:xlrd2="http://schemas.microsoft.com/office/spreadsheetml/2017/richdata2" ref="B4:G45">
    <sortCondition ref="G3:G45"/>
  </sortState>
  <tableColumns count="6">
    <tableColumn id="1" xr3:uid="{00000000-0010-0000-0100-000001000000}" name="TASK TITLE" dataDxfId="26"/>
    <tableColumn id="2" xr3:uid="{00000000-0010-0000-0100-000002000000}" name="TASK DESCRIPTION" dataDxfId="25"/>
    <tableColumn id="6" xr3:uid="{00000000-0010-0000-0100-000006000000}" name="COMPONENT" dataDxfId="24"/>
    <tableColumn id="3" xr3:uid="{00000000-0010-0000-0100-000003000000}" name="PRIORITY" dataDxfId="23"/>
    <tableColumn id="4" xr3:uid="{00000000-0010-0000-0100-000004000000}" name="ADDED BY" dataDxfId="22"/>
    <tableColumn id="5" xr3:uid="{00000000-0010-0000-0100-000005000000}" name="DATED ADDED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11" t="str">
        <f>HYPERLINK("https://goo.gl/ejIdKR","https://goo.gl/ejIdKR")</f>
        <v>https://goo.gl/ejIdKR</v>
      </c>
      <c r="BL2" s="212"/>
      <c r="BM2" s="212"/>
      <c r="BN2" s="212"/>
      <c r="BO2" s="212"/>
      <c r="BP2" s="212"/>
      <c r="BQ2" s="212"/>
      <c r="BR2" s="212"/>
      <c r="BS2" s="212"/>
      <c r="BT2" s="212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13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214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14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214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215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216" t="s">
        <v>8</v>
      </c>
      <c r="C9" s="218" t="s">
        <v>9</v>
      </c>
      <c r="D9" s="220" t="s">
        <v>10</v>
      </c>
      <c r="E9" s="222" t="s">
        <v>11</v>
      </c>
      <c r="F9" s="223"/>
      <c r="G9" s="224"/>
      <c r="H9" s="225" t="s">
        <v>12</v>
      </c>
      <c r="I9" s="193" t="s">
        <v>13</v>
      </c>
      <c r="J9" s="195" t="s">
        <v>14</v>
      </c>
      <c r="K9" s="197" t="s">
        <v>15</v>
      </c>
      <c r="L9" s="198" t="s">
        <v>16</v>
      </c>
      <c r="M9" s="200" t="s">
        <v>17</v>
      </c>
      <c r="N9" s="201"/>
      <c r="O9" s="201"/>
      <c r="P9" s="201"/>
      <c r="Q9" s="202"/>
      <c r="R9" s="203" t="s">
        <v>18</v>
      </c>
      <c r="S9" s="201"/>
      <c r="T9" s="201"/>
      <c r="U9" s="201"/>
      <c r="V9" s="202"/>
      <c r="W9" s="203" t="s">
        <v>19</v>
      </c>
      <c r="X9" s="201"/>
      <c r="Y9" s="201"/>
      <c r="Z9" s="201"/>
      <c r="AA9" s="204"/>
      <c r="AB9" s="205" t="s">
        <v>20</v>
      </c>
      <c r="AC9" s="201"/>
      <c r="AD9" s="201"/>
      <c r="AE9" s="201"/>
      <c r="AF9" s="202"/>
      <c r="AG9" s="206" t="s">
        <v>21</v>
      </c>
      <c r="AH9" s="201"/>
      <c r="AI9" s="201"/>
      <c r="AJ9" s="201"/>
      <c r="AK9" s="202"/>
      <c r="AL9" s="206" t="s">
        <v>22</v>
      </c>
      <c r="AM9" s="201"/>
      <c r="AN9" s="201"/>
      <c r="AO9" s="201"/>
      <c r="AP9" s="204"/>
      <c r="AQ9" s="207" t="s">
        <v>23</v>
      </c>
      <c r="AR9" s="201"/>
      <c r="AS9" s="201"/>
      <c r="AT9" s="201"/>
      <c r="AU9" s="202"/>
      <c r="AV9" s="208" t="s">
        <v>24</v>
      </c>
      <c r="AW9" s="201"/>
      <c r="AX9" s="201"/>
      <c r="AY9" s="201"/>
      <c r="AZ9" s="202"/>
      <c r="BA9" s="208" t="s">
        <v>25</v>
      </c>
      <c r="BB9" s="201"/>
      <c r="BC9" s="201"/>
      <c r="BD9" s="201"/>
      <c r="BE9" s="204"/>
      <c r="BF9" s="209" t="s">
        <v>26</v>
      </c>
      <c r="BG9" s="201"/>
      <c r="BH9" s="201"/>
      <c r="BI9" s="201"/>
      <c r="BJ9" s="202"/>
      <c r="BK9" s="210" t="s">
        <v>27</v>
      </c>
      <c r="BL9" s="201"/>
      <c r="BM9" s="201"/>
      <c r="BN9" s="201"/>
      <c r="BO9" s="202"/>
      <c r="BP9" s="210" t="s">
        <v>28</v>
      </c>
      <c r="BQ9" s="201"/>
      <c r="BR9" s="201"/>
      <c r="BS9" s="201"/>
      <c r="BT9" s="204"/>
    </row>
    <row r="10" spans="2:74" ht="18" customHeight="1" x14ac:dyDescent="0.3">
      <c r="B10" s="217"/>
      <c r="C10" s="219"/>
      <c r="D10" s="221"/>
      <c r="E10" s="24" t="s">
        <v>29</v>
      </c>
      <c r="F10" s="25" t="s">
        <v>30</v>
      </c>
      <c r="G10" s="26" t="s">
        <v>31</v>
      </c>
      <c r="H10" s="226"/>
      <c r="I10" s="194"/>
      <c r="J10" s="196"/>
      <c r="K10" s="196"/>
      <c r="L10" s="199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90" t="str">
        <f>HYPERLINK("https://goo.gl/ejIdKR","CLICK HERE TO CREATE GANTT CHART TEMPLATES IN SMARTSHEET")</f>
        <v>CLICK HERE TO CREATE GANTT CHART TEMPLATES IN SMARTSHEET</v>
      </c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1"/>
      <c r="BN45" s="191"/>
      <c r="BO45" s="191"/>
      <c r="BP45" s="191"/>
      <c r="BQ45" s="191"/>
      <c r="BR45" s="191"/>
      <c r="BS45" s="191"/>
      <c r="BT45" s="192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Z1033"/>
  <sheetViews>
    <sheetView showGridLines="0" tabSelected="1" topLeftCell="A47" zoomScale="85" zoomScaleNormal="85" workbookViewId="0">
      <selection activeCell="C68" sqref="C68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2.8984375" customWidth="1"/>
    <col min="75" max="75" width="3.19921875" customWidth="1"/>
    <col min="76" max="76" width="2.5" customWidth="1"/>
    <col min="77" max="77" width="3.5" customWidth="1"/>
    <col min="78" max="78" width="3" customWidth="1"/>
    <col min="79" max="79" width="3.09765625" customWidth="1"/>
    <col min="80" max="80" width="3.5" customWidth="1"/>
    <col min="81" max="81" width="3" customWidth="1"/>
    <col min="82" max="82" width="2.69921875" customWidth="1"/>
    <col min="83" max="83" width="2.59765625" customWidth="1"/>
    <col min="84" max="84" width="3.09765625" customWidth="1"/>
    <col min="85" max="85" width="3.19921875" customWidth="1"/>
    <col min="86" max="86" width="4.19921875" customWidth="1"/>
    <col min="87" max="87" width="3.69921875" customWidth="1"/>
    <col min="88" max="88" width="4" customWidth="1"/>
    <col min="89" max="89" width="3.8984375" customWidth="1"/>
    <col min="90" max="90" width="4.09765625" customWidth="1"/>
    <col min="91" max="91" width="3.19921875" customWidth="1"/>
    <col min="92" max="92" width="3.3984375" customWidth="1"/>
  </cols>
  <sheetData>
    <row r="1" spans="2:10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10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10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213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</row>
    <row r="4" spans="2:10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14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</row>
    <row r="5" spans="2:10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214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58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</row>
    <row r="6" spans="2:10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14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</row>
    <row r="7" spans="2:10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215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4"/>
      <c r="CJ7" s="173"/>
      <c r="CK7" s="173"/>
      <c r="CL7" s="173"/>
      <c r="CM7" s="173"/>
      <c r="CN7" s="173"/>
      <c r="CO7" s="189"/>
      <c r="CP7" s="189"/>
      <c r="CQ7" s="189"/>
      <c r="CR7" s="189"/>
      <c r="CS7" s="189"/>
      <c r="CT7" s="189"/>
      <c r="CU7" s="189"/>
      <c r="CV7" s="189"/>
      <c r="CW7" s="189"/>
      <c r="CX7" s="189"/>
    </row>
    <row r="8" spans="2:102" ht="18" customHeight="1" thickBot="1" x14ac:dyDescent="0.35">
      <c r="B8" s="4"/>
      <c r="C8" s="2"/>
      <c r="D8" s="2"/>
      <c r="E8" s="2"/>
      <c r="F8" s="2"/>
      <c r="G8" s="2"/>
      <c r="H8" s="2"/>
      <c r="I8" s="4"/>
      <c r="J8" s="2"/>
      <c r="K8" s="187"/>
      <c r="L8" s="22" t="s">
        <v>324</v>
      </c>
      <c r="M8" s="232"/>
      <c r="N8" s="232"/>
      <c r="O8" s="232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3"/>
      <c r="AQ8" s="233"/>
      <c r="AR8" s="233"/>
      <c r="AS8" s="233"/>
      <c r="AT8" s="233"/>
      <c r="AU8" s="233"/>
      <c r="AV8" s="233"/>
      <c r="AW8" s="233"/>
      <c r="AX8" s="233"/>
      <c r="AY8" s="233"/>
      <c r="AZ8" s="233"/>
      <c r="BA8" s="233"/>
      <c r="BB8" s="233"/>
      <c r="BC8" s="233"/>
      <c r="BD8" s="233"/>
      <c r="BE8" s="233"/>
      <c r="BF8" s="233"/>
      <c r="BG8" s="233"/>
      <c r="BH8" s="233"/>
      <c r="BI8" s="233"/>
      <c r="BJ8" s="233"/>
      <c r="BK8" s="233"/>
      <c r="BL8" s="233"/>
      <c r="BM8" s="233"/>
      <c r="BN8" s="233"/>
      <c r="BO8" s="233"/>
      <c r="BP8" s="233"/>
      <c r="BQ8" s="233"/>
      <c r="BR8" s="233"/>
      <c r="BS8" s="233"/>
      <c r="BT8" s="233"/>
      <c r="BU8" s="234"/>
      <c r="BV8" s="234"/>
      <c r="BW8" s="234"/>
      <c r="BX8" s="234"/>
      <c r="BY8" s="234"/>
      <c r="BZ8" s="234"/>
      <c r="CA8" s="234"/>
      <c r="CB8" s="234"/>
      <c r="CC8" s="234"/>
      <c r="CD8" s="234"/>
      <c r="CE8" s="234"/>
      <c r="CF8" s="234"/>
      <c r="CG8" s="234"/>
      <c r="CH8" s="234"/>
      <c r="CI8" s="234"/>
      <c r="CJ8" s="234"/>
      <c r="CK8" s="234"/>
      <c r="CL8" s="234"/>
      <c r="CM8" s="234"/>
      <c r="CN8" s="234"/>
      <c r="CO8" s="238"/>
      <c r="CP8" s="238"/>
      <c r="CQ8" s="238"/>
      <c r="CR8" s="238"/>
      <c r="CS8" s="238"/>
      <c r="CT8" s="238"/>
      <c r="CU8" s="238"/>
      <c r="CV8" s="238"/>
      <c r="CW8" s="238"/>
      <c r="CX8" s="238"/>
    </row>
    <row r="9" spans="2:102" ht="18" customHeight="1" x14ac:dyDescent="0.3">
      <c r="B9" s="216" t="s">
        <v>8</v>
      </c>
      <c r="C9" s="218" t="s">
        <v>9</v>
      </c>
      <c r="D9" s="220" t="s">
        <v>10</v>
      </c>
      <c r="E9" s="222" t="s">
        <v>11</v>
      </c>
      <c r="F9" s="223"/>
      <c r="G9" s="224"/>
      <c r="H9" s="225" t="s">
        <v>12</v>
      </c>
      <c r="I9" s="193" t="s">
        <v>13</v>
      </c>
      <c r="J9" s="195" t="s">
        <v>14</v>
      </c>
      <c r="K9" s="197" t="s">
        <v>15</v>
      </c>
      <c r="L9" s="198" t="s">
        <v>16</v>
      </c>
      <c r="M9" s="200" t="s">
        <v>17</v>
      </c>
      <c r="N9" s="201"/>
      <c r="O9" s="201"/>
      <c r="P9" s="201"/>
      <c r="Q9" s="202"/>
      <c r="R9" s="203" t="s">
        <v>18</v>
      </c>
      <c r="S9" s="201"/>
      <c r="T9" s="201"/>
      <c r="U9" s="201"/>
      <c r="V9" s="202"/>
      <c r="W9" s="203" t="s">
        <v>19</v>
      </c>
      <c r="X9" s="201"/>
      <c r="Y9" s="201"/>
      <c r="Z9" s="201"/>
      <c r="AA9" s="204"/>
      <c r="AB9" s="205" t="s">
        <v>20</v>
      </c>
      <c r="AC9" s="201"/>
      <c r="AD9" s="201"/>
      <c r="AE9" s="201"/>
      <c r="AF9" s="202"/>
      <c r="AG9" s="206" t="s">
        <v>21</v>
      </c>
      <c r="AH9" s="201"/>
      <c r="AI9" s="201"/>
      <c r="AJ9" s="201"/>
      <c r="AK9" s="202"/>
      <c r="AL9" s="206" t="s">
        <v>22</v>
      </c>
      <c r="AM9" s="201"/>
      <c r="AN9" s="201"/>
      <c r="AO9" s="201"/>
      <c r="AP9" s="204"/>
      <c r="AQ9" s="207" t="s">
        <v>23</v>
      </c>
      <c r="AR9" s="201"/>
      <c r="AS9" s="201"/>
      <c r="AT9" s="201"/>
      <c r="AU9" s="202"/>
      <c r="AV9" s="208" t="s">
        <v>24</v>
      </c>
      <c r="AW9" s="201"/>
      <c r="AX9" s="201"/>
      <c r="AY9" s="201"/>
      <c r="AZ9" s="202"/>
      <c r="BA9" s="208" t="s">
        <v>25</v>
      </c>
      <c r="BB9" s="201"/>
      <c r="BC9" s="201"/>
      <c r="BD9" s="201"/>
      <c r="BE9" s="204"/>
      <c r="BF9" s="231" t="s">
        <v>26</v>
      </c>
      <c r="BG9" s="201"/>
      <c r="BH9" s="201"/>
      <c r="BI9" s="201"/>
      <c r="BJ9" s="202"/>
      <c r="BK9" s="210" t="s">
        <v>27</v>
      </c>
      <c r="BL9" s="201"/>
      <c r="BM9" s="201"/>
      <c r="BN9" s="201"/>
      <c r="BO9" s="202"/>
      <c r="BP9" s="210" t="s">
        <v>28</v>
      </c>
      <c r="BQ9" s="201"/>
      <c r="BR9" s="201"/>
      <c r="BS9" s="201"/>
      <c r="BT9" s="204"/>
      <c r="BU9" s="227" t="s">
        <v>275</v>
      </c>
      <c r="BV9" s="228"/>
      <c r="BW9" s="228"/>
      <c r="BX9" s="228"/>
      <c r="BY9" s="229"/>
      <c r="BZ9" s="227" t="s">
        <v>276</v>
      </c>
      <c r="CA9" s="228"/>
      <c r="CB9" s="228"/>
      <c r="CC9" s="228"/>
      <c r="CD9" s="229"/>
      <c r="CE9" s="227" t="s">
        <v>277</v>
      </c>
      <c r="CF9" s="228"/>
      <c r="CG9" s="228"/>
      <c r="CH9" s="228"/>
      <c r="CI9" s="229"/>
      <c r="CJ9" s="227" t="s">
        <v>278</v>
      </c>
      <c r="CK9" s="228"/>
      <c r="CL9" s="228"/>
      <c r="CM9" s="228"/>
      <c r="CN9" s="229"/>
      <c r="CO9" s="235" t="s">
        <v>325</v>
      </c>
      <c r="CP9" s="236"/>
      <c r="CQ9" s="236"/>
      <c r="CR9" s="236"/>
      <c r="CS9" s="237"/>
      <c r="CT9" s="235" t="s">
        <v>326</v>
      </c>
      <c r="CU9" s="236"/>
      <c r="CV9" s="236"/>
      <c r="CW9" s="236"/>
      <c r="CX9" s="237"/>
    </row>
    <row r="10" spans="2:102" ht="18" customHeight="1" thickBot="1" x14ac:dyDescent="0.35">
      <c r="B10" s="217"/>
      <c r="C10" s="219"/>
      <c r="D10" s="221"/>
      <c r="E10" s="24" t="s">
        <v>29</v>
      </c>
      <c r="F10" s="25" t="s">
        <v>30</v>
      </c>
      <c r="G10" s="26" t="s">
        <v>31</v>
      </c>
      <c r="H10" s="226"/>
      <c r="I10" s="194"/>
      <c r="J10" s="196"/>
      <c r="K10" s="196"/>
      <c r="L10" s="199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171" t="s">
        <v>36</v>
      </c>
      <c r="BU10" s="36" t="s">
        <v>32</v>
      </c>
      <c r="BV10" s="37" t="s">
        <v>33</v>
      </c>
      <c r="BW10" s="37" t="s">
        <v>34</v>
      </c>
      <c r="BX10" s="37" t="s">
        <v>35</v>
      </c>
      <c r="BY10" s="37" t="s">
        <v>36</v>
      </c>
      <c r="BZ10" s="37" t="s">
        <v>32</v>
      </c>
      <c r="CA10" s="37" t="s">
        <v>33</v>
      </c>
      <c r="CB10" s="37" t="s">
        <v>34</v>
      </c>
      <c r="CC10" s="37" t="s">
        <v>35</v>
      </c>
      <c r="CD10" s="37" t="s">
        <v>36</v>
      </c>
      <c r="CE10" s="37" t="s">
        <v>32</v>
      </c>
      <c r="CF10" s="37" t="s">
        <v>33</v>
      </c>
      <c r="CG10" s="37" t="s">
        <v>34</v>
      </c>
      <c r="CH10" s="37" t="s">
        <v>35</v>
      </c>
      <c r="CI10" s="171" t="s">
        <v>36</v>
      </c>
      <c r="CJ10" s="36" t="s">
        <v>32</v>
      </c>
      <c r="CK10" s="37" t="s">
        <v>33</v>
      </c>
      <c r="CL10" s="37" t="s">
        <v>34</v>
      </c>
      <c r="CM10" s="37" t="s">
        <v>35</v>
      </c>
      <c r="CN10" s="37" t="s">
        <v>36</v>
      </c>
      <c r="CO10" s="36" t="s">
        <v>32</v>
      </c>
      <c r="CP10" s="37" t="s">
        <v>33</v>
      </c>
      <c r="CQ10" s="37" t="s">
        <v>34</v>
      </c>
      <c r="CR10" s="37" t="s">
        <v>35</v>
      </c>
      <c r="CS10" s="37" t="s">
        <v>36</v>
      </c>
      <c r="CT10" s="37" t="s">
        <v>32</v>
      </c>
      <c r="CU10" s="37" t="s">
        <v>33</v>
      </c>
      <c r="CV10" s="37" t="s">
        <v>34</v>
      </c>
      <c r="CW10" s="37" t="s">
        <v>35</v>
      </c>
      <c r="CX10" s="37" t="s">
        <v>36</v>
      </c>
    </row>
    <row r="11" spans="2:102" ht="18" customHeight="1" thickTop="1" x14ac:dyDescent="0.3">
      <c r="B11" s="39">
        <v>1</v>
      </c>
      <c r="C11" s="40" t="s">
        <v>129</v>
      </c>
      <c r="D11" s="41"/>
      <c r="E11" s="42">
        <f>SUM(E12:E17)</f>
        <v>15</v>
      </c>
      <c r="F11" s="43">
        <f>SUM(F12:F17)</f>
        <v>15</v>
      </c>
      <c r="G11" s="44">
        <f>SUM(G12:G17)</f>
        <v>0</v>
      </c>
      <c r="H11" s="45">
        <v>1</v>
      </c>
      <c r="I11" s="46"/>
      <c r="J11" s="47"/>
      <c r="K11" s="48"/>
      <c r="L11" s="49">
        <f t="shared" ref="L11:L49" si="0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  <c r="BU11" s="50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2"/>
      <c r="CJ11" s="50"/>
      <c r="CK11" s="51"/>
      <c r="CL11" s="51"/>
      <c r="CM11" s="51"/>
      <c r="CN11" s="51"/>
      <c r="CO11" s="50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2:102" ht="18" customHeight="1" x14ac:dyDescent="0.3">
      <c r="B12" s="53">
        <v>1.1000000000000001</v>
      </c>
      <c r="C12" s="54" t="s">
        <v>198</v>
      </c>
      <c r="D12" s="55" t="s">
        <v>206</v>
      </c>
      <c r="E12" s="56">
        <v>4</v>
      </c>
      <c r="F12" s="57">
        <v>4</v>
      </c>
      <c r="G12" s="58">
        <f t="shared" ref="G12:G17" si="1">E12-F12</f>
        <v>0</v>
      </c>
      <c r="H12" s="59">
        <v>1</v>
      </c>
      <c r="I12" s="60">
        <v>45355</v>
      </c>
      <c r="J12" s="61">
        <v>45357</v>
      </c>
      <c r="K12" s="62">
        <f t="shared" ref="K12:K17" si="2">J12-I12+1</f>
        <v>3</v>
      </c>
      <c r="L12" s="63">
        <f t="shared" si="0"/>
        <v>1</v>
      </c>
      <c r="M12" s="110"/>
      <c r="N12" s="110"/>
      <c r="O12" s="110"/>
      <c r="P12" s="65"/>
      <c r="Q12" s="65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5"/>
      <c r="CA12" s="175"/>
      <c r="CB12" s="175"/>
      <c r="CC12" s="175"/>
      <c r="CD12" s="175"/>
      <c r="CE12" s="65"/>
      <c r="CF12" s="65"/>
      <c r="CG12" s="65"/>
      <c r="CH12" s="65"/>
      <c r="CI12" s="68"/>
      <c r="CJ12" s="64"/>
      <c r="CK12" s="65"/>
      <c r="CL12" s="65"/>
      <c r="CM12" s="65"/>
      <c r="CN12" s="65"/>
      <c r="CO12" s="64"/>
      <c r="CP12" s="65"/>
      <c r="CQ12" s="65"/>
      <c r="CR12" s="65"/>
      <c r="CS12" s="65"/>
      <c r="CT12" s="175"/>
      <c r="CU12" s="175"/>
      <c r="CV12" s="175"/>
      <c r="CW12" s="175"/>
      <c r="CX12" s="175"/>
    </row>
    <row r="13" spans="2:102" ht="18" customHeight="1" x14ac:dyDescent="0.3">
      <c r="B13" s="185" t="s">
        <v>289</v>
      </c>
      <c r="C13" s="54" t="s">
        <v>130</v>
      </c>
      <c r="D13" s="55" t="s">
        <v>206</v>
      </c>
      <c r="E13" s="56">
        <v>3</v>
      </c>
      <c r="F13" s="57">
        <v>3</v>
      </c>
      <c r="G13" s="58">
        <f t="shared" si="1"/>
        <v>0</v>
      </c>
      <c r="H13" s="59">
        <v>1</v>
      </c>
      <c r="I13" s="60">
        <v>45357</v>
      </c>
      <c r="J13" s="61">
        <v>45359</v>
      </c>
      <c r="K13" s="62">
        <f t="shared" si="2"/>
        <v>3</v>
      </c>
      <c r="L13" s="63">
        <f t="shared" si="0"/>
        <v>1</v>
      </c>
      <c r="M13" s="64"/>
      <c r="N13" s="65"/>
      <c r="O13" s="110"/>
      <c r="P13" s="110"/>
      <c r="Q13" s="110"/>
      <c r="R13" s="67"/>
      <c r="S13" s="67"/>
      <c r="T13" s="67"/>
      <c r="U13" s="67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5"/>
      <c r="CA13" s="175"/>
      <c r="CB13" s="175"/>
      <c r="CC13" s="175"/>
      <c r="CD13" s="175"/>
      <c r="CE13" s="65"/>
      <c r="CF13" s="65"/>
      <c r="CG13" s="65"/>
      <c r="CH13" s="65"/>
      <c r="CI13" s="68"/>
      <c r="CJ13" s="64"/>
      <c r="CK13" s="65"/>
      <c r="CL13" s="65"/>
      <c r="CM13" s="65"/>
      <c r="CN13" s="65"/>
      <c r="CO13" s="64"/>
      <c r="CP13" s="65"/>
      <c r="CQ13" s="65"/>
      <c r="CR13" s="65"/>
      <c r="CS13" s="65"/>
      <c r="CT13" s="175"/>
      <c r="CU13" s="175"/>
      <c r="CV13" s="175"/>
      <c r="CW13" s="175"/>
      <c r="CX13" s="175"/>
    </row>
    <row r="14" spans="2:102" ht="18" customHeight="1" x14ac:dyDescent="0.3">
      <c r="B14" s="185" t="s">
        <v>290</v>
      </c>
      <c r="C14" s="54" t="s">
        <v>131</v>
      </c>
      <c r="D14" s="55" t="s">
        <v>206</v>
      </c>
      <c r="E14" s="56">
        <v>5</v>
      </c>
      <c r="F14" s="57">
        <v>4</v>
      </c>
      <c r="G14" s="58">
        <f t="shared" si="1"/>
        <v>1</v>
      </c>
      <c r="H14" s="59">
        <v>1</v>
      </c>
      <c r="I14" s="60">
        <v>45364</v>
      </c>
      <c r="J14" s="61">
        <v>45365</v>
      </c>
      <c r="K14" s="62">
        <f t="shared" si="2"/>
        <v>2</v>
      </c>
      <c r="L14" s="63">
        <f t="shared" si="0"/>
        <v>0.8</v>
      </c>
      <c r="M14" s="64"/>
      <c r="N14" s="65"/>
      <c r="O14" s="65"/>
      <c r="P14" s="65"/>
      <c r="Q14" s="65"/>
      <c r="R14" s="67"/>
      <c r="S14" s="67"/>
      <c r="T14" s="110"/>
      <c r="U14" s="110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5"/>
      <c r="CA14" s="175"/>
      <c r="CB14" s="175"/>
      <c r="CC14" s="175"/>
      <c r="CD14" s="175"/>
      <c r="CE14" s="65"/>
      <c r="CF14" s="65"/>
      <c r="CG14" s="65"/>
      <c r="CH14" s="65"/>
      <c r="CI14" s="68"/>
      <c r="CJ14" s="64"/>
      <c r="CK14" s="65"/>
      <c r="CL14" s="65"/>
      <c r="CM14" s="65"/>
      <c r="CN14" s="65"/>
      <c r="CO14" s="64"/>
      <c r="CP14" s="65"/>
      <c r="CQ14" s="65"/>
      <c r="CR14" s="65"/>
      <c r="CS14" s="65"/>
      <c r="CT14" s="175"/>
      <c r="CU14" s="175"/>
      <c r="CV14" s="175"/>
      <c r="CW14" s="175"/>
      <c r="CX14" s="175"/>
    </row>
    <row r="15" spans="2:102" ht="18" customHeight="1" x14ac:dyDescent="0.3">
      <c r="B15" s="185" t="s">
        <v>291</v>
      </c>
      <c r="C15" s="54" t="s">
        <v>132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45365</v>
      </c>
      <c r="J15" s="61">
        <v>45365</v>
      </c>
      <c r="K15" s="62">
        <f t="shared" si="2"/>
        <v>1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133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5"/>
      <c r="CA15" s="175"/>
      <c r="CB15" s="175"/>
      <c r="CC15" s="175"/>
      <c r="CD15" s="175"/>
      <c r="CE15" s="65"/>
      <c r="CF15" s="65"/>
      <c r="CG15" s="65"/>
      <c r="CH15" s="65"/>
      <c r="CI15" s="68"/>
      <c r="CJ15" s="64"/>
      <c r="CK15" s="65"/>
      <c r="CL15" s="65"/>
      <c r="CM15" s="65"/>
      <c r="CN15" s="65"/>
      <c r="CO15" s="64"/>
      <c r="CP15" s="65"/>
      <c r="CQ15" s="65"/>
      <c r="CR15" s="65"/>
      <c r="CS15" s="65"/>
      <c r="CT15" s="175"/>
      <c r="CU15" s="175"/>
      <c r="CV15" s="175"/>
      <c r="CW15" s="175"/>
      <c r="CX15" s="175"/>
    </row>
    <row r="16" spans="2:102" ht="18" customHeight="1" x14ac:dyDescent="0.3">
      <c r="B16" s="185" t="s">
        <v>292</v>
      </c>
      <c r="C16" s="54" t="s">
        <v>196</v>
      </c>
      <c r="D16" s="55" t="s">
        <v>206</v>
      </c>
      <c r="E16" s="56">
        <v>1</v>
      </c>
      <c r="F16" s="57">
        <v>1</v>
      </c>
      <c r="G16" s="58">
        <f t="shared" si="1"/>
        <v>0</v>
      </c>
      <c r="H16" s="59">
        <v>1</v>
      </c>
      <c r="I16" s="60">
        <v>45371</v>
      </c>
      <c r="J16" s="61">
        <v>45373</v>
      </c>
      <c r="K16" s="62">
        <f t="shared" si="2"/>
        <v>3</v>
      </c>
      <c r="L16" s="63">
        <f t="shared" si="0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133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5"/>
      <c r="CA16" s="175"/>
      <c r="CB16" s="175"/>
      <c r="CC16" s="175"/>
      <c r="CD16" s="175"/>
      <c r="CE16" s="65"/>
      <c r="CF16" s="65"/>
      <c r="CG16" s="65"/>
      <c r="CH16" s="65"/>
      <c r="CI16" s="68"/>
      <c r="CJ16" s="64"/>
      <c r="CK16" s="65"/>
      <c r="CL16" s="65"/>
      <c r="CM16" s="65"/>
      <c r="CN16" s="65"/>
      <c r="CO16" s="64"/>
      <c r="CP16" s="65"/>
      <c r="CQ16" s="65"/>
      <c r="CR16" s="65"/>
      <c r="CS16" s="65"/>
      <c r="CT16" s="175"/>
      <c r="CU16" s="175"/>
      <c r="CV16" s="175"/>
      <c r="CW16" s="175"/>
      <c r="CX16" s="175"/>
    </row>
    <row r="17" spans="2:103" ht="18" customHeight="1" x14ac:dyDescent="0.3">
      <c r="B17" s="185" t="s">
        <v>293</v>
      </c>
      <c r="C17" s="54" t="s">
        <v>197</v>
      </c>
      <c r="D17" s="55" t="s">
        <v>206</v>
      </c>
      <c r="E17" s="56">
        <v>1</v>
      </c>
      <c r="F17" s="57">
        <v>2</v>
      </c>
      <c r="G17" s="58">
        <f t="shared" si="1"/>
        <v>-1</v>
      </c>
      <c r="H17" s="59">
        <v>1</v>
      </c>
      <c r="I17" s="60">
        <v>45373</v>
      </c>
      <c r="J17" s="61">
        <v>45373</v>
      </c>
      <c r="K17" s="62">
        <f t="shared" si="2"/>
        <v>1</v>
      </c>
      <c r="L17" s="63">
        <f t="shared" si="0"/>
        <v>2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133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  <c r="BU17" s="64"/>
      <c r="BV17" s="65"/>
      <c r="BW17" s="65"/>
      <c r="BX17" s="65"/>
      <c r="BY17" s="65"/>
      <c r="BZ17" s="175"/>
      <c r="CA17" s="175"/>
      <c r="CB17" s="175"/>
      <c r="CC17" s="175"/>
      <c r="CD17" s="175"/>
      <c r="CE17" s="65"/>
      <c r="CF17" s="65"/>
      <c r="CG17" s="65"/>
      <c r="CH17" s="65"/>
      <c r="CI17" s="68"/>
      <c r="CJ17" s="64"/>
      <c r="CK17" s="65"/>
      <c r="CL17" s="65"/>
      <c r="CM17" s="65"/>
      <c r="CN17" s="65"/>
      <c r="CO17" s="64"/>
      <c r="CP17" s="65"/>
      <c r="CQ17" s="65"/>
      <c r="CR17" s="65"/>
      <c r="CS17" s="65"/>
      <c r="CT17" s="175"/>
      <c r="CU17" s="175"/>
      <c r="CV17" s="175"/>
      <c r="CW17" s="175"/>
      <c r="CX17" s="175"/>
    </row>
    <row r="18" spans="2:103" ht="18" customHeight="1" x14ac:dyDescent="0.3">
      <c r="B18" s="53">
        <v>2</v>
      </c>
      <c r="C18" s="73" t="s">
        <v>227</v>
      </c>
      <c r="D18" s="74"/>
      <c r="E18" s="42">
        <f>SUM(E19:E22)</f>
        <v>13</v>
      </c>
      <c r="F18" s="43">
        <f>SUM(F19:F22)</f>
        <v>13</v>
      </c>
      <c r="G18" s="44">
        <f>SUM(G19:G22)</f>
        <v>0</v>
      </c>
      <c r="H18" s="75">
        <v>2</v>
      </c>
      <c r="I18" s="76"/>
      <c r="J18" s="77"/>
      <c r="K18" s="77"/>
      <c r="L18" s="49">
        <f t="shared" si="0"/>
        <v>1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  <c r="BU18" s="50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2"/>
      <c r="CJ18" s="50"/>
      <c r="CK18" s="51"/>
      <c r="CL18" s="51"/>
      <c r="CM18" s="51"/>
      <c r="CN18" s="51"/>
      <c r="CO18" s="50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2:103" ht="18" customHeight="1" x14ac:dyDescent="0.3">
      <c r="B19" s="53">
        <v>2.1</v>
      </c>
      <c r="C19" s="54" t="s">
        <v>205</v>
      </c>
      <c r="D19" s="55" t="s">
        <v>207</v>
      </c>
      <c r="E19" s="56">
        <v>2</v>
      </c>
      <c r="F19" s="57">
        <v>2</v>
      </c>
      <c r="G19" s="58">
        <f t="shared" ref="G19:G24" si="3">E19-F19</f>
        <v>0</v>
      </c>
      <c r="H19" s="59">
        <v>2</v>
      </c>
      <c r="I19" s="60">
        <v>45376</v>
      </c>
      <c r="J19" s="61">
        <v>45376</v>
      </c>
      <c r="K19" s="62">
        <f t="shared" ref="K19:K23" si="4">J19-I19+1</f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</row>
    <row r="20" spans="2:103" ht="18" customHeight="1" x14ac:dyDescent="0.3">
      <c r="B20" s="53">
        <v>2.2000000000000002</v>
      </c>
      <c r="C20" s="54" t="s">
        <v>209</v>
      </c>
      <c r="D20" s="55" t="s">
        <v>208</v>
      </c>
      <c r="E20" s="56">
        <v>3</v>
      </c>
      <c r="F20" s="57">
        <v>3</v>
      </c>
      <c r="G20" s="58">
        <f t="shared" si="3"/>
        <v>0</v>
      </c>
      <c r="H20" s="59">
        <v>2</v>
      </c>
      <c r="I20" s="60">
        <v>45376</v>
      </c>
      <c r="J20" s="61">
        <v>45376</v>
      </c>
      <c r="K20" s="62">
        <f t="shared" si="4"/>
        <v>1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5"/>
      <c r="CA20" s="175"/>
      <c r="CB20" s="175"/>
      <c r="CC20" s="175"/>
      <c r="CD20" s="175"/>
      <c r="CE20" s="65"/>
      <c r="CF20" s="65"/>
      <c r="CG20" s="65"/>
      <c r="CH20" s="65"/>
      <c r="CI20" s="68"/>
      <c r="CJ20" s="64"/>
      <c r="CK20" s="65"/>
      <c r="CL20" s="65"/>
      <c r="CM20" s="65"/>
      <c r="CN20" s="65"/>
      <c r="CO20" s="64"/>
      <c r="CP20" s="65"/>
      <c r="CQ20" s="65"/>
      <c r="CR20" s="65"/>
      <c r="CS20" s="65"/>
      <c r="CT20" s="175"/>
      <c r="CU20" s="175"/>
      <c r="CV20" s="175"/>
      <c r="CW20" s="175"/>
      <c r="CX20" s="175"/>
      <c r="CY20" s="65"/>
    </row>
    <row r="21" spans="2:103" ht="18" customHeight="1" x14ac:dyDescent="0.3">
      <c r="B21" s="53">
        <v>2.2999999999999998</v>
      </c>
      <c r="C21" s="54" t="s">
        <v>211</v>
      </c>
      <c r="D21" s="55" t="s">
        <v>210</v>
      </c>
      <c r="E21" s="56">
        <v>5</v>
      </c>
      <c r="F21" s="57">
        <v>5</v>
      </c>
      <c r="G21" s="58">
        <f t="shared" si="3"/>
        <v>0</v>
      </c>
      <c r="H21" s="59">
        <v>2</v>
      </c>
      <c r="I21" s="60">
        <v>45376</v>
      </c>
      <c r="J21" s="61">
        <v>45377</v>
      </c>
      <c r="K21" s="62">
        <f t="shared" si="4"/>
        <v>2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111"/>
      <c r="AC21" s="111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5"/>
      <c r="CA21" s="175"/>
      <c r="CB21" s="175"/>
      <c r="CC21" s="175"/>
      <c r="CD21" s="175"/>
      <c r="CE21" s="65"/>
      <c r="CF21" s="65"/>
      <c r="CG21" s="65"/>
      <c r="CH21" s="65"/>
      <c r="CI21" s="68"/>
      <c r="CJ21" s="64"/>
      <c r="CK21" s="65"/>
      <c r="CL21" s="65"/>
      <c r="CM21" s="65"/>
      <c r="CN21" s="65"/>
      <c r="CO21" s="64"/>
      <c r="CP21" s="65"/>
      <c r="CQ21" s="65"/>
      <c r="CR21" s="65"/>
      <c r="CS21" s="65"/>
      <c r="CT21" s="175"/>
      <c r="CU21" s="175"/>
      <c r="CV21" s="175"/>
      <c r="CW21" s="175"/>
      <c r="CX21" s="175"/>
      <c r="CY21" s="65"/>
    </row>
    <row r="22" spans="2:103" ht="18" customHeight="1" x14ac:dyDescent="0.3">
      <c r="B22" s="53">
        <v>2.4</v>
      </c>
      <c r="C22" s="54" t="s">
        <v>212</v>
      </c>
      <c r="D22" s="55" t="s">
        <v>207</v>
      </c>
      <c r="E22" s="56">
        <v>3</v>
      </c>
      <c r="F22" s="57">
        <v>3</v>
      </c>
      <c r="G22" s="58">
        <f t="shared" si="3"/>
        <v>0</v>
      </c>
      <c r="H22" s="59">
        <v>2</v>
      </c>
      <c r="I22" s="60">
        <v>45378</v>
      </c>
      <c r="J22" s="61">
        <v>45378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150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5"/>
      <c r="CA22" s="175"/>
      <c r="CB22" s="175"/>
      <c r="CC22" s="175"/>
      <c r="CD22" s="175"/>
      <c r="CE22" s="65"/>
      <c r="CF22" s="65"/>
      <c r="CG22" s="65"/>
      <c r="CH22" s="65"/>
      <c r="CI22" s="68"/>
      <c r="CJ22" s="64"/>
      <c r="CK22" s="65"/>
      <c r="CL22" s="65"/>
      <c r="CM22" s="65"/>
      <c r="CN22" s="65"/>
      <c r="CO22" s="64"/>
      <c r="CP22" s="65"/>
      <c r="CQ22" s="65"/>
      <c r="CR22" s="65"/>
      <c r="CS22" s="65"/>
      <c r="CT22" s="175"/>
      <c r="CU22" s="175"/>
      <c r="CV22" s="175"/>
      <c r="CW22" s="175"/>
      <c r="CX22" s="175"/>
      <c r="CY22" s="65"/>
    </row>
    <row r="23" spans="2:103" ht="18" customHeight="1" x14ac:dyDescent="0.3">
      <c r="B23" s="53" t="s">
        <v>213</v>
      </c>
      <c r="C23" s="54" t="s">
        <v>214</v>
      </c>
      <c r="D23" s="151" t="s">
        <v>210</v>
      </c>
      <c r="E23" s="56">
        <v>2</v>
      </c>
      <c r="F23" s="57">
        <v>2</v>
      </c>
      <c r="G23" s="58">
        <f t="shared" si="3"/>
        <v>0</v>
      </c>
      <c r="H23" s="59">
        <v>2</v>
      </c>
      <c r="I23" s="152">
        <v>45380</v>
      </c>
      <c r="J23" s="61">
        <v>45380</v>
      </c>
      <c r="K23" s="62">
        <f t="shared" si="4"/>
        <v>1</v>
      </c>
      <c r="L23" s="63">
        <f t="shared" si="0"/>
        <v>1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3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5"/>
      <c r="CA23" s="175"/>
      <c r="CB23" s="175"/>
      <c r="CC23" s="175"/>
      <c r="CD23" s="175"/>
      <c r="CE23" s="65"/>
      <c r="CF23" s="65"/>
      <c r="CG23" s="65"/>
      <c r="CH23" s="65"/>
      <c r="CI23" s="68"/>
      <c r="CJ23" s="64"/>
      <c r="CK23" s="65"/>
      <c r="CL23" s="65"/>
      <c r="CM23" s="65"/>
      <c r="CN23" s="65"/>
      <c r="CO23" s="64"/>
      <c r="CP23" s="65"/>
      <c r="CQ23" s="65"/>
      <c r="CR23" s="65"/>
      <c r="CS23" s="65"/>
      <c r="CT23" s="175"/>
      <c r="CU23" s="175"/>
      <c r="CV23" s="175"/>
      <c r="CW23" s="175"/>
      <c r="CX23" s="175"/>
      <c r="CY23" s="65"/>
    </row>
    <row r="24" spans="2:103" ht="18" customHeight="1" x14ac:dyDescent="0.3">
      <c r="B24" s="53" t="s">
        <v>215</v>
      </c>
      <c r="C24" s="54" t="s">
        <v>234</v>
      </c>
      <c r="D24" s="151" t="s">
        <v>216</v>
      </c>
      <c r="E24" s="56">
        <v>4</v>
      </c>
      <c r="F24" s="57">
        <v>6</v>
      </c>
      <c r="G24" s="58">
        <f t="shared" si="3"/>
        <v>-2</v>
      </c>
      <c r="H24" s="59">
        <v>2</v>
      </c>
      <c r="I24" s="152">
        <v>45381</v>
      </c>
      <c r="J24" s="61">
        <v>45394</v>
      </c>
      <c r="K24" s="62">
        <f>J24-I24+1</f>
        <v>14</v>
      </c>
      <c r="L24" s="63">
        <f t="shared" si="0"/>
        <v>1.5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3"/>
      <c r="AG24" s="69"/>
      <c r="AH24" s="153"/>
      <c r="AI24" s="69"/>
      <c r="AJ24" s="69"/>
      <c r="AK24" s="69"/>
      <c r="AL24" s="65"/>
      <c r="AM24" s="65"/>
      <c r="AN24" s="65"/>
      <c r="AO24" s="153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5"/>
      <c r="CA24" s="175"/>
      <c r="CB24" s="175"/>
      <c r="CC24" s="175"/>
      <c r="CD24" s="175"/>
      <c r="CE24" s="65"/>
      <c r="CF24" s="65"/>
      <c r="CG24" s="65"/>
      <c r="CH24" s="65"/>
      <c r="CI24" s="68"/>
      <c r="CJ24" s="64"/>
      <c r="CK24" s="65"/>
      <c r="CL24" s="65"/>
      <c r="CM24" s="65"/>
      <c r="CN24" s="65"/>
      <c r="CO24" s="64"/>
      <c r="CP24" s="65"/>
      <c r="CQ24" s="65"/>
      <c r="CR24" s="65"/>
      <c r="CS24" s="65"/>
      <c r="CT24" s="175"/>
      <c r="CU24" s="175"/>
      <c r="CV24" s="175"/>
      <c r="CW24" s="175"/>
      <c r="CX24" s="175"/>
      <c r="CY24" s="65"/>
    </row>
    <row r="25" spans="2:103" ht="18" customHeight="1" x14ac:dyDescent="0.3">
      <c r="B25" s="53" t="s">
        <v>217</v>
      </c>
      <c r="C25" s="54" t="s">
        <v>218</v>
      </c>
      <c r="D25" s="151" t="s">
        <v>210</v>
      </c>
      <c r="E25" s="56">
        <v>2</v>
      </c>
      <c r="F25" s="57">
        <v>2</v>
      </c>
      <c r="G25" s="58">
        <f>E25-F25</f>
        <v>0</v>
      </c>
      <c r="H25" s="59">
        <v>2</v>
      </c>
      <c r="I25" s="152">
        <v>45384</v>
      </c>
      <c r="J25" s="61">
        <v>45384</v>
      </c>
      <c r="K25" s="62">
        <f t="shared" ref="K25:K28" si="5">J25-I25+1</f>
        <v>1</v>
      </c>
      <c r="L25" s="63">
        <f t="shared" si="0"/>
        <v>1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3"/>
      <c r="AG25" s="69"/>
      <c r="AH25" s="154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5"/>
      <c r="CA25" s="175"/>
      <c r="CB25" s="175"/>
      <c r="CC25" s="175"/>
      <c r="CD25" s="175"/>
      <c r="CE25" s="65"/>
      <c r="CF25" s="65"/>
      <c r="CG25" s="65"/>
      <c r="CH25" s="65"/>
      <c r="CI25" s="68"/>
      <c r="CJ25" s="64"/>
      <c r="CK25" s="65"/>
      <c r="CL25" s="65"/>
      <c r="CM25" s="65"/>
      <c r="CN25" s="65"/>
      <c r="CO25" s="64"/>
      <c r="CP25" s="65"/>
      <c r="CQ25" s="65"/>
      <c r="CR25" s="65"/>
      <c r="CS25" s="65"/>
      <c r="CT25" s="175"/>
      <c r="CU25" s="175"/>
      <c r="CV25" s="175"/>
      <c r="CW25" s="175"/>
      <c r="CX25" s="175"/>
      <c r="CY25" s="65"/>
    </row>
    <row r="26" spans="2:103" ht="18" customHeight="1" x14ac:dyDescent="0.3">
      <c r="B26" s="53" t="s">
        <v>219</v>
      </c>
      <c r="C26" s="54" t="s">
        <v>220</v>
      </c>
      <c r="D26" s="151" t="s">
        <v>210</v>
      </c>
      <c r="E26" s="56">
        <v>8</v>
      </c>
      <c r="F26" s="57">
        <v>10</v>
      </c>
      <c r="G26" s="58">
        <f>E26-F26</f>
        <v>-2</v>
      </c>
      <c r="H26" s="59">
        <v>2</v>
      </c>
      <c r="I26" s="152">
        <v>45385</v>
      </c>
      <c r="J26" s="61">
        <v>45387</v>
      </c>
      <c r="K26" s="62">
        <f t="shared" si="5"/>
        <v>3</v>
      </c>
      <c r="L26" s="63">
        <f t="shared" si="0"/>
        <v>1.25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153"/>
      <c r="AG26" s="69"/>
      <c r="AH26" s="69"/>
      <c r="AI26" s="154"/>
      <c r="AJ26" s="154"/>
      <c r="AK26" s="154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5"/>
      <c r="CA26" s="175"/>
      <c r="CB26" s="175"/>
      <c r="CC26" s="175"/>
      <c r="CD26" s="175"/>
      <c r="CE26" s="65"/>
      <c r="CF26" s="65"/>
      <c r="CG26" s="65"/>
      <c r="CH26" s="65"/>
      <c r="CI26" s="68"/>
      <c r="CJ26" s="64"/>
      <c r="CK26" s="65"/>
      <c r="CL26" s="65"/>
      <c r="CM26" s="65"/>
      <c r="CN26" s="65"/>
      <c r="CO26" s="64"/>
      <c r="CP26" s="65"/>
      <c r="CQ26" s="65"/>
      <c r="CR26" s="65"/>
      <c r="CS26" s="65"/>
      <c r="CT26" s="175"/>
      <c r="CU26" s="175"/>
      <c r="CV26" s="175"/>
      <c r="CW26" s="175"/>
      <c r="CX26" s="175"/>
      <c r="CY26" s="65"/>
    </row>
    <row r="27" spans="2:103" ht="18" customHeight="1" x14ac:dyDescent="0.3">
      <c r="B27" s="53" t="s">
        <v>221</v>
      </c>
      <c r="C27" s="54" t="s">
        <v>222</v>
      </c>
      <c r="D27" s="151" t="s">
        <v>207</v>
      </c>
      <c r="E27" s="56">
        <v>2</v>
      </c>
      <c r="F27" s="57">
        <v>2</v>
      </c>
      <c r="G27" s="58">
        <f>E27-F27</f>
        <v>0</v>
      </c>
      <c r="H27" s="59">
        <v>2</v>
      </c>
      <c r="I27" s="152">
        <v>45392</v>
      </c>
      <c r="J27" s="61">
        <v>45392</v>
      </c>
      <c r="K27" s="62">
        <f t="shared" si="5"/>
        <v>1</v>
      </c>
      <c r="L27" s="63">
        <f t="shared" si="0"/>
        <v>1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154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5"/>
      <c r="CA27" s="175"/>
      <c r="CB27" s="175"/>
      <c r="CC27" s="175"/>
      <c r="CD27" s="175"/>
      <c r="CE27" s="65"/>
      <c r="CF27" s="65"/>
      <c r="CG27" s="65"/>
      <c r="CH27" s="65"/>
      <c r="CI27" s="68"/>
      <c r="CJ27" s="64"/>
      <c r="CK27" s="65"/>
      <c r="CL27" s="65"/>
      <c r="CM27" s="65"/>
      <c r="CN27" s="65"/>
      <c r="CO27" s="64"/>
      <c r="CP27" s="65"/>
      <c r="CQ27" s="65"/>
      <c r="CR27" s="65"/>
      <c r="CS27" s="65"/>
      <c r="CT27" s="175"/>
      <c r="CU27" s="175"/>
      <c r="CV27" s="175"/>
      <c r="CW27" s="175"/>
      <c r="CX27" s="175"/>
      <c r="CY27" s="65"/>
    </row>
    <row r="28" spans="2:103" ht="18" customHeight="1" x14ac:dyDescent="0.3">
      <c r="B28" s="53" t="s">
        <v>223</v>
      </c>
      <c r="C28" s="54" t="s">
        <v>225</v>
      </c>
      <c r="D28" s="151" t="s">
        <v>224</v>
      </c>
      <c r="E28" s="56">
        <v>3</v>
      </c>
      <c r="F28" s="57">
        <v>10</v>
      </c>
      <c r="G28" s="58">
        <f>E28-F28</f>
        <v>-7</v>
      </c>
      <c r="H28" s="59">
        <v>2</v>
      </c>
      <c r="I28" s="152">
        <v>45384</v>
      </c>
      <c r="J28" s="61">
        <v>45395</v>
      </c>
      <c r="K28" s="62">
        <f t="shared" si="5"/>
        <v>12</v>
      </c>
      <c r="L28" s="63">
        <f t="shared" si="0"/>
        <v>3.3333333333333335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154"/>
      <c r="AI28" s="154"/>
      <c r="AJ28" s="69"/>
      <c r="AK28" s="154"/>
      <c r="AL28" s="65"/>
      <c r="AM28" s="65"/>
      <c r="AN28" s="154"/>
      <c r="AO28" s="65"/>
      <c r="AP28" s="154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  <c r="BU28" s="64"/>
      <c r="BV28" s="65"/>
      <c r="BW28" s="65"/>
      <c r="BX28" s="65"/>
      <c r="BY28" s="65"/>
      <c r="BZ28" s="175"/>
      <c r="CA28" s="175"/>
      <c r="CB28" s="175"/>
      <c r="CC28" s="175"/>
      <c r="CD28" s="175"/>
      <c r="CE28" s="65"/>
      <c r="CF28" s="65"/>
      <c r="CG28" s="65"/>
      <c r="CH28" s="65"/>
      <c r="CI28" s="68"/>
      <c r="CJ28" s="64"/>
      <c r="CK28" s="65"/>
      <c r="CL28" s="65"/>
      <c r="CM28" s="65"/>
      <c r="CN28" s="65"/>
      <c r="CO28" s="64"/>
      <c r="CP28" s="65"/>
      <c r="CQ28" s="65"/>
      <c r="CR28" s="65"/>
      <c r="CS28" s="65"/>
      <c r="CT28" s="175"/>
      <c r="CU28" s="175"/>
      <c r="CV28" s="175"/>
      <c r="CW28" s="175"/>
      <c r="CX28" s="175"/>
      <c r="CY28" s="65"/>
    </row>
    <row r="29" spans="2:103" ht="15.75" customHeight="1" x14ac:dyDescent="0.3">
      <c r="B29" s="53">
        <v>3</v>
      </c>
      <c r="C29" s="73" t="s">
        <v>228</v>
      </c>
      <c r="D29" s="74"/>
      <c r="E29" s="42">
        <f>SUM(E30:E38)</f>
        <v>21</v>
      </c>
      <c r="F29" s="43">
        <f>SUM(F30:F38)</f>
        <v>23</v>
      </c>
      <c r="G29" s="44">
        <f>SUM(G30:G38)</f>
        <v>-2</v>
      </c>
      <c r="H29" s="75">
        <v>3</v>
      </c>
      <c r="I29" s="76"/>
      <c r="J29" s="77"/>
      <c r="K29" s="77"/>
      <c r="L29" s="49">
        <f t="shared" si="0"/>
        <v>1.0952380952380953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  <c r="BU29" s="50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2"/>
      <c r="CJ29" s="50"/>
      <c r="CK29" s="51"/>
      <c r="CL29" s="51"/>
      <c r="CM29" s="51"/>
      <c r="CN29" s="51"/>
      <c r="CO29" s="50"/>
      <c r="CP29" s="51"/>
      <c r="CQ29" s="51"/>
      <c r="CR29" s="51"/>
      <c r="CS29" s="51"/>
      <c r="CT29" s="51"/>
      <c r="CU29" s="51"/>
      <c r="CV29" s="51"/>
      <c r="CW29" s="51"/>
      <c r="CX29" s="51"/>
      <c r="CY29" s="51"/>
    </row>
    <row r="30" spans="2:103" ht="16.5" customHeight="1" x14ac:dyDescent="0.3">
      <c r="B30" s="53">
        <v>3.1</v>
      </c>
      <c r="C30" s="54" t="s">
        <v>229</v>
      </c>
      <c r="D30" s="55" t="s">
        <v>207</v>
      </c>
      <c r="E30" s="56">
        <v>2</v>
      </c>
      <c r="F30" s="57">
        <v>2</v>
      </c>
      <c r="G30" s="58">
        <f t="shared" ref="G30:G39" si="6">E30-F30</f>
        <v>0</v>
      </c>
      <c r="H30" s="59">
        <v>3</v>
      </c>
      <c r="I30" s="60">
        <v>45398</v>
      </c>
      <c r="J30" s="61">
        <v>45398</v>
      </c>
      <c r="K30" s="62">
        <f t="shared" ref="K30:K42" si="7">J30-I30+1</f>
        <v>1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R30" s="112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5"/>
      <c r="CA30" s="175"/>
      <c r="CB30" s="175"/>
      <c r="CC30" s="175"/>
      <c r="CD30" s="175"/>
      <c r="CE30" s="65"/>
      <c r="CF30" s="65"/>
      <c r="CG30" s="65"/>
      <c r="CH30" s="65"/>
      <c r="CI30" s="68"/>
      <c r="CJ30" s="64"/>
      <c r="CK30" s="65"/>
      <c r="CL30" s="65"/>
      <c r="CM30" s="65"/>
      <c r="CN30" s="65"/>
      <c r="CO30" s="64"/>
      <c r="CP30" s="65"/>
      <c r="CQ30" s="65"/>
      <c r="CR30" s="65"/>
      <c r="CS30" s="65"/>
      <c r="CT30" s="175"/>
      <c r="CU30" s="175"/>
      <c r="CV30" s="175"/>
      <c r="CW30" s="175"/>
      <c r="CX30" s="175"/>
      <c r="CY30" s="65"/>
    </row>
    <row r="31" spans="2:103" ht="15.75" customHeight="1" x14ac:dyDescent="0.3">
      <c r="B31" s="53">
        <v>3.2</v>
      </c>
      <c r="C31" s="54" t="s">
        <v>233</v>
      </c>
      <c r="D31" s="55" t="s">
        <v>230</v>
      </c>
      <c r="E31" s="56">
        <v>3</v>
      </c>
      <c r="F31" s="57">
        <v>3</v>
      </c>
      <c r="G31" s="58">
        <f t="shared" si="6"/>
        <v>0</v>
      </c>
      <c r="H31" s="59">
        <v>3</v>
      </c>
      <c r="I31" s="156">
        <v>45399</v>
      </c>
      <c r="J31" s="61">
        <v>45406</v>
      </c>
      <c r="K31" s="62">
        <f t="shared" si="7"/>
        <v>8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112"/>
      <c r="AT31" s="112"/>
      <c r="AU31" s="65"/>
      <c r="AV31" s="112"/>
      <c r="AW31" s="112"/>
      <c r="AX31" s="112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5"/>
      <c r="CA31" s="175"/>
      <c r="CB31" s="175"/>
      <c r="CC31" s="175"/>
      <c r="CD31" s="175"/>
      <c r="CE31" s="65"/>
      <c r="CF31" s="65"/>
      <c r="CG31" s="65"/>
      <c r="CH31" s="65"/>
      <c r="CI31" s="68"/>
      <c r="CJ31" s="64"/>
      <c r="CK31" s="65"/>
      <c r="CL31" s="65"/>
      <c r="CM31" s="65"/>
      <c r="CN31" s="65"/>
      <c r="CO31" s="64"/>
      <c r="CP31" s="65"/>
      <c r="CQ31" s="65"/>
      <c r="CR31" s="65"/>
      <c r="CS31" s="65"/>
      <c r="CT31" s="175"/>
      <c r="CU31" s="175"/>
      <c r="CV31" s="175"/>
      <c r="CW31" s="175"/>
      <c r="CX31" s="175"/>
      <c r="CY31" s="65"/>
    </row>
    <row r="32" spans="2:103" ht="15.75" customHeight="1" x14ac:dyDescent="0.3">
      <c r="B32" s="53" t="s">
        <v>60</v>
      </c>
      <c r="C32" s="54" t="s">
        <v>176</v>
      </c>
      <c r="D32" s="55" t="s">
        <v>210</v>
      </c>
      <c r="E32" s="56">
        <v>1</v>
      </c>
      <c r="F32" s="57">
        <v>1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5"/>
      <c r="CA32" s="175"/>
      <c r="CB32" s="175"/>
      <c r="CC32" s="175"/>
      <c r="CD32" s="175"/>
      <c r="CE32" s="65"/>
      <c r="CF32" s="65"/>
      <c r="CG32" s="65"/>
      <c r="CH32" s="65"/>
      <c r="CI32" s="68"/>
      <c r="CJ32" s="64"/>
      <c r="CK32" s="65"/>
      <c r="CL32" s="65"/>
      <c r="CM32" s="65"/>
      <c r="CN32" s="65"/>
      <c r="CO32" s="64"/>
      <c r="CP32" s="65"/>
      <c r="CQ32" s="65"/>
      <c r="CR32" s="65"/>
      <c r="CS32" s="65"/>
      <c r="CT32" s="175"/>
      <c r="CU32" s="175"/>
      <c r="CV32" s="175"/>
      <c r="CW32" s="175"/>
      <c r="CX32" s="175"/>
      <c r="CY32" s="65"/>
    </row>
    <row r="33" spans="2:103" ht="15.75" customHeight="1" x14ac:dyDescent="0.3">
      <c r="B33" s="53" t="s">
        <v>62</v>
      </c>
      <c r="C33" s="54" t="s">
        <v>231</v>
      </c>
      <c r="D33" s="55" t="s">
        <v>232</v>
      </c>
      <c r="E33" s="56">
        <v>2</v>
      </c>
      <c r="F33" s="57">
        <v>2</v>
      </c>
      <c r="G33" s="58">
        <f t="shared" si="6"/>
        <v>0</v>
      </c>
      <c r="H33" s="59">
        <v>3</v>
      </c>
      <c r="I33" s="60">
        <v>45401</v>
      </c>
      <c r="J33" s="61">
        <v>45401</v>
      </c>
      <c r="K33" s="62">
        <f t="shared" si="7"/>
        <v>1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112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5"/>
      <c r="CA33" s="175"/>
      <c r="CB33" s="175"/>
      <c r="CC33" s="175"/>
      <c r="CD33" s="175"/>
      <c r="CE33" s="65"/>
      <c r="CF33" s="65"/>
      <c r="CG33" s="65"/>
      <c r="CH33" s="65"/>
      <c r="CI33" s="68"/>
      <c r="CJ33" s="64"/>
      <c r="CK33" s="65"/>
      <c r="CL33" s="65"/>
      <c r="CM33" s="65"/>
      <c r="CN33" s="65"/>
      <c r="CO33" s="64"/>
      <c r="CP33" s="65"/>
      <c r="CQ33" s="65"/>
      <c r="CR33" s="65"/>
      <c r="CS33" s="65"/>
      <c r="CT33" s="175"/>
      <c r="CU33" s="175"/>
      <c r="CV33" s="175"/>
      <c r="CW33" s="175"/>
      <c r="CX33" s="175"/>
      <c r="CY33" s="65"/>
    </row>
    <row r="34" spans="2:103" ht="15.75" customHeight="1" x14ac:dyDescent="0.3">
      <c r="B34" s="53" t="s">
        <v>236</v>
      </c>
      <c r="C34" s="159" t="s">
        <v>237</v>
      </c>
      <c r="D34" s="151" t="s">
        <v>207</v>
      </c>
      <c r="E34" s="56">
        <v>4</v>
      </c>
      <c r="F34" s="57">
        <v>4</v>
      </c>
      <c r="G34" s="58">
        <f t="shared" si="6"/>
        <v>0</v>
      </c>
      <c r="H34" s="59">
        <v>3</v>
      </c>
      <c r="I34" s="152">
        <v>45404</v>
      </c>
      <c r="J34" s="61">
        <v>45406</v>
      </c>
      <c r="K34" s="62">
        <f t="shared" si="7"/>
        <v>3</v>
      </c>
      <c r="L34" s="63">
        <f t="shared" si="0"/>
        <v>1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V34" s="157"/>
      <c r="AW34" s="157"/>
      <c r="AX34" s="157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5"/>
      <c r="CA34" s="175"/>
      <c r="CB34" s="175"/>
      <c r="CC34" s="175"/>
      <c r="CD34" s="175"/>
      <c r="CE34" s="65"/>
      <c r="CF34" s="65"/>
      <c r="CG34" s="65"/>
      <c r="CH34" s="65"/>
      <c r="CI34" s="68"/>
      <c r="CJ34" s="64"/>
      <c r="CK34" s="65"/>
      <c r="CL34" s="65"/>
      <c r="CM34" s="65"/>
      <c r="CN34" s="65"/>
      <c r="CO34" s="64"/>
      <c r="CP34" s="65"/>
      <c r="CQ34" s="65"/>
      <c r="CR34" s="65"/>
      <c r="CS34" s="65"/>
      <c r="CT34" s="175"/>
      <c r="CU34" s="175"/>
      <c r="CV34" s="175"/>
      <c r="CW34" s="175"/>
      <c r="CX34" s="175"/>
      <c r="CY34" s="65"/>
    </row>
    <row r="35" spans="2:103" ht="15.75" customHeight="1" x14ac:dyDescent="0.3">
      <c r="B35" s="53" t="s">
        <v>235</v>
      </c>
      <c r="C35" s="54" t="s">
        <v>245</v>
      </c>
      <c r="D35" s="55" t="s">
        <v>230</v>
      </c>
      <c r="E35" s="56">
        <v>3</v>
      </c>
      <c r="F35" s="57">
        <v>5</v>
      </c>
      <c r="G35" s="58">
        <f t="shared" si="6"/>
        <v>-2</v>
      </c>
      <c r="H35" s="59">
        <v>3</v>
      </c>
      <c r="I35" s="60">
        <v>45405</v>
      </c>
      <c r="J35" s="61">
        <v>45406</v>
      </c>
      <c r="K35" s="62">
        <f t="shared" si="7"/>
        <v>2</v>
      </c>
      <c r="L35" s="63">
        <f t="shared" si="0"/>
        <v>1.6666666666666667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112"/>
      <c r="AX35" s="112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5"/>
      <c r="CA35" s="175"/>
      <c r="CB35" s="175"/>
      <c r="CC35" s="175"/>
      <c r="CD35" s="175"/>
      <c r="CE35" s="65"/>
      <c r="CF35" s="65"/>
      <c r="CG35" s="65"/>
      <c r="CH35" s="65"/>
      <c r="CI35" s="68"/>
      <c r="CJ35" s="64"/>
      <c r="CK35" s="65"/>
      <c r="CL35" s="65"/>
      <c r="CM35" s="65"/>
      <c r="CN35" s="65"/>
      <c r="CO35" s="64"/>
      <c r="CP35" s="65"/>
      <c r="CQ35" s="65"/>
      <c r="CR35" s="65"/>
      <c r="CS35" s="65"/>
      <c r="CT35" s="175"/>
      <c r="CU35" s="175"/>
      <c r="CV35" s="175"/>
      <c r="CW35" s="175"/>
      <c r="CX35" s="175"/>
      <c r="CY35" s="65"/>
    </row>
    <row r="36" spans="2:103" ht="15.75" customHeight="1" x14ac:dyDescent="0.3">
      <c r="B36" s="53" t="s">
        <v>238</v>
      </c>
      <c r="C36" s="54" t="s">
        <v>239</v>
      </c>
      <c r="D36" s="151" t="s">
        <v>224</v>
      </c>
      <c r="E36" s="56">
        <v>1</v>
      </c>
      <c r="F36" s="57">
        <v>1</v>
      </c>
      <c r="G36" s="58">
        <f>E36-F36</f>
        <v>0</v>
      </c>
      <c r="H36" s="59">
        <v>3</v>
      </c>
      <c r="I36" s="152">
        <v>45407</v>
      </c>
      <c r="J36" s="61">
        <v>45407</v>
      </c>
      <c r="K36" s="62">
        <f>J36-I36+1</f>
        <v>1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157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5"/>
      <c r="CA36" s="175"/>
      <c r="CB36" s="175"/>
      <c r="CC36" s="175"/>
      <c r="CD36" s="175"/>
      <c r="CE36" s="65"/>
      <c r="CF36" s="65"/>
      <c r="CG36" s="65"/>
      <c r="CH36" s="65"/>
      <c r="CI36" s="68"/>
      <c r="CJ36" s="64"/>
      <c r="CK36" s="65"/>
      <c r="CL36" s="65"/>
      <c r="CM36" s="65"/>
      <c r="CN36" s="65"/>
      <c r="CO36" s="64"/>
      <c r="CP36" s="65"/>
      <c r="CQ36" s="65"/>
      <c r="CR36" s="65"/>
      <c r="CS36" s="65"/>
      <c r="CT36" s="175"/>
      <c r="CU36" s="175"/>
      <c r="CV36" s="175"/>
      <c r="CW36" s="175"/>
      <c r="CX36" s="175"/>
      <c r="CY36" s="65"/>
    </row>
    <row r="37" spans="2:103" ht="15.75" customHeight="1" x14ac:dyDescent="0.3">
      <c r="B37" s="53" t="s">
        <v>240</v>
      </c>
      <c r="C37" s="54" t="s">
        <v>241</v>
      </c>
      <c r="D37" s="151" t="s">
        <v>232</v>
      </c>
      <c r="E37" s="56">
        <v>4</v>
      </c>
      <c r="F37" s="57">
        <v>4</v>
      </c>
      <c r="G37" s="58">
        <f>E37-F37</f>
        <v>0</v>
      </c>
      <c r="H37" s="59">
        <v>3</v>
      </c>
      <c r="I37" s="152">
        <v>45406</v>
      </c>
      <c r="J37" s="61">
        <v>45409</v>
      </c>
      <c r="K37" s="62">
        <f>J37-I37+1</f>
        <v>4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157"/>
      <c r="AY37" s="157"/>
      <c r="AZ37" s="157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5"/>
      <c r="CA37" s="175"/>
      <c r="CB37" s="175"/>
      <c r="CC37" s="175"/>
      <c r="CD37" s="175"/>
      <c r="CE37" s="65"/>
      <c r="CF37" s="65"/>
      <c r="CG37" s="65"/>
      <c r="CH37" s="65"/>
      <c r="CI37" s="68"/>
      <c r="CJ37" s="64"/>
      <c r="CK37" s="65"/>
      <c r="CL37" s="65"/>
      <c r="CM37" s="65"/>
      <c r="CN37" s="65"/>
      <c r="CO37" s="64"/>
      <c r="CP37" s="65"/>
      <c r="CQ37" s="65"/>
      <c r="CR37" s="65"/>
      <c r="CS37" s="65"/>
      <c r="CT37" s="175"/>
      <c r="CU37" s="175"/>
      <c r="CV37" s="175"/>
      <c r="CW37" s="175"/>
      <c r="CX37" s="175"/>
      <c r="CY37" s="65"/>
    </row>
    <row r="38" spans="2:103" ht="15.75" customHeight="1" x14ac:dyDescent="0.3">
      <c r="B38" s="53" t="s">
        <v>244</v>
      </c>
      <c r="C38" s="54" t="s">
        <v>242</v>
      </c>
      <c r="D38" s="55" t="s">
        <v>224</v>
      </c>
      <c r="E38" s="56">
        <v>1</v>
      </c>
      <c r="F38" s="57">
        <v>1</v>
      </c>
      <c r="G38" s="58">
        <f t="shared" si="6"/>
        <v>0</v>
      </c>
      <c r="H38" s="59">
        <v>3</v>
      </c>
      <c r="I38" s="60">
        <v>45409</v>
      </c>
      <c r="J38" s="61">
        <v>45409</v>
      </c>
      <c r="K38" s="62">
        <f t="shared" si="7"/>
        <v>1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157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5"/>
      <c r="CA38" s="175"/>
      <c r="CB38" s="175"/>
      <c r="CC38" s="175"/>
      <c r="CD38" s="175"/>
      <c r="CE38" s="65"/>
      <c r="CF38" s="65"/>
      <c r="CG38" s="65"/>
      <c r="CH38" s="65"/>
      <c r="CI38" s="68"/>
      <c r="CJ38" s="64"/>
      <c r="CK38" s="65"/>
      <c r="CL38" s="65"/>
      <c r="CM38" s="65"/>
      <c r="CN38" s="65"/>
      <c r="CO38" s="64"/>
      <c r="CP38" s="65"/>
      <c r="CQ38" s="65"/>
      <c r="CR38" s="65"/>
      <c r="CS38" s="65"/>
      <c r="CT38" s="175"/>
      <c r="CU38" s="175"/>
      <c r="CV38" s="175"/>
      <c r="CW38" s="175"/>
      <c r="CX38" s="175"/>
      <c r="CY38" s="65"/>
    </row>
    <row r="39" spans="2:103" ht="15.75" customHeight="1" x14ac:dyDescent="0.3">
      <c r="B39" s="53" t="s">
        <v>243</v>
      </c>
      <c r="C39" s="54" t="s">
        <v>246</v>
      </c>
      <c r="D39" s="151" t="s">
        <v>247</v>
      </c>
      <c r="E39" s="56">
        <v>3</v>
      </c>
      <c r="F39" s="57">
        <v>3</v>
      </c>
      <c r="G39" s="58">
        <f t="shared" si="6"/>
        <v>0</v>
      </c>
      <c r="H39" s="59">
        <v>3</v>
      </c>
      <c r="I39" s="152">
        <v>45407</v>
      </c>
      <c r="J39" s="61">
        <v>45409</v>
      </c>
      <c r="K39" s="62">
        <f t="shared" si="7"/>
        <v>3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157"/>
      <c r="AZ39" s="157"/>
      <c r="BA39" s="65"/>
      <c r="BB39" s="65"/>
      <c r="BC39" s="65"/>
      <c r="BD39" s="65"/>
      <c r="BE39" s="68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5"/>
      <c r="CA39" s="175"/>
      <c r="CB39" s="175"/>
      <c r="CC39" s="175"/>
      <c r="CD39" s="175"/>
      <c r="CE39" s="65"/>
      <c r="CF39" s="65"/>
      <c r="CG39" s="65"/>
      <c r="CH39" s="65"/>
      <c r="CI39" s="68"/>
      <c r="CJ39" s="64"/>
      <c r="CK39" s="65"/>
      <c r="CL39" s="65"/>
      <c r="CM39" s="65"/>
      <c r="CN39" s="65"/>
      <c r="CO39" s="64"/>
      <c r="CP39" s="65"/>
      <c r="CQ39" s="65"/>
      <c r="CR39" s="65"/>
      <c r="CS39" s="65"/>
      <c r="CT39" s="175"/>
      <c r="CU39" s="175"/>
      <c r="CV39" s="175"/>
      <c r="CW39" s="175"/>
      <c r="CX39" s="175"/>
      <c r="CY39" s="65"/>
    </row>
    <row r="40" spans="2:103" ht="15.75" customHeight="1" x14ac:dyDescent="0.3">
      <c r="B40" s="53" t="s">
        <v>248</v>
      </c>
      <c r="C40" s="159" t="s">
        <v>249</v>
      </c>
      <c r="D40" s="151" t="s">
        <v>224</v>
      </c>
      <c r="E40" s="56">
        <v>2</v>
      </c>
      <c r="F40" s="57">
        <v>2</v>
      </c>
      <c r="G40" s="58">
        <f>E40-F40</f>
        <v>0</v>
      </c>
      <c r="H40" s="59">
        <v>3</v>
      </c>
      <c r="I40" s="152">
        <v>45415</v>
      </c>
      <c r="J40" s="61">
        <v>45415</v>
      </c>
      <c r="K40" s="62">
        <f t="shared" si="7"/>
        <v>1</v>
      </c>
      <c r="L40" s="63">
        <f t="shared" si="0"/>
        <v>1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15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5"/>
      <c r="CA40" s="175"/>
      <c r="CB40" s="175"/>
      <c r="CC40" s="175"/>
      <c r="CD40" s="175"/>
      <c r="CE40" s="65"/>
      <c r="CF40" s="65"/>
      <c r="CG40" s="65"/>
      <c r="CH40" s="65"/>
      <c r="CI40" s="68"/>
      <c r="CJ40" s="64"/>
      <c r="CK40" s="65"/>
      <c r="CL40" s="65"/>
      <c r="CM40" s="65"/>
      <c r="CN40" s="65"/>
      <c r="CO40" s="64"/>
      <c r="CP40" s="65"/>
      <c r="CQ40" s="65"/>
      <c r="CR40" s="65"/>
      <c r="CS40" s="65"/>
      <c r="CT40" s="175"/>
      <c r="CU40" s="175"/>
      <c r="CV40" s="175"/>
      <c r="CW40" s="175"/>
      <c r="CX40" s="175"/>
      <c r="CY40" s="65"/>
    </row>
    <row r="41" spans="2:103" ht="15.75" customHeight="1" x14ac:dyDescent="0.3">
      <c r="B41" s="53" t="s">
        <v>250</v>
      </c>
      <c r="C41" s="159" t="s">
        <v>252</v>
      </c>
      <c r="D41" s="151" t="s">
        <v>210</v>
      </c>
      <c r="E41" s="56">
        <v>4</v>
      </c>
      <c r="F41" s="57">
        <v>5</v>
      </c>
      <c r="G41" s="58">
        <f>E41-F41</f>
        <v>-1</v>
      </c>
      <c r="H41" s="59">
        <v>3</v>
      </c>
      <c r="I41" s="152">
        <v>45414</v>
      </c>
      <c r="J41" s="61">
        <v>45416</v>
      </c>
      <c r="K41" s="62">
        <f t="shared" si="7"/>
        <v>3</v>
      </c>
      <c r="L41" s="63">
        <f t="shared" si="0"/>
        <v>1.25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160"/>
      <c r="BD41" s="160"/>
      <c r="BE41" s="161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5"/>
      <c r="CA41" s="175"/>
      <c r="CB41" s="175"/>
      <c r="CC41" s="175"/>
      <c r="CD41" s="175"/>
      <c r="CE41" s="65"/>
      <c r="CF41" s="65"/>
      <c r="CG41" s="65"/>
      <c r="CH41" s="65"/>
      <c r="CI41" s="68"/>
      <c r="CJ41" s="64"/>
      <c r="CK41" s="65"/>
      <c r="CL41" s="65"/>
      <c r="CM41" s="65"/>
      <c r="CN41" s="65"/>
      <c r="CO41" s="64"/>
      <c r="CP41" s="65"/>
      <c r="CQ41" s="65"/>
      <c r="CR41" s="65"/>
      <c r="CS41" s="65"/>
      <c r="CT41" s="175"/>
      <c r="CU41" s="175"/>
      <c r="CV41" s="175"/>
      <c r="CW41" s="175"/>
      <c r="CX41" s="175"/>
      <c r="CY41" s="65"/>
    </row>
    <row r="42" spans="2:103" ht="15.75" customHeight="1" x14ac:dyDescent="0.3">
      <c r="B42" s="53" t="s">
        <v>251</v>
      </c>
      <c r="C42" s="159" t="s">
        <v>261</v>
      </c>
      <c r="D42" s="151" t="s">
        <v>253</v>
      </c>
      <c r="E42" s="56">
        <v>4</v>
      </c>
      <c r="F42" s="57">
        <v>3</v>
      </c>
      <c r="G42" s="58">
        <f>E42-F42</f>
        <v>1</v>
      </c>
      <c r="H42" s="59">
        <v>3</v>
      </c>
      <c r="I42" s="152">
        <v>45415</v>
      </c>
      <c r="J42" s="61">
        <v>45415</v>
      </c>
      <c r="K42" s="62">
        <f t="shared" si="7"/>
        <v>1</v>
      </c>
      <c r="L42" s="63">
        <f t="shared" si="0"/>
        <v>0.75</v>
      </c>
      <c r="M42" s="64"/>
      <c r="N42" s="65"/>
      <c r="O42" s="65"/>
      <c r="P42" s="65"/>
      <c r="Q42" s="65"/>
      <c r="R42" s="67"/>
      <c r="S42" s="67"/>
      <c r="T42" s="67"/>
      <c r="U42" s="67"/>
      <c r="V42" s="67"/>
      <c r="W42" s="65"/>
      <c r="X42" s="65"/>
      <c r="Y42" s="65"/>
      <c r="Z42" s="65"/>
      <c r="AA42" s="68"/>
      <c r="AB42" s="64"/>
      <c r="AC42" s="65"/>
      <c r="AD42" s="65"/>
      <c r="AE42" s="65"/>
      <c r="AF42" s="65"/>
      <c r="AG42" s="69"/>
      <c r="AH42" s="69"/>
      <c r="AI42" s="69"/>
      <c r="AJ42" s="69"/>
      <c r="AK42" s="69"/>
      <c r="AL42" s="65"/>
      <c r="AM42" s="65"/>
      <c r="AN42" s="65"/>
      <c r="AO42" s="65"/>
      <c r="AP42" s="68"/>
      <c r="AQ42" s="64"/>
      <c r="AR42" s="65"/>
      <c r="AS42" s="65"/>
      <c r="AT42" s="65"/>
      <c r="AU42" s="65"/>
      <c r="AV42" s="70"/>
      <c r="AW42" s="70"/>
      <c r="AX42" s="70"/>
      <c r="AY42" s="70"/>
      <c r="AZ42" s="70"/>
      <c r="BA42" s="65"/>
      <c r="BB42" s="65"/>
      <c r="BC42" s="65"/>
      <c r="BD42" s="65"/>
      <c r="BE42" s="160"/>
      <c r="BF42" s="64"/>
      <c r="BG42" s="65"/>
      <c r="BH42" s="65"/>
      <c r="BI42" s="65"/>
      <c r="BJ42" s="65"/>
      <c r="BK42" s="71"/>
      <c r="BL42" s="71"/>
      <c r="BM42" s="71"/>
      <c r="BN42" s="71"/>
      <c r="BO42" s="71"/>
      <c r="BP42" s="65"/>
      <c r="BQ42" s="65"/>
      <c r="BR42" s="65"/>
      <c r="BS42" s="65"/>
      <c r="BT42" s="68"/>
      <c r="BU42" s="64"/>
      <c r="BV42" s="65"/>
      <c r="BW42" s="65"/>
      <c r="BX42" s="65"/>
      <c r="BY42" s="65"/>
      <c r="BZ42" s="175"/>
      <c r="CA42" s="175"/>
      <c r="CB42" s="175"/>
      <c r="CC42" s="175"/>
      <c r="CD42" s="175"/>
      <c r="CE42" s="65"/>
      <c r="CF42" s="65"/>
      <c r="CG42" s="65"/>
      <c r="CH42" s="65"/>
      <c r="CI42" s="68"/>
      <c r="CJ42" s="64"/>
      <c r="CK42" s="65"/>
      <c r="CL42" s="65"/>
      <c r="CM42" s="65"/>
      <c r="CN42" s="65"/>
      <c r="CO42" s="64"/>
      <c r="CP42" s="65"/>
      <c r="CQ42" s="65"/>
      <c r="CR42" s="65"/>
      <c r="CS42" s="65"/>
      <c r="CT42" s="175"/>
      <c r="CU42" s="175"/>
      <c r="CV42" s="175"/>
      <c r="CW42" s="175"/>
      <c r="CX42" s="175"/>
      <c r="CY42" s="65"/>
    </row>
    <row r="43" spans="2:103" ht="15.75" customHeight="1" x14ac:dyDescent="0.3">
      <c r="B43" s="53">
        <v>4</v>
      </c>
      <c r="C43" s="73" t="s">
        <v>258</v>
      </c>
      <c r="D43" s="74"/>
      <c r="E43" s="42">
        <f>SUM(E44:E48)</f>
        <v>19</v>
      </c>
      <c r="F43" s="43">
        <f>SUM(F44:F48)</f>
        <v>17</v>
      </c>
      <c r="G43" s="44">
        <f>SUM(G44:G48)</f>
        <v>2</v>
      </c>
      <c r="H43" s="75"/>
      <c r="I43" s="76"/>
      <c r="J43" s="77"/>
      <c r="K43" s="77"/>
      <c r="L43" s="49">
        <f t="shared" si="0"/>
        <v>0.89473684210526316</v>
      </c>
      <c r="M43" s="50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2"/>
      <c r="AB43" s="50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2"/>
      <c r="AQ43" s="50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2"/>
      <c r="BF43" s="50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2"/>
      <c r="BU43" s="50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2"/>
      <c r="CJ43" s="50"/>
      <c r="CK43" s="51"/>
      <c r="CL43" s="51"/>
      <c r="CM43" s="51"/>
      <c r="CN43" s="51"/>
      <c r="CO43" s="50"/>
      <c r="CP43" s="51"/>
      <c r="CQ43" s="51"/>
      <c r="CR43" s="51"/>
      <c r="CS43" s="51"/>
      <c r="CT43" s="51"/>
      <c r="CU43" s="51"/>
      <c r="CV43" s="51"/>
      <c r="CW43" s="51"/>
      <c r="CX43" s="51"/>
      <c r="CY43" s="51"/>
    </row>
    <row r="44" spans="2:103" ht="15.75" customHeight="1" x14ac:dyDescent="0.3">
      <c r="B44" s="53">
        <v>4.0999999999999996</v>
      </c>
      <c r="C44" s="54" t="s">
        <v>260</v>
      </c>
      <c r="D44" s="55" t="s">
        <v>259</v>
      </c>
      <c r="E44" s="56">
        <v>1</v>
      </c>
      <c r="F44" s="57">
        <v>1</v>
      </c>
      <c r="G44" s="58">
        <f t="shared" ref="G44:G49" si="8">E44-F44</f>
        <v>0</v>
      </c>
      <c r="H44" s="59">
        <v>4</v>
      </c>
      <c r="I44" s="60">
        <v>45421</v>
      </c>
      <c r="J44" s="61">
        <v>45421</v>
      </c>
      <c r="K44" s="62">
        <f t="shared" ref="K44:K49" si="9">J44-I44+1</f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G44" s="65"/>
      <c r="BH44" s="113"/>
      <c r="BI44" s="65"/>
      <c r="BJ44" s="65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V44" s="65"/>
      <c r="BW44" s="172"/>
      <c r="BX44" s="65"/>
      <c r="BY44" s="65"/>
      <c r="BZ44" s="175"/>
      <c r="CA44" s="175"/>
      <c r="CB44" s="175"/>
      <c r="CC44" s="175"/>
      <c r="CD44" s="175"/>
      <c r="CE44" s="65"/>
      <c r="CF44" s="65"/>
      <c r="CG44" s="65"/>
      <c r="CH44" s="65"/>
      <c r="CI44" s="68"/>
      <c r="CK44" s="65"/>
      <c r="CL44" s="172"/>
      <c r="CM44" s="65"/>
      <c r="CN44" s="65"/>
      <c r="CP44" s="65"/>
      <c r="CQ44" s="172"/>
      <c r="CR44" s="65"/>
      <c r="CS44" s="65"/>
      <c r="CT44" s="175"/>
      <c r="CU44" s="175"/>
      <c r="CV44" s="175"/>
      <c r="CW44" s="175"/>
      <c r="CX44" s="175"/>
      <c r="CY44" s="175"/>
    </row>
    <row r="45" spans="2:103" ht="15.75" customHeight="1" x14ac:dyDescent="0.3">
      <c r="B45" s="53">
        <v>4.2</v>
      </c>
      <c r="C45" s="54" t="s">
        <v>262</v>
      </c>
      <c r="D45" s="55" t="s">
        <v>210</v>
      </c>
      <c r="E45" s="56">
        <v>2</v>
      </c>
      <c r="F45" s="57">
        <v>2</v>
      </c>
      <c r="G45" s="58">
        <f t="shared" si="8"/>
        <v>0</v>
      </c>
      <c r="H45" s="59">
        <v>4</v>
      </c>
      <c r="I45" s="60">
        <v>45422</v>
      </c>
      <c r="J45" s="61">
        <v>45422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113"/>
      <c r="BK45" s="71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4"/>
      <c r="BZ45" s="175"/>
      <c r="CA45" s="175"/>
      <c r="CB45" s="175"/>
      <c r="CC45" s="175"/>
      <c r="CD45" s="175"/>
      <c r="CE45" s="65"/>
      <c r="CF45" s="65"/>
      <c r="CG45" s="65"/>
      <c r="CH45" s="65"/>
      <c r="CI45" s="68"/>
      <c r="CJ45" s="64"/>
      <c r="CK45" s="65"/>
      <c r="CL45" s="65"/>
      <c r="CM45" s="65"/>
      <c r="CN45" s="64"/>
      <c r="CO45" s="64"/>
      <c r="CP45" s="65"/>
      <c r="CQ45" s="65"/>
      <c r="CR45" s="65"/>
      <c r="CS45" s="64"/>
      <c r="CT45" s="175"/>
      <c r="CU45" s="175"/>
      <c r="CV45" s="175"/>
      <c r="CW45" s="175"/>
      <c r="CX45" s="175"/>
      <c r="CY45" s="175"/>
    </row>
    <row r="46" spans="2:103" ht="15.75" customHeight="1" x14ac:dyDescent="0.3">
      <c r="B46" s="53">
        <v>4.3</v>
      </c>
      <c r="C46" s="54" t="s">
        <v>263</v>
      </c>
      <c r="D46" s="80" t="s">
        <v>259</v>
      </c>
      <c r="E46" s="56">
        <v>6</v>
      </c>
      <c r="F46" s="57">
        <v>6</v>
      </c>
      <c r="G46" s="58">
        <f t="shared" si="8"/>
        <v>0</v>
      </c>
      <c r="H46" s="59">
        <v>4</v>
      </c>
      <c r="I46" s="60">
        <v>45424</v>
      </c>
      <c r="J46" s="61">
        <v>45424</v>
      </c>
      <c r="K46" s="62">
        <f t="shared" si="9"/>
        <v>1</v>
      </c>
      <c r="L46" s="63">
        <f t="shared" si="0"/>
        <v>1</v>
      </c>
      <c r="M46" s="64"/>
      <c r="N46" s="65"/>
      <c r="O46" s="65"/>
      <c r="P46" s="65"/>
      <c r="Q46" s="65"/>
      <c r="R46" s="67"/>
      <c r="S46" s="67"/>
      <c r="T46" s="67"/>
      <c r="U46" s="67"/>
      <c r="V46" s="67"/>
      <c r="W46" s="65"/>
      <c r="X46" s="65"/>
      <c r="Y46" s="65"/>
      <c r="Z46" s="65"/>
      <c r="AA46" s="68"/>
      <c r="AB46" s="64"/>
      <c r="AC46" s="65"/>
      <c r="AD46" s="65"/>
      <c r="AE46" s="65"/>
      <c r="AF46" s="65"/>
      <c r="AG46" s="69"/>
      <c r="AH46" s="69"/>
      <c r="AI46" s="69"/>
      <c r="AJ46" s="69"/>
      <c r="AK46" s="69"/>
      <c r="AL46" s="65"/>
      <c r="AM46" s="65"/>
      <c r="AN46" s="65"/>
      <c r="AO46" s="65"/>
      <c r="AP46" s="68"/>
      <c r="AQ46" s="64"/>
      <c r="AR46" s="65"/>
      <c r="AS46" s="65"/>
      <c r="AT46" s="65"/>
      <c r="AU46" s="65"/>
      <c r="AV46" s="70"/>
      <c r="AW46" s="70"/>
      <c r="AX46" s="70"/>
      <c r="AY46" s="70"/>
      <c r="AZ46" s="70"/>
      <c r="BA46" s="65"/>
      <c r="BB46" s="65"/>
      <c r="BC46" s="65"/>
      <c r="BD46" s="65"/>
      <c r="BE46" s="68"/>
      <c r="BF46" s="64"/>
      <c r="BG46" s="65"/>
      <c r="BH46" s="65"/>
      <c r="BI46" s="65"/>
      <c r="BJ46" s="65"/>
      <c r="BK46" s="113"/>
      <c r="BL46" s="71"/>
      <c r="BM46" s="71"/>
      <c r="BN46" s="71"/>
      <c r="BO46" s="71"/>
      <c r="BP46" s="65"/>
      <c r="BQ46" s="65"/>
      <c r="BR46" s="65"/>
      <c r="BS46" s="65"/>
      <c r="BT46" s="68"/>
      <c r="BU46" s="64"/>
      <c r="BV46" s="65"/>
      <c r="BW46" s="65"/>
      <c r="BX46" s="65"/>
      <c r="BY46" s="65"/>
      <c r="BZ46" s="172"/>
      <c r="CA46" s="175"/>
      <c r="CB46" s="175"/>
      <c r="CC46" s="175"/>
      <c r="CD46" s="175"/>
      <c r="CE46" s="65"/>
      <c r="CF46" s="65"/>
      <c r="CG46" s="65"/>
      <c r="CH46" s="65"/>
      <c r="CI46" s="68"/>
      <c r="CJ46" s="64"/>
      <c r="CK46" s="65"/>
      <c r="CL46" s="65"/>
      <c r="CM46" s="65"/>
      <c r="CN46" s="65"/>
      <c r="CO46" s="64"/>
      <c r="CP46" s="65"/>
      <c r="CQ46" s="65"/>
      <c r="CR46" s="65"/>
      <c r="CS46" s="65"/>
      <c r="CT46" s="172"/>
      <c r="CU46" s="175"/>
      <c r="CV46" s="175"/>
      <c r="CW46" s="175"/>
      <c r="CX46" s="175"/>
      <c r="CY46" s="175"/>
    </row>
    <row r="47" spans="2:103" ht="15.75" customHeight="1" thickBot="1" x14ac:dyDescent="0.35">
      <c r="B47" s="81" t="s">
        <v>71</v>
      </c>
      <c r="C47" s="82" t="s">
        <v>264</v>
      </c>
      <c r="D47" s="83" t="s">
        <v>210</v>
      </c>
      <c r="E47" s="84">
        <v>4</v>
      </c>
      <c r="F47" s="85">
        <v>5</v>
      </c>
      <c r="G47" s="86">
        <f t="shared" ref="G47" si="10">E47-F47</f>
        <v>-1</v>
      </c>
      <c r="H47" s="87">
        <v>4</v>
      </c>
      <c r="I47" s="88">
        <v>45427</v>
      </c>
      <c r="J47" s="89">
        <v>45429</v>
      </c>
      <c r="K47" s="90">
        <f t="shared" ref="K47" si="11">J47-I47+1</f>
        <v>3</v>
      </c>
      <c r="L47" s="91">
        <f t="shared" ref="L47" si="12">F47/E47</f>
        <v>1.25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113"/>
      <c r="BN47" s="113"/>
      <c r="BO47" s="113"/>
      <c r="BP47" s="93"/>
      <c r="BQ47" s="93"/>
      <c r="BR47" s="93"/>
      <c r="BS47" s="93"/>
      <c r="BT47" s="95"/>
      <c r="BU47" s="92"/>
      <c r="BV47" s="93"/>
      <c r="BW47" s="93"/>
      <c r="BX47" s="93"/>
      <c r="BY47" s="93"/>
      <c r="BZ47" s="176"/>
      <c r="CA47" s="176"/>
      <c r="CB47" s="172"/>
      <c r="CC47" s="172"/>
      <c r="CD47" s="172"/>
      <c r="CE47" s="93"/>
      <c r="CF47" s="93"/>
      <c r="CG47" s="93"/>
      <c r="CH47" s="93"/>
      <c r="CI47" s="95"/>
      <c r="CJ47" s="92"/>
      <c r="CK47" s="93"/>
      <c r="CL47" s="93"/>
      <c r="CM47" s="93"/>
      <c r="CN47" s="93"/>
      <c r="CO47" s="92"/>
      <c r="CP47" s="93"/>
      <c r="CQ47" s="93"/>
      <c r="CR47" s="93"/>
      <c r="CS47" s="93"/>
      <c r="CT47" s="176"/>
      <c r="CU47" s="176"/>
      <c r="CV47" s="172"/>
      <c r="CW47" s="172"/>
      <c r="CX47" s="172"/>
      <c r="CY47" s="172"/>
    </row>
    <row r="48" spans="2:103" ht="16.5" customHeight="1" thickBot="1" x14ac:dyDescent="0.35">
      <c r="B48" s="81" t="s">
        <v>265</v>
      </c>
      <c r="C48" s="82" t="s">
        <v>266</v>
      </c>
      <c r="D48" s="83" t="s">
        <v>210</v>
      </c>
      <c r="E48" s="84">
        <v>6</v>
      </c>
      <c r="F48" s="85">
        <v>3</v>
      </c>
      <c r="G48" s="86">
        <f t="shared" si="8"/>
        <v>3</v>
      </c>
      <c r="H48" s="87">
        <v>4</v>
      </c>
      <c r="I48" s="88">
        <v>45433</v>
      </c>
      <c r="J48" s="89">
        <v>45434</v>
      </c>
      <c r="K48" s="90">
        <f t="shared" si="9"/>
        <v>2</v>
      </c>
      <c r="L48" s="91">
        <f t="shared" si="0"/>
        <v>0.5</v>
      </c>
      <c r="M48" s="92"/>
      <c r="N48" s="93"/>
      <c r="O48" s="93"/>
      <c r="P48" s="93"/>
      <c r="Q48" s="93"/>
      <c r="R48" s="94"/>
      <c r="S48" s="94"/>
      <c r="T48" s="94"/>
      <c r="U48" s="94"/>
      <c r="V48" s="94"/>
      <c r="W48" s="93"/>
      <c r="X48" s="93"/>
      <c r="Y48" s="93"/>
      <c r="Z48" s="93"/>
      <c r="AA48" s="95"/>
      <c r="AB48" s="92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5"/>
      <c r="AQ48" s="92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5"/>
      <c r="BF48" s="92"/>
      <c r="BG48" s="93"/>
      <c r="BH48" s="93"/>
      <c r="BI48" s="93"/>
      <c r="BJ48" s="93"/>
      <c r="BK48" s="98"/>
      <c r="BL48" s="98"/>
      <c r="BM48" s="98"/>
      <c r="BN48" s="98"/>
      <c r="BO48" s="98"/>
      <c r="BP48" s="93"/>
      <c r="BQ48" s="113"/>
      <c r="BR48" s="113"/>
      <c r="BS48" s="93"/>
      <c r="BT48" s="95"/>
      <c r="BU48" s="92"/>
      <c r="BV48" s="93"/>
      <c r="BW48" s="93"/>
      <c r="BX48" s="93"/>
      <c r="BY48" s="93"/>
      <c r="BZ48" s="176"/>
      <c r="CA48" s="176"/>
      <c r="CB48" s="176"/>
      <c r="CC48" s="176"/>
      <c r="CD48" s="176"/>
      <c r="CE48" s="93"/>
      <c r="CF48" s="172"/>
      <c r="CG48" s="172"/>
      <c r="CH48" s="93"/>
      <c r="CI48" s="95"/>
      <c r="CJ48" s="92"/>
      <c r="CK48" s="93"/>
      <c r="CL48" s="93"/>
      <c r="CM48" s="93"/>
      <c r="CN48" s="93"/>
      <c r="CO48" s="92"/>
      <c r="CP48" s="93"/>
      <c r="CQ48" s="93"/>
      <c r="CR48" s="93"/>
      <c r="CS48" s="93"/>
      <c r="CT48" s="176"/>
      <c r="CU48" s="176"/>
      <c r="CV48" s="176"/>
      <c r="CW48" s="176"/>
      <c r="CX48" s="176"/>
      <c r="CY48" s="176"/>
    </row>
    <row r="49" spans="2:103" ht="16.5" customHeight="1" thickBot="1" x14ac:dyDescent="0.35">
      <c r="B49" s="177" t="s">
        <v>272</v>
      </c>
      <c r="C49" s="170" t="s">
        <v>273</v>
      </c>
      <c r="D49" s="170" t="s">
        <v>283</v>
      </c>
      <c r="E49" s="164">
        <v>8</v>
      </c>
      <c r="F49" s="164">
        <v>6</v>
      </c>
      <c r="G49" s="165">
        <f t="shared" si="8"/>
        <v>2</v>
      </c>
      <c r="H49" s="163">
        <v>4.5</v>
      </c>
      <c r="I49" s="166">
        <v>45425</v>
      </c>
      <c r="J49" s="166">
        <v>45506</v>
      </c>
      <c r="K49" s="167">
        <f t="shared" si="9"/>
        <v>82</v>
      </c>
      <c r="L49" s="168">
        <f t="shared" si="0"/>
        <v>0.75</v>
      </c>
      <c r="M49" s="92"/>
      <c r="N49" s="92"/>
      <c r="O49" s="92"/>
      <c r="P49" s="92"/>
      <c r="Q49" s="92"/>
      <c r="R49" s="94"/>
      <c r="S49" s="94"/>
      <c r="T49" s="94"/>
      <c r="U49" s="94"/>
      <c r="V49" s="94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6"/>
      <c r="AH49" s="96"/>
      <c r="AI49" s="96"/>
      <c r="AJ49" s="96"/>
      <c r="AK49" s="96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7"/>
      <c r="AW49" s="97"/>
      <c r="AX49" s="97"/>
      <c r="AY49" s="97"/>
      <c r="AZ49" s="97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113"/>
      <c r="BL49" s="98"/>
      <c r="BM49" s="98"/>
      <c r="BN49" s="98"/>
      <c r="BO49" s="98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172"/>
      <c r="CA49" s="176"/>
      <c r="CB49" s="176"/>
      <c r="CC49" s="239"/>
      <c r="CD49" s="189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172"/>
      <c r="CU49" s="176"/>
      <c r="CV49" s="176"/>
      <c r="CW49" s="239"/>
      <c r="CX49" s="189"/>
      <c r="CY49" s="189"/>
    </row>
    <row r="50" spans="2:103" ht="16.5" customHeight="1" x14ac:dyDescent="0.3">
      <c r="B50" s="169" t="s">
        <v>279</v>
      </c>
      <c r="C50" s="73" t="s">
        <v>274</v>
      </c>
      <c r="D50" s="74"/>
      <c r="E50" s="42">
        <f>SUM(E51:E51)</f>
        <v>5</v>
      </c>
      <c r="F50" s="43">
        <f>SUM(F51:F51)</f>
        <v>5</v>
      </c>
      <c r="G50" s="44">
        <f>SUM(G51:G51)</f>
        <v>0</v>
      </c>
      <c r="H50" s="75"/>
      <c r="I50" s="76"/>
      <c r="J50" s="77"/>
      <c r="K50" s="77"/>
      <c r="L50" s="49">
        <f t="shared" ref="L50:L51" si="13">F50/E50</f>
        <v>1</v>
      </c>
      <c r="M50" s="50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2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2"/>
      <c r="AQ50" s="50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2"/>
      <c r="BF50" s="50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2"/>
      <c r="BU50" s="50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2"/>
      <c r="CJ50" s="50"/>
      <c r="CK50" s="51"/>
      <c r="CL50" s="51"/>
      <c r="CM50" s="51"/>
      <c r="CN50" s="51"/>
      <c r="CO50" s="50"/>
      <c r="CP50" s="51"/>
      <c r="CQ50" s="51"/>
      <c r="CR50" s="51"/>
      <c r="CS50" s="51"/>
      <c r="CT50" s="51"/>
      <c r="CU50" s="51"/>
      <c r="CV50" s="51"/>
      <c r="CW50" s="51"/>
      <c r="CX50" s="51"/>
      <c r="CY50" s="51"/>
    </row>
    <row r="51" spans="2:103" ht="16.5" customHeight="1" thickBot="1" x14ac:dyDescent="0.35">
      <c r="B51" s="177" t="s">
        <v>280</v>
      </c>
      <c r="C51" s="178" t="s">
        <v>294</v>
      </c>
      <c r="D51" s="83" t="s">
        <v>210</v>
      </c>
      <c r="E51" s="84">
        <v>5</v>
      </c>
      <c r="F51" s="85">
        <v>5</v>
      </c>
      <c r="G51" s="86">
        <f t="shared" ref="G51" si="14">E51-F51</f>
        <v>0</v>
      </c>
      <c r="H51" s="87">
        <v>5</v>
      </c>
      <c r="I51" s="88">
        <v>45495</v>
      </c>
      <c r="J51" s="89">
        <v>45507</v>
      </c>
      <c r="K51" s="90">
        <f t="shared" ref="K51" si="15">J51-I51+1</f>
        <v>13</v>
      </c>
      <c r="L51" s="91">
        <f t="shared" si="13"/>
        <v>1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0"/>
      <c r="BL51" s="181"/>
      <c r="BM51" s="182"/>
      <c r="BN51" s="181"/>
      <c r="BO51" s="181"/>
      <c r="BP51" s="179"/>
      <c r="BQ51" s="65"/>
      <c r="BR51" s="172"/>
      <c r="BS51" s="65"/>
      <c r="BT51" s="65"/>
      <c r="BU51" s="173"/>
      <c r="BV51" s="65"/>
      <c r="BW51" s="172"/>
      <c r="BX51" s="65"/>
      <c r="BY51" s="65"/>
      <c r="BZ51" s="65"/>
      <c r="CA51" s="65"/>
      <c r="CB51" s="172"/>
      <c r="CC51" s="65"/>
      <c r="CD51" s="173"/>
      <c r="CE51" s="65"/>
      <c r="CF51" s="65"/>
      <c r="CG51" s="172"/>
      <c r="CH51" s="65"/>
      <c r="CI51" s="65"/>
      <c r="CJ51" s="65"/>
      <c r="CK51" s="65"/>
      <c r="CL51" s="172"/>
      <c r="CM51" s="65"/>
      <c r="CN51" s="65"/>
      <c r="CP51" s="65"/>
      <c r="CQ51" s="172"/>
      <c r="CR51" s="65"/>
      <c r="CS51" s="65"/>
      <c r="CT51" s="175"/>
      <c r="CU51" s="175"/>
      <c r="CV51" s="175"/>
      <c r="CW51" s="175"/>
      <c r="CX51" s="175"/>
      <c r="CY51" s="175"/>
    </row>
    <row r="52" spans="2:103" ht="16.5" customHeight="1" thickBot="1" x14ac:dyDescent="0.35">
      <c r="B52" s="177" t="s">
        <v>281</v>
      </c>
      <c r="C52" s="178" t="s">
        <v>282</v>
      </c>
      <c r="D52" s="83" t="s">
        <v>207</v>
      </c>
      <c r="E52" s="84">
        <v>5</v>
      </c>
      <c r="F52" s="85">
        <v>4</v>
      </c>
      <c r="G52" s="86">
        <f t="shared" ref="G52" si="16">E52-F52</f>
        <v>1</v>
      </c>
      <c r="H52" s="87">
        <v>5</v>
      </c>
      <c r="I52" s="88">
        <v>45503</v>
      </c>
      <c r="J52" s="89">
        <v>45506</v>
      </c>
      <c r="K52" s="90">
        <f t="shared" ref="K52" si="17">J52-I52+1</f>
        <v>4</v>
      </c>
      <c r="L52" s="91">
        <f t="shared" ref="L52" si="18">F52/E52</f>
        <v>0.8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0"/>
      <c r="BL52" s="181"/>
      <c r="BM52" s="182"/>
      <c r="BN52" s="181"/>
      <c r="BO52" s="181"/>
      <c r="BP52" s="65"/>
      <c r="BQ52" s="65"/>
      <c r="BR52" s="172"/>
      <c r="BS52" s="65"/>
      <c r="BT52" s="65"/>
      <c r="BU52" s="65"/>
      <c r="BV52" s="65"/>
      <c r="BW52" s="172"/>
      <c r="BX52" s="65"/>
      <c r="BY52" s="65"/>
      <c r="BZ52" s="65"/>
      <c r="CA52" s="173"/>
      <c r="CB52" s="172"/>
      <c r="CC52" s="65"/>
      <c r="CD52" s="173"/>
      <c r="CE52" s="65"/>
      <c r="CF52" s="65"/>
      <c r="CG52" s="172"/>
      <c r="CH52" s="65"/>
      <c r="CI52" s="65"/>
      <c r="CJ52" s="65"/>
      <c r="CK52" s="65"/>
      <c r="CL52" s="172"/>
      <c r="CM52" s="65"/>
      <c r="CN52" s="65"/>
      <c r="CO52" s="64"/>
      <c r="CP52" s="65"/>
      <c r="CQ52" s="65"/>
      <c r="CR52" s="65"/>
      <c r="CS52" s="64"/>
      <c r="CT52" s="175"/>
      <c r="CU52" s="175"/>
      <c r="CV52" s="175"/>
      <c r="CW52" s="175"/>
      <c r="CX52" s="175"/>
      <c r="CY52" s="175"/>
    </row>
    <row r="53" spans="2:103" ht="16.5" customHeight="1" thickBot="1" x14ac:dyDescent="0.35">
      <c r="B53" s="177" t="s">
        <v>287</v>
      </c>
      <c r="C53" s="178" t="s">
        <v>288</v>
      </c>
      <c r="D53" s="184" t="s">
        <v>208</v>
      </c>
      <c r="E53" s="84">
        <v>1</v>
      </c>
      <c r="F53" s="85">
        <v>1</v>
      </c>
      <c r="G53" s="86">
        <f t="shared" ref="G53" si="19">E53-F53</f>
        <v>0</v>
      </c>
      <c r="H53" s="87">
        <v>5</v>
      </c>
      <c r="I53" s="88">
        <v>45506</v>
      </c>
      <c r="J53" s="89">
        <v>45506</v>
      </c>
      <c r="K53" s="90">
        <f t="shared" ref="K53" si="20">J53-I53+1</f>
        <v>1</v>
      </c>
      <c r="L53" s="91">
        <f t="shared" ref="L53" si="21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0"/>
      <c r="BL53" s="181"/>
      <c r="BM53" s="182"/>
      <c r="BN53" s="181"/>
      <c r="BO53" s="181"/>
      <c r="BP53" s="65"/>
      <c r="BQ53" s="65"/>
      <c r="BR53" s="172"/>
      <c r="BS53" s="65"/>
      <c r="BT53" s="65"/>
      <c r="BU53" s="65"/>
      <c r="BV53" s="65"/>
      <c r="BW53" s="172"/>
      <c r="BX53" s="65"/>
      <c r="BY53" s="65"/>
      <c r="BZ53" s="65"/>
      <c r="CA53" s="172"/>
      <c r="CB53" s="172"/>
      <c r="CC53" s="65"/>
      <c r="CD53" s="173"/>
      <c r="CE53" s="65"/>
      <c r="CF53" s="65"/>
      <c r="CG53" s="172"/>
      <c r="CH53" s="65"/>
      <c r="CI53" s="65"/>
      <c r="CJ53" s="65"/>
      <c r="CK53" s="65"/>
      <c r="CL53" s="172"/>
      <c r="CM53" s="65"/>
      <c r="CN53" s="65"/>
      <c r="CO53" s="64"/>
      <c r="CP53" s="65"/>
      <c r="CQ53" s="65"/>
      <c r="CR53" s="65"/>
      <c r="CS53" s="65"/>
      <c r="CT53" s="172"/>
      <c r="CU53" s="175"/>
      <c r="CV53" s="175"/>
      <c r="CW53" s="175"/>
      <c r="CX53" s="175"/>
      <c r="CY53" s="175"/>
    </row>
    <row r="54" spans="2:103" ht="16.5" customHeight="1" thickBot="1" x14ac:dyDescent="0.35">
      <c r="B54" s="177" t="s">
        <v>295</v>
      </c>
      <c r="C54" s="178" t="s">
        <v>296</v>
      </c>
      <c r="D54" s="184" t="s">
        <v>207</v>
      </c>
      <c r="E54" s="84">
        <v>2</v>
      </c>
      <c r="F54" s="85">
        <v>2</v>
      </c>
      <c r="G54" s="86">
        <f t="shared" ref="G54" si="22">E54-F54</f>
        <v>0</v>
      </c>
      <c r="H54" s="87">
        <v>5</v>
      </c>
      <c r="I54" s="88">
        <v>45507</v>
      </c>
      <c r="J54" s="89">
        <v>45507</v>
      </c>
      <c r="K54" s="90">
        <f t="shared" ref="K54" si="23">J54-I54+1</f>
        <v>1</v>
      </c>
      <c r="L54" s="91">
        <f t="shared" ref="L54" si="24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0"/>
      <c r="BL54" s="181"/>
      <c r="BM54" s="182"/>
      <c r="BN54" s="181"/>
      <c r="BO54" s="181"/>
      <c r="BP54" s="65"/>
      <c r="BQ54" s="65"/>
      <c r="BR54" s="172"/>
      <c r="BS54" s="65"/>
      <c r="BT54" s="65"/>
      <c r="BU54" s="65"/>
      <c r="BV54" s="65"/>
      <c r="BW54" s="172"/>
      <c r="BX54" s="65"/>
      <c r="BY54" s="65"/>
      <c r="BZ54" s="65"/>
      <c r="CA54" s="172"/>
      <c r="CB54" s="172"/>
      <c r="CC54" s="65"/>
      <c r="CD54" s="173"/>
      <c r="CF54" s="65"/>
      <c r="CG54" s="172"/>
      <c r="CH54" s="65"/>
      <c r="CI54" s="65"/>
      <c r="CJ54" s="65"/>
      <c r="CK54" s="65"/>
      <c r="CL54" s="172"/>
      <c r="CM54" s="65"/>
      <c r="CN54" s="65"/>
      <c r="CO54" s="92"/>
      <c r="CP54" s="93"/>
      <c r="CQ54" s="93"/>
      <c r="CR54" s="93"/>
      <c r="CS54" s="93"/>
      <c r="CT54" s="176"/>
      <c r="CU54" s="176"/>
      <c r="CV54" s="172"/>
      <c r="CW54" s="172"/>
      <c r="CX54" s="172"/>
      <c r="CY54" s="172"/>
    </row>
    <row r="55" spans="2:103" ht="22.5" customHeight="1" thickBot="1" x14ac:dyDescent="0.35">
      <c r="B55" s="177" t="s">
        <v>300</v>
      </c>
      <c r="C55" s="178" t="s">
        <v>304</v>
      </c>
      <c r="D55" s="184" t="s">
        <v>302</v>
      </c>
      <c r="E55" s="84">
        <v>3</v>
      </c>
      <c r="F55" s="85">
        <v>3</v>
      </c>
      <c r="G55" s="86">
        <f t="shared" ref="G55" si="25">E55-F55</f>
        <v>0</v>
      </c>
      <c r="H55" s="87">
        <v>5</v>
      </c>
      <c r="I55" s="88">
        <v>45509</v>
      </c>
      <c r="J55" s="89">
        <v>45509</v>
      </c>
      <c r="K55" s="90">
        <f t="shared" ref="K55" si="26">J55-I55+1</f>
        <v>1</v>
      </c>
      <c r="L55" s="91">
        <f t="shared" ref="L55" si="27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0"/>
      <c r="BL55" s="181"/>
      <c r="BM55" s="182"/>
      <c r="BN55" s="181"/>
      <c r="BO55" s="181"/>
      <c r="BP55" s="65"/>
      <c r="BQ55" s="65"/>
      <c r="BR55" s="172"/>
      <c r="BS55" s="65"/>
      <c r="BT55" s="65"/>
      <c r="BU55" s="65"/>
      <c r="BV55" s="65"/>
      <c r="BW55" s="172"/>
      <c r="BX55" s="65"/>
      <c r="BY55" s="65"/>
      <c r="BZ55" s="65"/>
      <c r="CA55" s="172"/>
      <c r="CB55" s="172"/>
      <c r="CC55" s="65"/>
      <c r="CD55" s="65"/>
      <c r="CE55" s="173"/>
      <c r="CF55" s="65"/>
      <c r="CG55" s="172"/>
      <c r="CH55" s="65"/>
      <c r="CI55" s="65"/>
      <c r="CJ55" s="65"/>
      <c r="CK55" s="65"/>
      <c r="CL55" s="172"/>
      <c r="CM55" s="65"/>
      <c r="CN55" s="65"/>
      <c r="CO55" s="92"/>
      <c r="CP55" s="93"/>
      <c r="CQ55" s="93"/>
      <c r="CR55" s="93"/>
      <c r="CS55" s="93"/>
      <c r="CT55" s="176"/>
      <c r="CU55" s="176"/>
      <c r="CV55" s="176"/>
      <c r="CW55" s="176"/>
      <c r="CX55" s="176"/>
      <c r="CY55" s="176"/>
    </row>
    <row r="56" spans="2:103" ht="16.5" customHeight="1" thickBot="1" x14ac:dyDescent="0.35">
      <c r="B56" s="177" t="s">
        <v>301</v>
      </c>
      <c r="C56" s="178" t="s">
        <v>303</v>
      </c>
      <c r="D56" s="184" t="s">
        <v>207</v>
      </c>
      <c r="E56" s="84">
        <v>3</v>
      </c>
      <c r="F56" s="85">
        <v>3</v>
      </c>
      <c r="G56" s="86">
        <f t="shared" ref="G56" si="28">E56-F56</f>
        <v>0</v>
      </c>
      <c r="H56" s="87">
        <v>5</v>
      </c>
      <c r="I56" s="88">
        <v>45509</v>
      </c>
      <c r="J56" s="89">
        <v>45509</v>
      </c>
      <c r="K56" s="90">
        <f t="shared" ref="K56" si="29">J56-I56+1</f>
        <v>1</v>
      </c>
      <c r="L56" s="91">
        <f t="shared" ref="L56" si="30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0"/>
      <c r="BL56" s="181"/>
      <c r="BM56" s="182"/>
      <c r="BN56" s="181"/>
      <c r="BO56" s="181"/>
      <c r="BP56" s="65"/>
      <c r="BQ56" s="65"/>
      <c r="BR56" s="172"/>
      <c r="BS56" s="65"/>
      <c r="BT56" s="65"/>
      <c r="BU56" s="65"/>
      <c r="BV56" s="65"/>
      <c r="BW56" s="172"/>
      <c r="BX56" s="65"/>
      <c r="BY56" s="65"/>
      <c r="BZ56" s="65"/>
      <c r="CA56" s="172"/>
      <c r="CB56" s="172"/>
      <c r="CC56" s="65"/>
      <c r="CD56" s="65"/>
      <c r="CE56" s="173"/>
      <c r="CF56" s="65"/>
      <c r="CG56" s="172"/>
      <c r="CH56" s="65"/>
      <c r="CI56" s="65"/>
      <c r="CJ56" s="65"/>
      <c r="CK56" s="65"/>
      <c r="CL56" s="172"/>
      <c r="CM56" s="65"/>
      <c r="CN56" s="65"/>
      <c r="CP56" s="65"/>
      <c r="CQ56" s="172"/>
      <c r="CR56" s="65"/>
      <c r="CS56" s="65"/>
      <c r="CT56" s="175"/>
      <c r="CU56" s="175"/>
      <c r="CV56" s="175"/>
      <c r="CW56" s="175"/>
      <c r="CX56" s="175"/>
      <c r="CY56" s="175"/>
    </row>
    <row r="57" spans="2:103" ht="16.5" customHeight="1" thickBot="1" x14ac:dyDescent="0.35">
      <c r="B57" s="177" t="s">
        <v>307</v>
      </c>
      <c r="C57" s="178" t="s">
        <v>305</v>
      </c>
      <c r="D57" s="184" t="s">
        <v>306</v>
      </c>
      <c r="E57" s="84">
        <v>2</v>
      </c>
      <c r="F57" s="85">
        <v>2</v>
      </c>
      <c r="G57" s="86">
        <f t="shared" ref="G57" si="31">E57-F57</f>
        <v>0</v>
      </c>
      <c r="H57" s="87">
        <v>5</v>
      </c>
      <c r="I57" s="88">
        <v>45510</v>
      </c>
      <c r="J57" s="89">
        <v>45510</v>
      </c>
      <c r="K57" s="90">
        <f t="shared" ref="K57" si="32">J57-I57+1</f>
        <v>1</v>
      </c>
      <c r="L57" s="91">
        <f t="shared" ref="L57" si="33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0"/>
      <c r="BL57" s="181"/>
      <c r="BM57" s="182"/>
      <c r="BN57" s="181"/>
      <c r="BO57" s="181"/>
      <c r="BP57" s="65"/>
      <c r="BQ57" s="65"/>
      <c r="BR57" s="172"/>
      <c r="BS57" s="65"/>
      <c r="BT57" s="65"/>
      <c r="BU57" s="65"/>
      <c r="BV57" s="65"/>
      <c r="BW57" s="172"/>
      <c r="BX57" s="65"/>
      <c r="BY57" s="65"/>
      <c r="BZ57" s="65"/>
      <c r="CA57" s="172"/>
      <c r="CB57" s="172"/>
      <c r="CC57" s="65"/>
      <c r="CD57" s="65"/>
      <c r="CE57" s="65"/>
      <c r="CF57" s="173"/>
      <c r="CG57" s="172"/>
      <c r="CH57" s="65"/>
      <c r="CI57" s="65"/>
      <c r="CJ57" s="65"/>
      <c r="CK57" s="65"/>
      <c r="CL57" s="172"/>
      <c r="CM57" s="65"/>
      <c r="CN57" s="65"/>
      <c r="CO57" s="64"/>
      <c r="CP57" s="65"/>
      <c r="CQ57" s="65"/>
      <c r="CR57" s="65"/>
      <c r="CS57" s="64"/>
      <c r="CT57" s="175"/>
      <c r="CU57" s="175"/>
      <c r="CV57" s="175"/>
      <c r="CW57" s="175"/>
      <c r="CX57" s="175"/>
      <c r="CY57" s="175"/>
    </row>
    <row r="58" spans="2:103" ht="16.5" customHeight="1" thickBot="1" x14ac:dyDescent="0.35">
      <c r="B58" s="177" t="s">
        <v>308</v>
      </c>
      <c r="C58" s="178" t="s">
        <v>309</v>
      </c>
      <c r="D58" s="184" t="s">
        <v>207</v>
      </c>
      <c r="E58" s="84">
        <v>1</v>
      </c>
      <c r="F58" s="85">
        <v>1</v>
      </c>
      <c r="G58" s="86">
        <f t="shared" ref="G58" si="34">E58-F58</f>
        <v>0</v>
      </c>
      <c r="H58" s="87">
        <v>5</v>
      </c>
      <c r="I58" s="88">
        <v>45510</v>
      </c>
      <c r="J58" s="89">
        <v>45510</v>
      </c>
      <c r="K58" s="90">
        <f t="shared" ref="K58" si="35">J58-I58+1</f>
        <v>1</v>
      </c>
      <c r="L58" s="91">
        <f t="shared" ref="L58" si="36">F58/E58</f>
        <v>1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0"/>
      <c r="BL58" s="181"/>
      <c r="BM58" s="182"/>
      <c r="BN58" s="181"/>
      <c r="BO58" s="181"/>
      <c r="BP58" s="65"/>
      <c r="BQ58" s="65"/>
      <c r="BR58" s="172"/>
      <c r="BS58" s="65"/>
      <c r="BT58" s="65"/>
      <c r="BU58" s="65"/>
      <c r="BV58" s="65"/>
      <c r="BW58" s="172"/>
      <c r="BX58" s="65"/>
      <c r="BY58" s="65"/>
      <c r="BZ58" s="65"/>
      <c r="CA58" s="172"/>
      <c r="CB58" s="172"/>
      <c r="CC58" s="65"/>
      <c r="CD58" s="65"/>
      <c r="CE58" s="65"/>
      <c r="CF58" s="173"/>
      <c r="CG58" s="172"/>
      <c r="CH58" s="65"/>
      <c r="CI58" s="65"/>
      <c r="CJ58" s="65"/>
      <c r="CK58" s="65"/>
      <c r="CL58" s="172"/>
      <c r="CM58" s="65"/>
      <c r="CN58" s="65"/>
      <c r="CO58" s="64"/>
      <c r="CP58" s="65"/>
      <c r="CQ58" s="65"/>
      <c r="CR58" s="65"/>
      <c r="CS58" s="65"/>
      <c r="CT58" s="172"/>
      <c r="CU58" s="175"/>
      <c r="CV58" s="175"/>
      <c r="CW58" s="175"/>
      <c r="CX58" s="175"/>
      <c r="CY58" s="175"/>
    </row>
    <row r="59" spans="2:103" ht="16.5" customHeight="1" thickBot="1" x14ac:dyDescent="0.35">
      <c r="B59" s="177" t="s">
        <v>310</v>
      </c>
      <c r="C59" s="178" t="s">
        <v>311</v>
      </c>
      <c r="D59" s="184" t="s">
        <v>306</v>
      </c>
      <c r="E59" s="84">
        <v>3</v>
      </c>
      <c r="F59" s="85">
        <v>2</v>
      </c>
      <c r="G59" s="86">
        <f t="shared" ref="G59:G60" si="37">E59-F59</f>
        <v>1</v>
      </c>
      <c r="H59" s="87">
        <v>5</v>
      </c>
      <c r="I59" s="88">
        <v>45511</v>
      </c>
      <c r="J59" s="89">
        <v>45511</v>
      </c>
      <c r="K59" s="90">
        <f t="shared" ref="K59:K60" si="38">J59-I59+1</f>
        <v>1</v>
      </c>
      <c r="L59" s="91">
        <f t="shared" ref="L59:L60" si="39">F59/E59</f>
        <v>0.66666666666666663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0"/>
      <c r="BL59" s="181"/>
      <c r="BM59" s="182"/>
      <c r="BN59" s="181"/>
      <c r="BO59" s="181"/>
      <c r="BP59" s="65"/>
      <c r="BQ59" s="65"/>
      <c r="BR59" s="172"/>
      <c r="BS59" s="65"/>
      <c r="BT59" s="65"/>
      <c r="BU59" s="65"/>
      <c r="BV59" s="65"/>
      <c r="BW59" s="172"/>
      <c r="BX59" s="65"/>
      <c r="BY59" s="65"/>
      <c r="BZ59" s="65"/>
      <c r="CA59" s="172"/>
      <c r="CB59" s="172"/>
      <c r="CC59" s="65"/>
      <c r="CD59" s="65"/>
      <c r="CE59" s="65"/>
      <c r="CF59" s="65"/>
      <c r="CG59" s="173"/>
      <c r="CH59" s="65"/>
      <c r="CI59" s="65"/>
      <c r="CJ59" s="65"/>
      <c r="CK59" s="65"/>
      <c r="CL59" s="172"/>
      <c r="CM59" s="65"/>
      <c r="CN59" s="65"/>
      <c r="CO59" s="92"/>
      <c r="CP59" s="93"/>
      <c r="CQ59" s="93"/>
      <c r="CR59" s="93"/>
      <c r="CS59" s="93"/>
      <c r="CT59" s="176"/>
      <c r="CU59" s="176"/>
      <c r="CV59" s="172"/>
      <c r="CW59" s="172"/>
      <c r="CX59" s="172"/>
      <c r="CY59" s="172"/>
    </row>
    <row r="60" spans="2:103" ht="16.5" customHeight="1" thickBot="1" x14ac:dyDescent="0.35">
      <c r="B60" s="177" t="s">
        <v>312</v>
      </c>
      <c r="C60" s="178" t="s">
        <v>314</v>
      </c>
      <c r="D60" s="184" t="s">
        <v>224</v>
      </c>
      <c r="E60" s="84">
        <v>2</v>
      </c>
      <c r="F60" s="85">
        <v>3</v>
      </c>
      <c r="G60" s="86">
        <f t="shared" si="37"/>
        <v>-1</v>
      </c>
      <c r="H60" s="87">
        <v>5</v>
      </c>
      <c r="I60" s="88">
        <v>45513</v>
      </c>
      <c r="J60" s="89">
        <v>45513</v>
      </c>
      <c r="K60" s="90">
        <f t="shared" si="38"/>
        <v>1</v>
      </c>
      <c r="L60" s="91">
        <f t="shared" si="39"/>
        <v>1.5</v>
      </c>
      <c r="M60" s="92"/>
      <c r="N60" s="93"/>
      <c r="O60" s="93"/>
      <c r="P60" s="93"/>
      <c r="Q60" s="93"/>
      <c r="R60" s="94"/>
      <c r="S60" s="94"/>
      <c r="T60" s="94"/>
      <c r="U60" s="94"/>
      <c r="V60" s="94"/>
      <c r="W60" s="93"/>
      <c r="X60" s="93"/>
      <c r="Y60" s="93"/>
      <c r="Z60" s="93"/>
      <c r="AA60" s="95"/>
      <c r="AB60" s="92"/>
      <c r="AC60" s="93"/>
      <c r="AD60" s="93"/>
      <c r="AE60" s="93"/>
      <c r="AF60" s="93"/>
      <c r="AG60" s="96"/>
      <c r="AH60" s="96"/>
      <c r="AI60" s="96"/>
      <c r="AJ60" s="96"/>
      <c r="AK60" s="96"/>
      <c r="AL60" s="93"/>
      <c r="AM60" s="93"/>
      <c r="AN60" s="93"/>
      <c r="AO60" s="93"/>
      <c r="AP60" s="95"/>
      <c r="AQ60" s="92"/>
      <c r="AR60" s="93"/>
      <c r="AS60" s="93"/>
      <c r="AT60" s="93"/>
      <c r="AU60" s="93"/>
      <c r="AV60" s="97"/>
      <c r="AW60" s="97"/>
      <c r="AX60" s="97"/>
      <c r="AY60" s="97"/>
      <c r="AZ60" s="97"/>
      <c r="BA60" s="93"/>
      <c r="BB60" s="93"/>
      <c r="BC60" s="93"/>
      <c r="BD60" s="93"/>
      <c r="BE60" s="95"/>
      <c r="BF60" s="92"/>
      <c r="BG60" s="93"/>
      <c r="BH60" s="93"/>
      <c r="BI60" s="93"/>
      <c r="BJ60" s="93"/>
      <c r="BK60" s="180"/>
      <c r="BL60" s="181"/>
      <c r="BM60" s="182"/>
      <c r="BN60" s="181"/>
      <c r="BO60" s="181"/>
      <c r="BP60" s="65"/>
      <c r="BQ60" s="65"/>
      <c r="BR60" s="172"/>
      <c r="BS60" s="65"/>
      <c r="BT60" s="65"/>
      <c r="BU60" s="65"/>
      <c r="BV60" s="65"/>
      <c r="BW60" s="172"/>
      <c r="BX60" s="65"/>
      <c r="BY60" s="65"/>
      <c r="BZ60" s="65"/>
      <c r="CA60" s="172"/>
      <c r="CB60" s="172"/>
      <c r="CC60" s="65"/>
      <c r="CD60" s="65"/>
      <c r="CE60" s="65"/>
      <c r="CF60" s="186"/>
      <c r="CG60" s="65"/>
      <c r="CH60" s="186"/>
      <c r="CI60" s="173"/>
      <c r="CJ60" s="65"/>
      <c r="CK60" s="65"/>
      <c r="CL60" s="172"/>
      <c r="CM60" s="65"/>
      <c r="CN60" s="65"/>
      <c r="CO60" s="92"/>
      <c r="CP60" s="93"/>
      <c r="CQ60" s="93"/>
      <c r="CR60" s="93"/>
      <c r="CS60" s="93"/>
      <c r="CT60" s="176"/>
      <c r="CU60" s="176"/>
      <c r="CV60" s="176"/>
      <c r="CW60" s="176"/>
      <c r="CX60" s="176"/>
      <c r="CY60" s="176"/>
    </row>
    <row r="61" spans="2:103" ht="16.5" customHeight="1" thickBot="1" x14ac:dyDescent="0.35">
      <c r="B61" s="177" t="s">
        <v>313</v>
      </c>
      <c r="C61" s="178" t="s">
        <v>149</v>
      </c>
      <c r="D61" s="184" t="s">
        <v>210</v>
      </c>
      <c r="E61" s="84">
        <v>8</v>
      </c>
      <c r="F61" s="85">
        <v>6</v>
      </c>
      <c r="G61" s="86">
        <f t="shared" ref="G61:G62" si="40">E61-F61</f>
        <v>2</v>
      </c>
      <c r="H61" s="87">
        <v>5</v>
      </c>
      <c r="I61" s="88">
        <v>45510</v>
      </c>
      <c r="J61" s="89">
        <v>45513</v>
      </c>
      <c r="K61" s="90">
        <f t="shared" ref="K61:K62" si="41">J61-I61+1</f>
        <v>4</v>
      </c>
      <c r="L61" s="91">
        <f t="shared" ref="L61:L62" si="42">F61/E61</f>
        <v>0.75</v>
      </c>
      <c r="M61" s="92"/>
      <c r="N61" s="93"/>
      <c r="O61" s="93"/>
      <c r="P61" s="93"/>
      <c r="Q61" s="93"/>
      <c r="R61" s="94"/>
      <c r="S61" s="94"/>
      <c r="T61" s="94"/>
      <c r="U61" s="94"/>
      <c r="V61" s="94"/>
      <c r="W61" s="93"/>
      <c r="X61" s="93"/>
      <c r="Y61" s="93"/>
      <c r="Z61" s="93"/>
      <c r="AA61" s="95"/>
      <c r="AB61" s="92"/>
      <c r="AC61" s="93"/>
      <c r="AD61" s="93"/>
      <c r="AE61" s="93"/>
      <c r="AF61" s="93"/>
      <c r="AG61" s="96"/>
      <c r="AH61" s="96"/>
      <c r="AI61" s="96"/>
      <c r="AJ61" s="96"/>
      <c r="AK61" s="96"/>
      <c r="AL61" s="93"/>
      <c r="AM61" s="93"/>
      <c r="AN61" s="93"/>
      <c r="AO61" s="93"/>
      <c r="AP61" s="95"/>
      <c r="AQ61" s="92"/>
      <c r="AR61" s="93"/>
      <c r="AS61" s="93"/>
      <c r="AT61" s="93"/>
      <c r="AU61" s="93"/>
      <c r="AV61" s="97"/>
      <c r="AW61" s="97"/>
      <c r="AX61" s="97"/>
      <c r="AY61" s="97"/>
      <c r="AZ61" s="97"/>
      <c r="BA61" s="93"/>
      <c r="BB61" s="93"/>
      <c r="BC61" s="93"/>
      <c r="BD61" s="93"/>
      <c r="BE61" s="95"/>
      <c r="BF61" s="92"/>
      <c r="BG61" s="93"/>
      <c r="BH61" s="93"/>
      <c r="BI61" s="93"/>
      <c r="BJ61" s="93"/>
      <c r="BK61" s="180"/>
      <c r="BL61" s="181"/>
      <c r="BM61" s="182"/>
      <c r="BN61" s="181"/>
      <c r="BO61" s="181"/>
      <c r="BP61" s="65"/>
      <c r="BQ61" s="65"/>
      <c r="BR61" s="172"/>
      <c r="BS61" s="65"/>
      <c r="BT61" s="65"/>
      <c r="BU61" s="65"/>
      <c r="BV61" s="65"/>
      <c r="BW61" s="172"/>
      <c r="BX61" s="65"/>
      <c r="BY61" s="65"/>
      <c r="BZ61" s="65"/>
      <c r="CA61" s="172"/>
      <c r="CB61" s="172"/>
      <c r="CC61" s="65"/>
      <c r="CD61" s="65"/>
      <c r="CE61" s="65"/>
      <c r="CF61" s="173"/>
      <c r="CG61" s="173"/>
      <c r="CH61" s="173"/>
      <c r="CI61" s="173"/>
      <c r="CJ61" s="65"/>
      <c r="CK61" s="65"/>
      <c r="CL61" s="172"/>
      <c r="CM61" s="65"/>
      <c r="CN61" s="65"/>
      <c r="CO61" s="93"/>
      <c r="CP61" s="93"/>
      <c r="CQ61" s="93"/>
      <c r="CR61" s="93"/>
      <c r="CS61" s="93"/>
      <c r="CT61" s="172"/>
      <c r="CU61" s="176"/>
      <c r="CV61" s="176"/>
      <c r="CW61" s="239"/>
      <c r="CX61" s="189"/>
      <c r="CY61" s="189"/>
    </row>
    <row r="62" spans="2:103" ht="16.5" customHeight="1" thickBot="1" x14ac:dyDescent="0.35">
      <c r="B62" s="177" t="s">
        <v>315</v>
      </c>
      <c r="C62" s="178" t="s">
        <v>316</v>
      </c>
      <c r="D62" s="184" t="s">
        <v>207</v>
      </c>
      <c r="E62" s="84">
        <v>3</v>
      </c>
      <c r="F62" s="85">
        <v>3</v>
      </c>
      <c r="G62" s="86">
        <f t="shared" si="40"/>
        <v>0</v>
      </c>
      <c r="H62" s="87">
        <v>5</v>
      </c>
      <c r="I62" s="88">
        <v>45515</v>
      </c>
      <c r="J62" s="89">
        <v>45515</v>
      </c>
      <c r="K62" s="90">
        <f t="shared" si="41"/>
        <v>1</v>
      </c>
      <c r="L62" s="91">
        <f t="shared" si="42"/>
        <v>1</v>
      </c>
      <c r="M62" s="92"/>
      <c r="N62" s="93"/>
      <c r="O62" s="93"/>
      <c r="P62" s="93"/>
      <c r="Q62" s="93"/>
      <c r="R62" s="94"/>
      <c r="S62" s="94"/>
      <c r="T62" s="94"/>
      <c r="U62" s="94"/>
      <c r="V62" s="94"/>
      <c r="W62" s="93"/>
      <c r="X62" s="93"/>
      <c r="Y62" s="93"/>
      <c r="Z62" s="93"/>
      <c r="AA62" s="95"/>
      <c r="AB62" s="92"/>
      <c r="AC62" s="93"/>
      <c r="AD62" s="93"/>
      <c r="AE62" s="93"/>
      <c r="AF62" s="93"/>
      <c r="AG62" s="96"/>
      <c r="AH62" s="96"/>
      <c r="AI62" s="96"/>
      <c r="AJ62" s="96"/>
      <c r="AK62" s="96"/>
      <c r="AL62" s="93"/>
      <c r="AM62" s="93"/>
      <c r="AN62" s="93"/>
      <c r="AO62" s="93"/>
      <c r="AP62" s="95"/>
      <c r="AQ62" s="92"/>
      <c r="AR62" s="93"/>
      <c r="AS62" s="93"/>
      <c r="AT62" s="93"/>
      <c r="AU62" s="93"/>
      <c r="AV62" s="97"/>
      <c r="AW62" s="97"/>
      <c r="AX62" s="97"/>
      <c r="AY62" s="97"/>
      <c r="AZ62" s="97"/>
      <c r="BA62" s="93"/>
      <c r="BB62" s="93"/>
      <c r="BC62" s="93"/>
      <c r="BD62" s="93"/>
      <c r="BE62" s="95"/>
      <c r="BF62" s="92"/>
      <c r="BG62" s="93"/>
      <c r="BH62" s="93"/>
      <c r="BI62" s="93"/>
      <c r="BJ62" s="93"/>
      <c r="BK62" s="180"/>
      <c r="BL62" s="181"/>
      <c r="BM62" s="182"/>
      <c r="BN62" s="181"/>
      <c r="BO62" s="181"/>
      <c r="BP62" s="65"/>
      <c r="BQ62" s="65"/>
      <c r="BR62" s="172"/>
      <c r="BS62" s="65"/>
      <c r="BT62" s="65"/>
      <c r="BU62" s="65"/>
      <c r="BV62" s="65"/>
      <c r="BW62" s="172"/>
      <c r="BX62" s="65"/>
      <c r="BY62" s="65"/>
      <c r="BZ62" s="65"/>
      <c r="CA62" s="172"/>
      <c r="CB62" s="172"/>
      <c r="CC62" s="65"/>
      <c r="CD62" s="65"/>
      <c r="CE62" s="65"/>
      <c r="CF62" s="65"/>
      <c r="CG62" s="65"/>
      <c r="CH62" s="65"/>
      <c r="CI62" s="65"/>
      <c r="CJ62" s="173"/>
      <c r="CK62" s="65"/>
      <c r="CL62" s="172"/>
      <c r="CM62" s="65"/>
      <c r="CN62" s="65"/>
      <c r="CO62" s="93"/>
      <c r="CP62" s="93"/>
      <c r="CQ62" s="93"/>
      <c r="CR62" s="93"/>
      <c r="CS62" s="93"/>
      <c r="CT62" s="172"/>
      <c r="CU62" s="176"/>
      <c r="CV62" s="176"/>
      <c r="CW62" s="239"/>
      <c r="CX62" s="189"/>
      <c r="CY62" s="189"/>
    </row>
    <row r="63" spans="2:103" ht="16.5" customHeight="1" thickBot="1" x14ac:dyDescent="0.35">
      <c r="B63" s="177" t="s">
        <v>329</v>
      </c>
      <c r="C63" s="178" t="s">
        <v>317</v>
      </c>
      <c r="D63" s="184" t="s">
        <v>210</v>
      </c>
      <c r="E63" s="84">
        <v>8</v>
      </c>
      <c r="F63" s="85">
        <v>5</v>
      </c>
      <c r="G63" s="86">
        <f t="shared" ref="G63" si="43">E63-F63</f>
        <v>3</v>
      </c>
      <c r="H63" s="87">
        <v>5</v>
      </c>
      <c r="I63" s="88">
        <v>45524</v>
      </c>
      <c r="J63" s="89">
        <v>45524</v>
      </c>
      <c r="K63" s="90">
        <f t="shared" ref="K63" si="44">J63-I63+1</f>
        <v>1</v>
      </c>
      <c r="L63" s="91">
        <f t="shared" ref="L63:L65" si="45">F63/E63</f>
        <v>0.625</v>
      </c>
      <c r="M63" s="92"/>
      <c r="N63" s="93"/>
      <c r="O63" s="93"/>
      <c r="P63" s="93"/>
      <c r="Q63" s="93"/>
      <c r="R63" s="94"/>
      <c r="S63" s="94"/>
      <c r="T63" s="94"/>
      <c r="U63" s="94"/>
      <c r="V63" s="94"/>
      <c r="W63" s="93"/>
      <c r="X63" s="93"/>
      <c r="Y63" s="93"/>
      <c r="Z63" s="93"/>
      <c r="AA63" s="95"/>
      <c r="AB63" s="92"/>
      <c r="AC63" s="93"/>
      <c r="AD63" s="93"/>
      <c r="AE63" s="93"/>
      <c r="AF63" s="93"/>
      <c r="AG63" s="96"/>
      <c r="AH63" s="96"/>
      <c r="AI63" s="96"/>
      <c r="AJ63" s="96"/>
      <c r="AK63" s="96"/>
      <c r="AL63" s="93"/>
      <c r="AM63" s="93"/>
      <c r="AN63" s="93"/>
      <c r="AO63" s="93"/>
      <c r="AP63" s="95"/>
      <c r="AQ63" s="92"/>
      <c r="AR63" s="93"/>
      <c r="AS63" s="93"/>
      <c r="AT63" s="93"/>
      <c r="AU63" s="93"/>
      <c r="AV63" s="97"/>
      <c r="AW63" s="97"/>
      <c r="AX63" s="97"/>
      <c r="AY63" s="97"/>
      <c r="AZ63" s="97"/>
      <c r="BA63" s="93"/>
      <c r="BB63" s="93"/>
      <c r="BC63" s="93"/>
      <c r="BD63" s="93"/>
      <c r="BE63" s="95"/>
      <c r="BF63" s="92"/>
      <c r="BG63" s="93"/>
      <c r="BH63" s="93"/>
      <c r="BI63" s="93"/>
      <c r="BJ63" s="93"/>
      <c r="BK63" s="180"/>
      <c r="BL63" s="181"/>
      <c r="BM63" s="182"/>
      <c r="BN63" s="181"/>
      <c r="BO63" s="181"/>
      <c r="BP63" s="65"/>
      <c r="BQ63" s="65"/>
      <c r="BR63" s="172"/>
      <c r="BS63" s="65"/>
      <c r="BT63" s="65"/>
      <c r="BU63" s="65"/>
      <c r="BV63" s="65"/>
      <c r="BW63" s="172"/>
      <c r="BX63" s="65"/>
      <c r="BY63" s="65"/>
      <c r="BZ63" s="65"/>
      <c r="CA63" s="172"/>
      <c r="CB63" s="172"/>
      <c r="CC63" s="65"/>
      <c r="CD63" s="65"/>
      <c r="CE63" s="65"/>
      <c r="CF63" s="65"/>
      <c r="CG63" s="65"/>
      <c r="CH63" s="65"/>
      <c r="CI63" s="65"/>
      <c r="CJ63" s="189"/>
      <c r="CK63" s="188"/>
      <c r="CL63" s="172"/>
      <c r="CM63" s="65"/>
      <c r="CN63" s="65"/>
      <c r="CO63" s="93"/>
      <c r="CP63" s="93"/>
      <c r="CQ63" s="93"/>
      <c r="CR63" s="93"/>
      <c r="CS63" s="93"/>
      <c r="CT63" s="172"/>
      <c r="CU63" s="176"/>
      <c r="CV63" s="176"/>
      <c r="CW63" s="239"/>
      <c r="CX63" s="189"/>
      <c r="CY63" s="189"/>
    </row>
    <row r="64" spans="2:103" ht="16.5" customHeight="1" x14ac:dyDescent="0.3">
      <c r="B64" s="169" t="s">
        <v>327</v>
      </c>
      <c r="C64" s="240" t="s">
        <v>328</v>
      </c>
      <c r="D64" s="74"/>
      <c r="E64" s="42" t="e">
        <f>SUM(#REF!)</f>
        <v>#REF!</v>
      </c>
      <c r="F64" s="43" t="e">
        <f>SUM(#REF!)</f>
        <v>#REF!</v>
      </c>
      <c r="G64" s="44" t="e">
        <f>SUM(#REF!)</f>
        <v>#REF!</v>
      </c>
      <c r="H64" s="75"/>
      <c r="I64" s="76"/>
      <c r="J64" s="77"/>
      <c r="K64" s="77"/>
      <c r="L64" s="49" t="e">
        <f t="shared" si="45"/>
        <v>#REF!</v>
      </c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2"/>
      <c r="AB64" s="50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2"/>
      <c r="AQ64" s="50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2"/>
      <c r="BF64" s="50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2"/>
      <c r="BU64" s="50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2"/>
      <c r="CJ64" s="50"/>
      <c r="CK64" s="51"/>
      <c r="CL64" s="51"/>
      <c r="CM64" s="51"/>
      <c r="CN64" s="51"/>
      <c r="CO64" s="50"/>
      <c r="CP64" s="51"/>
      <c r="CQ64" s="51"/>
      <c r="CR64" s="51"/>
      <c r="CS64" s="51"/>
      <c r="CT64" s="51"/>
      <c r="CU64" s="51"/>
      <c r="CV64" s="51"/>
      <c r="CW64" s="51"/>
      <c r="CX64" s="51"/>
      <c r="CY64" s="51"/>
    </row>
    <row r="65" spans="2:104" ht="16.5" customHeight="1" thickBot="1" x14ac:dyDescent="0.35">
      <c r="B65" s="177" t="s">
        <v>330</v>
      </c>
      <c r="C65" s="178"/>
      <c r="D65" s="184"/>
      <c r="E65" s="84"/>
      <c r="F65" s="85"/>
      <c r="G65" s="86">
        <f>E65-F65</f>
        <v>0</v>
      </c>
      <c r="H65" s="87"/>
      <c r="I65" s="88"/>
      <c r="J65" s="89"/>
      <c r="K65" s="90">
        <f t="shared" ref="K65" si="46">J65-I65+1</f>
        <v>1</v>
      </c>
      <c r="L65" s="91" t="e">
        <f t="shared" si="45"/>
        <v>#DIV/0!</v>
      </c>
      <c r="M65" s="92"/>
      <c r="N65" s="93"/>
      <c r="O65" s="93"/>
      <c r="P65" s="93"/>
      <c r="Q65" s="93"/>
      <c r="R65" s="94"/>
      <c r="S65" s="94"/>
      <c r="T65" s="94"/>
      <c r="U65" s="94"/>
      <c r="V65" s="94"/>
      <c r="W65" s="93"/>
      <c r="X65" s="93"/>
      <c r="Y65" s="93"/>
      <c r="Z65" s="93"/>
      <c r="AA65" s="95"/>
      <c r="AB65" s="92"/>
      <c r="AC65" s="93"/>
      <c r="AD65" s="93"/>
      <c r="AE65" s="93"/>
      <c r="AF65" s="93"/>
      <c r="AG65" s="96"/>
      <c r="AH65" s="96"/>
      <c r="AI65" s="96"/>
      <c r="AJ65" s="96"/>
      <c r="AK65" s="96"/>
      <c r="AL65" s="93"/>
      <c r="AM65" s="93"/>
      <c r="AN65" s="93"/>
      <c r="AO65" s="93"/>
      <c r="AP65" s="95"/>
      <c r="AQ65" s="92"/>
      <c r="AR65" s="93"/>
      <c r="AS65" s="93"/>
      <c r="AT65" s="93"/>
      <c r="AU65" s="93"/>
      <c r="AV65" s="97"/>
      <c r="AW65" s="97"/>
      <c r="AX65" s="97"/>
      <c r="AY65" s="97"/>
      <c r="AZ65" s="97"/>
      <c r="BA65" s="93"/>
      <c r="BB65" s="93"/>
      <c r="BC65" s="93"/>
      <c r="BD65" s="93"/>
      <c r="BE65" s="95"/>
      <c r="BF65" s="92"/>
      <c r="BG65" s="93"/>
      <c r="BH65" s="93"/>
      <c r="BI65" s="93"/>
      <c r="BJ65" s="93"/>
      <c r="BK65" s="180"/>
      <c r="BL65" s="181"/>
      <c r="BM65" s="182"/>
      <c r="BN65" s="181"/>
      <c r="BO65" s="181"/>
      <c r="BP65" s="65"/>
      <c r="BQ65" s="65"/>
      <c r="BR65" s="172"/>
      <c r="BS65" s="65"/>
      <c r="BT65" s="65"/>
      <c r="BU65" s="65"/>
      <c r="BV65" s="65"/>
      <c r="BW65" s="172"/>
      <c r="BX65" s="65"/>
      <c r="BY65" s="65"/>
      <c r="BZ65" s="65"/>
      <c r="CA65" s="172"/>
      <c r="CB65" s="172"/>
      <c r="CC65" s="65"/>
      <c r="CD65" s="65"/>
      <c r="CE65" s="65"/>
      <c r="CF65" s="65"/>
      <c r="CG65" s="65"/>
      <c r="CH65" s="65"/>
      <c r="CI65" s="65"/>
      <c r="CJ65" s="189"/>
      <c r="CK65" s="188"/>
      <c r="CL65" s="172"/>
      <c r="CM65" s="65"/>
      <c r="CN65" s="65"/>
      <c r="CO65" s="93"/>
      <c r="CP65" s="93"/>
      <c r="CQ65" s="93"/>
      <c r="CR65" s="93"/>
      <c r="CS65" s="93"/>
      <c r="CT65" s="172"/>
      <c r="CU65" s="176"/>
      <c r="CV65" s="176"/>
      <c r="CW65" s="239"/>
      <c r="CX65" s="189"/>
      <c r="CY65" s="189"/>
    </row>
    <row r="66" spans="2:104" ht="16.5" customHeight="1" x14ac:dyDescent="0.3">
      <c r="B66" s="169"/>
      <c r="C66" s="241"/>
      <c r="D66" s="242"/>
      <c r="E66" s="243"/>
      <c r="F66" s="244"/>
      <c r="G66" s="245"/>
      <c r="H66" s="246"/>
      <c r="I66" s="247"/>
      <c r="J66" s="248"/>
      <c r="K66" s="248"/>
      <c r="L66" s="249"/>
      <c r="M66" s="250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  <c r="AA66" s="252"/>
      <c r="AB66" s="250"/>
      <c r="AC66" s="251"/>
      <c r="AD66" s="251"/>
      <c r="AE66" s="251"/>
      <c r="AF66" s="251"/>
      <c r="AG66" s="251"/>
      <c r="AH66" s="251"/>
      <c r="AI66" s="251"/>
      <c r="AJ66" s="251"/>
      <c r="AK66" s="251"/>
      <c r="AL66" s="251"/>
      <c r="AM66" s="251"/>
      <c r="AN66" s="251"/>
      <c r="AO66" s="251"/>
      <c r="AP66" s="252"/>
      <c r="AQ66" s="250"/>
      <c r="AR66" s="251"/>
      <c r="AS66" s="251"/>
      <c r="AT66" s="251"/>
      <c r="AU66" s="251"/>
      <c r="AV66" s="251"/>
      <c r="AW66" s="251"/>
      <c r="AX66" s="251"/>
      <c r="AY66" s="251"/>
      <c r="AZ66" s="251"/>
      <c r="BA66" s="251"/>
      <c r="BB66" s="251"/>
      <c r="BC66" s="251"/>
      <c r="BD66" s="251"/>
      <c r="BE66" s="252"/>
      <c r="BF66" s="250"/>
      <c r="BG66" s="251"/>
      <c r="BH66" s="251"/>
      <c r="BI66" s="251"/>
      <c r="BJ66" s="251"/>
      <c r="BK66" s="253"/>
      <c r="BL66" s="254"/>
      <c r="BM66" s="255"/>
      <c r="BN66" s="254"/>
      <c r="BO66" s="254"/>
      <c r="BP66" s="254"/>
      <c r="BQ66" s="254"/>
      <c r="BR66" s="255"/>
      <c r="BS66" s="254"/>
      <c r="BT66" s="256"/>
      <c r="BU66" s="255"/>
      <c r="BV66" s="254"/>
      <c r="BW66" s="255"/>
      <c r="BX66" s="254"/>
      <c r="BY66" s="254"/>
      <c r="BZ66" s="254"/>
      <c r="CA66" s="255"/>
      <c r="CB66" s="255"/>
      <c r="CC66" s="254"/>
      <c r="CD66" s="254"/>
      <c r="CE66" s="254"/>
      <c r="CF66" s="254"/>
      <c r="CG66" s="254"/>
      <c r="CH66" s="254"/>
      <c r="CI66" s="256"/>
      <c r="CJ66" s="253"/>
      <c r="CK66" s="254"/>
      <c r="CL66" s="255"/>
      <c r="CM66" s="254"/>
      <c r="CN66" s="254"/>
      <c r="CO66" s="257"/>
      <c r="CP66" s="251"/>
      <c r="CQ66" s="251"/>
      <c r="CR66" s="251"/>
      <c r="CS66" s="251"/>
      <c r="CT66" s="255"/>
      <c r="CU66" s="251"/>
      <c r="CV66" s="251"/>
      <c r="CW66" s="253"/>
      <c r="CX66" s="253"/>
      <c r="CY66" s="253"/>
    </row>
    <row r="67" spans="2:104" ht="16.5" customHeight="1" x14ac:dyDescent="0.3">
      <c r="B67" s="169"/>
      <c r="C67" s="258"/>
      <c r="D67" s="259"/>
      <c r="E67" s="260"/>
      <c r="F67" s="261"/>
      <c r="G67" s="262"/>
      <c r="H67" s="263"/>
      <c r="I67" s="264"/>
      <c r="J67" s="247"/>
      <c r="K67" s="248"/>
      <c r="L67" s="249"/>
      <c r="M67" s="253"/>
      <c r="N67" s="257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65"/>
      <c r="AB67" s="266"/>
      <c r="AC67" s="257"/>
      <c r="AD67" s="251"/>
      <c r="AE67" s="251"/>
      <c r="AF67" s="251"/>
      <c r="AG67" s="251"/>
      <c r="AH67" s="251"/>
      <c r="AI67" s="251"/>
      <c r="AJ67" s="251"/>
      <c r="AK67" s="251"/>
      <c r="AL67" s="251"/>
      <c r="AM67" s="251"/>
      <c r="AN67" s="251"/>
      <c r="AO67" s="251"/>
      <c r="AP67" s="265"/>
      <c r="AQ67" s="266"/>
      <c r="AR67" s="257"/>
      <c r="AS67" s="251"/>
      <c r="AT67" s="251"/>
      <c r="AU67" s="251"/>
      <c r="AV67" s="251"/>
      <c r="AW67" s="251"/>
      <c r="AX67" s="251"/>
      <c r="AY67" s="251"/>
      <c r="AZ67" s="251"/>
      <c r="BA67" s="251"/>
      <c r="BB67" s="251"/>
      <c r="BC67" s="251"/>
      <c r="BD67" s="251"/>
      <c r="BE67" s="265"/>
      <c r="BF67" s="266"/>
      <c r="BG67" s="257"/>
      <c r="BH67" s="251"/>
      <c r="BI67" s="251"/>
      <c r="BJ67" s="251"/>
      <c r="BK67" s="253"/>
      <c r="BL67" s="253"/>
      <c r="BM67" s="255"/>
      <c r="BN67" s="255"/>
      <c r="BO67" s="254"/>
      <c r="BP67" s="254"/>
      <c r="BQ67" s="254"/>
      <c r="BR67" s="255"/>
      <c r="BS67" s="255"/>
      <c r="BT67" s="256"/>
      <c r="BU67" s="267"/>
      <c r="BV67" s="255"/>
      <c r="BW67" s="255"/>
      <c r="BX67" s="255"/>
      <c r="BY67" s="254"/>
      <c r="BZ67" s="254"/>
      <c r="CA67" s="255"/>
      <c r="CB67" s="255"/>
      <c r="CC67" s="255"/>
      <c r="CD67" s="254"/>
      <c r="CE67" s="254"/>
      <c r="CF67" s="254"/>
      <c r="CG67" s="254"/>
      <c r="CH67" s="254"/>
      <c r="CI67" s="256"/>
      <c r="CJ67" s="253"/>
      <c r="CK67" s="253"/>
      <c r="CL67" s="255"/>
      <c r="CM67" s="255"/>
      <c r="CN67" s="254"/>
      <c r="CO67" s="257"/>
      <c r="CP67" s="257"/>
      <c r="CQ67" s="251"/>
      <c r="CR67" s="251"/>
      <c r="CS67" s="251"/>
      <c r="CT67" s="257"/>
      <c r="CU67" s="257"/>
      <c r="CV67" s="251"/>
      <c r="CW67" s="253"/>
      <c r="CX67" s="253"/>
      <c r="CY67" s="253"/>
    </row>
    <row r="68" spans="2:104" ht="16.5" customHeight="1" x14ac:dyDescent="0.3">
      <c r="B68" s="273"/>
      <c r="C68" s="274"/>
      <c r="D68" s="275"/>
      <c r="E68" s="276"/>
      <c r="F68" s="277"/>
      <c r="G68" s="278"/>
      <c r="H68" s="279"/>
      <c r="I68" s="280"/>
      <c r="J68" s="281"/>
      <c r="K68" s="282"/>
      <c r="L68" s="282"/>
      <c r="M68" s="283"/>
      <c r="N68" s="284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6"/>
      <c r="AC68" s="284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6"/>
      <c r="AR68" s="284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6"/>
      <c r="BG68" s="284"/>
      <c r="BH68" s="285"/>
      <c r="BI68" s="285"/>
      <c r="BJ68" s="285"/>
      <c r="BK68" s="285"/>
      <c r="BL68" s="287"/>
      <c r="BM68" s="285"/>
      <c r="BN68" s="288"/>
      <c r="BO68" s="285"/>
      <c r="BP68" s="285"/>
      <c r="BQ68" s="285"/>
      <c r="BR68" s="285"/>
      <c r="BS68" s="288"/>
      <c r="BT68" s="285"/>
      <c r="BU68" s="289"/>
      <c r="BV68" s="288"/>
      <c r="BW68" s="285"/>
      <c r="BX68" s="288"/>
      <c r="BY68" s="285"/>
      <c r="BZ68" s="285"/>
      <c r="CA68" s="285"/>
      <c r="CB68" s="288"/>
      <c r="CC68" s="288"/>
      <c r="CD68" s="285"/>
      <c r="CE68" s="285"/>
      <c r="CF68" s="285"/>
      <c r="CG68" s="285"/>
      <c r="CH68" s="285"/>
      <c r="CI68" s="285"/>
      <c r="CJ68" s="289"/>
      <c r="CK68" s="287"/>
      <c r="CL68" s="285"/>
      <c r="CM68" s="288"/>
      <c r="CN68" s="285"/>
      <c r="CO68" s="285"/>
      <c r="CP68" s="288"/>
      <c r="CQ68" s="285"/>
      <c r="CR68" s="285"/>
      <c r="CS68" s="285"/>
      <c r="CT68" s="285"/>
      <c r="CU68" s="288"/>
      <c r="CV68" s="285"/>
      <c r="CW68" s="285"/>
      <c r="CX68" s="287"/>
      <c r="CY68" s="287"/>
      <c r="CZ68" s="253"/>
    </row>
    <row r="69" spans="2:104" ht="18" customHeight="1" x14ac:dyDescent="0.3">
      <c r="B69" s="233"/>
      <c r="C69" s="268" t="s">
        <v>75</v>
      </c>
      <c r="D69" s="269" t="s">
        <v>76</v>
      </c>
      <c r="E69" s="270">
        <f>SUM(E12:E17,E19:E22,E30:E38,E44:E48)</f>
        <v>68</v>
      </c>
      <c r="F69" s="270">
        <f>SUM(F12:F17,F19:F22,F30:F38,F44:F48)</f>
        <v>68</v>
      </c>
      <c r="G69" s="270">
        <f>SUM(G12:G17,G19:G22,G30:G38,G44:G48)</f>
        <v>0</v>
      </c>
      <c r="H69" s="270">
        <v>60</v>
      </c>
      <c r="I69" s="270">
        <f>E69/H69</f>
        <v>1.1333333333333333</v>
      </c>
      <c r="J69" s="233"/>
      <c r="K69" s="233"/>
      <c r="L69" s="271" t="s">
        <v>77</v>
      </c>
      <c r="M69" s="272">
        <v>1</v>
      </c>
      <c r="N69" s="272">
        <v>2</v>
      </c>
      <c r="O69" s="272">
        <v>3</v>
      </c>
      <c r="P69" s="272">
        <v>4</v>
      </c>
      <c r="Q69" s="272">
        <v>5</v>
      </c>
      <c r="R69" s="272">
        <v>6</v>
      </c>
      <c r="S69" s="272">
        <v>7</v>
      </c>
      <c r="T69" s="272">
        <v>8</v>
      </c>
      <c r="U69" s="272">
        <v>9</v>
      </c>
      <c r="V69" s="272">
        <v>10</v>
      </c>
      <c r="W69" s="272">
        <v>11</v>
      </c>
      <c r="X69" s="272">
        <v>12</v>
      </c>
      <c r="Y69" s="272">
        <v>13</v>
      </c>
      <c r="Z69" s="272">
        <v>14</v>
      </c>
      <c r="AA69" s="272">
        <v>15</v>
      </c>
      <c r="AB69" s="272">
        <v>16</v>
      </c>
      <c r="AC69" s="272">
        <v>17</v>
      </c>
      <c r="AD69" s="272">
        <v>18</v>
      </c>
      <c r="AE69" s="272">
        <v>19</v>
      </c>
      <c r="AF69" s="272">
        <v>20</v>
      </c>
      <c r="AG69" s="272">
        <v>21</v>
      </c>
      <c r="AH69" s="272">
        <v>22</v>
      </c>
      <c r="AI69" s="272">
        <v>23</v>
      </c>
      <c r="AJ69" s="272">
        <v>24</v>
      </c>
      <c r="AK69" s="272">
        <v>25</v>
      </c>
      <c r="AL69" s="272">
        <v>26</v>
      </c>
      <c r="AM69" s="272">
        <v>27</v>
      </c>
      <c r="AN69" s="272">
        <v>28</v>
      </c>
      <c r="AO69" s="272">
        <v>29</v>
      </c>
      <c r="AP69" s="272">
        <v>30</v>
      </c>
      <c r="AQ69" s="272">
        <v>31</v>
      </c>
      <c r="AR69" s="272">
        <v>32</v>
      </c>
      <c r="AS69" s="272">
        <v>33</v>
      </c>
      <c r="AT69" s="272">
        <v>34</v>
      </c>
      <c r="AU69" s="272">
        <v>35</v>
      </c>
      <c r="AV69" s="272">
        <v>36</v>
      </c>
      <c r="AW69" s="272">
        <v>37</v>
      </c>
      <c r="AX69" s="272">
        <v>38</v>
      </c>
      <c r="AY69" s="272">
        <v>39</v>
      </c>
      <c r="AZ69" s="272">
        <v>40</v>
      </c>
      <c r="BA69" s="272">
        <v>41</v>
      </c>
      <c r="BB69" s="272">
        <v>42</v>
      </c>
      <c r="BC69" s="272">
        <v>43</v>
      </c>
      <c r="BD69" s="272">
        <v>44</v>
      </c>
      <c r="BE69" s="272">
        <v>45</v>
      </c>
      <c r="BF69" s="272">
        <v>46</v>
      </c>
      <c r="BG69" s="272">
        <v>47</v>
      </c>
      <c r="BH69" s="272">
        <v>48</v>
      </c>
      <c r="BI69" s="272">
        <v>49</v>
      </c>
      <c r="BJ69" s="272">
        <v>50</v>
      </c>
      <c r="BK69" s="272">
        <v>51</v>
      </c>
      <c r="BL69" s="272">
        <v>52</v>
      </c>
      <c r="BM69" s="272">
        <v>53</v>
      </c>
      <c r="BN69" s="272">
        <v>54</v>
      </c>
      <c r="BO69" s="272">
        <v>55</v>
      </c>
      <c r="BP69" s="272">
        <v>56</v>
      </c>
      <c r="BQ69" s="272">
        <v>57</v>
      </c>
      <c r="BR69" s="272">
        <v>58</v>
      </c>
      <c r="BS69" s="272">
        <v>59</v>
      </c>
      <c r="BT69" s="272">
        <v>60</v>
      </c>
      <c r="BU69" s="233"/>
      <c r="BV69" s="269" t="s">
        <v>76</v>
      </c>
      <c r="BW69" s="233"/>
      <c r="BX69" s="233"/>
      <c r="BY69" s="233"/>
      <c r="BZ69" s="233"/>
      <c r="CA69" s="233"/>
      <c r="CB69" s="233"/>
      <c r="CC69" s="233"/>
      <c r="CD69" s="233"/>
      <c r="CE69" s="233"/>
      <c r="CF69" s="233"/>
      <c r="CG69" s="233"/>
      <c r="CH69" s="233"/>
      <c r="CI69" s="233"/>
      <c r="CJ69" s="233"/>
      <c r="CK69" s="233"/>
      <c r="CL69" s="233"/>
      <c r="CM69" s="233"/>
      <c r="CN69" s="233"/>
      <c r="CO69" s="233"/>
      <c r="CP69" s="233"/>
      <c r="CQ69" s="233"/>
      <c r="CR69" s="233"/>
      <c r="CS69" s="233"/>
      <c r="CT69" s="233"/>
      <c r="CU69" s="233"/>
      <c r="CV69" s="233"/>
      <c r="CW69" s="233"/>
      <c r="CX69" s="233"/>
      <c r="CY69" s="233"/>
    </row>
    <row r="70" spans="2:104" ht="18" customHeight="1" x14ac:dyDescent="0.3">
      <c r="H70" s="104" t="s">
        <v>78</v>
      </c>
      <c r="L70" s="102" t="s">
        <v>79</v>
      </c>
      <c r="M70" s="105">
        <f>E69</f>
        <v>68</v>
      </c>
      <c r="N70" s="106">
        <f>M70-I69</f>
        <v>66.86666666666666</v>
      </c>
      <c r="O70" s="106">
        <f>N70-I69</f>
        <v>65.73333333333332</v>
      </c>
      <c r="P70" s="106">
        <f>O70-I69</f>
        <v>64.59999999999998</v>
      </c>
      <c r="Q70" s="106">
        <f>P70-I69</f>
        <v>63.466666666666647</v>
      </c>
      <c r="R70" s="106">
        <f>Q70-I69</f>
        <v>62.333333333333314</v>
      </c>
      <c r="S70" s="106">
        <f>R70-I69</f>
        <v>61.199999999999982</v>
      </c>
      <c r="T70" s="106">
        <f>S70-I69</f>
        <v>60.066666666666649</v>
      </c>
      <c r="U70" s="106">
        <f>T70-I69</f>
        <v>58.933333333333316</v>
      </c>
      <c r="V70" s="106">
        <f>U70-I69</f>
        <v>57.799999999999983</v>
      </c>
      <c r="W70" s="106">
        <f>V70-I69</f>
        <v>56.66666666666665</v>
      </c>
      <c r="X70" s="106">
        <f>W70-I69</f>
        <v>55.533333333333317</v>
      </c>
      <c r="Y70" s="106">
        <f>X70-I69</f>
        <v>54.399999999999984</v>
      </c>
      <c r="Z70" s="106">
        <f>Y70-I69</f>
        <v>53.266666666666652</v>
      </c>
      <c r="AA70" s="106">
        <f>Z70-I69</f>
        <v>52.133333333333319</v>
      </c>
      <c r="AB70" s="106">
        <f>AA70-I69</f>
        <v>50.999999999999986</v>
      </c>
      <c r="AC70" s="106">
        <f>AB70-I69</f>
        <v>49.866666666666653</v>
      </c>
      <c r="AD70" s="106">
        <f>AC70-I69</f>
        <v>48.73333333333332</v>
      </c>
      <c r="AE70" s="106">
        <f>AD70-I69</f>
        <v>47.599999999999987</v>
      </c>
      <c r="AF70" s="106">
        <f>AE70-I69</f>
        <v>46.466666666666654</v>
      </c>
      <c r="AG70" s="106">
        <f>AF70-I69</f>
        <v>45.333333333333321</v>
      </c>
      <c r="AH70" s="106">
        <f>AG70-I69</f>
        <v>44.199999999999989</v>
      </c>
      <c r="AI70" s="106">
        <f>AH70-I69</f>
        <v>43.066666666666656</v>
      </c>
      <c r="AJ70" s="106">
        <f>AI70-I69</f>
        <v>41.933333333333323</v>
      </c>
      <c r="AK70" s="106">
        <f>AJ70-I69</f>
        <v>40.79999999999999</v>
      </c>
      <c r="AL70" s="106">
        <f>AK70-I69</f>
        <v>39.666666666666657</v>
      </c>
      <c r="AM70" s="106">
        <f>AL70-I69</f>
        <v>38.533333333333324</v>
      </c>
      <c r="AN70" s="106">
        <f>AM70-I69</f>
        <v>37.399999999999991</v>
      </c>
      <c r="AO70" s="106">
        <f>AN70-I69</f>
        <v>36.266666666666659</v>
      </c>
      <c r="AP70" s="106">
        <f>AO70-I69</f>
        <v>35.133333333333326</v>
      </c>
      <c r="AQ70" s="106">
        <f>AP70-I69</f>
        <v>33.999999999999993</v>
      </c>
      <c r="AR70" s="106">
        <f>AQ70-I69</f>
        <v>32.86666666666666</v>
      </c>
      <c r="AS70" s="106">
        <f>AR70-I69</f>
        <v>31.733333333333327</v>
      </c>
      <c r="AT70" s="106">
        <f>AS70-I69</f>
        <v>30.599999999999994</v>
      </c>
      <c r="AU70" s="106">
        <f>AT70-I69</f>
        <v>29.466666666666661</v>
      </c>
      <c r="AV70" s="106">
        <f>AU70-I69</f>
        <v>28.333333333333329</v>
      </c>
      <c r="AW70" s="106">
        <f>AV70-I69</f>
        <v>27.199999999999996</v>
      </c>
      <c r="AX70" s="106">
        <f>AW70-I69</f>
        <v>26.066666666666663</v>
      </c>
      <c r="AY70" s="106">
        <f>AX70-I69</f>
        <v>24.93333333333333</v>
      </c>
      <c r="AZ70" s="106">
        <f>AY70-I69</f>
        <v>23.799999999999997</v>
      </c>
      <c r="BA70" s="106">
        <f>AZ70-I69</f>
        <v>22.666666666666664</v>
      </c>
      <c r="BB70" s="106">
        <f>BA70-I69</f>
        <v>21.533333333333331</v>
      </c>
      <c r="BC70" s="106">
        <f>BB70-I69</f>
        <v>20.399999999999999</v>
      </c>
      <c r="BD70" s="106">
        <f>BC70-I69</f>
        <v>19.266666666666666</v>
      </c>
      <c r="BE70" s="106">
        <f>BD70-I69</f>
        <v>18.133333333333333</v>
      </c>
      <c r="BF70" s="106">
        <f>BE70-I69</f>
        <v>17</v>
      </c>
      <c r="BG70" s="106">
        <f>BF70-I69</f>
        <v>15.866666666666667</v>
      </c>
      <c r="BH70" s="106">
        <f>BG70-I69</f>
        <v>14.733333333333334</v>
      </c>
      <c r="BI70" s="106">
        <f>BH70-I69</f>
        <v>13.600000000000001</v>
      </c>
      <c r="BJ70" s="106">
        <f>BI70-I69</f>
        <v>12.466666666666669</v>
      </c>
      <c r="BK70" s="106">
        <f>BJ70-I69</f>
        <v>11.333333333333336</v>
      </c>
      <c r="BL70" s="106">
        <f>BK70-I69</f>
        <v>10.200000000000003</v>
      </c>
      <c r="BM70" s="106">
        <f>BL70-I69</f>
        <v>9.06666666666667</v>
      </c>
      <c r="BN70" s="106">
        <f>BM70-I69</f>
        <v>7.9333333333333371</v>
      </c>
      <c r="BO70" s="106">
        <f>BN70-I69</f>
        <v>6.8000000000000043</v>
      </c>
      <c r="BP70" s="106">
        <f>BO70-I69</f>
        <v>5.6666666666666714</v>
      </c>
      <c r="BQ70" s="106">
        <f>BP70-I69</f>
        <v>4.5333333333333385</v>
      </c>
      <c r="BR70" s="106">
        <f>BQ70-I69</f>
        <v>3.4000000000000052</v>
      </c>
      <c r="BS70" s="106">
        <f>BR70-I69</f>
        <v>2.2666666666666719</v>
      </c>
      <c r="BT70" s="106">
        <f>BS70-I69</f>
        <v>1.1333333333333386</v>
      </c>
      <c r="BV70" s="101"/>
    </row>
    <row r="71" spans="2:104" ht="18" customHeight="1" x14ac:dyDescent="0.3">
      <c r="L71" s="102" t="s">
        <v>29</v>
      </c>
      <c r="M71" s="105">
        <f>E69</f>
        <v>68</v>
      </c>
      <c r="N71" s="105">
        <f t="shared" ref="N71:BT71" si="47">M73</f>
        <v>68</v>
      </c>
      <c r="O71" s="105">
        <f t="shared" si="47"/>
        <v>68</v>
      </c>
      <c r="P71" s="105">
        <f t="shared" si="47"/>
        <v>68</v>
      </c>
      <c r="Q71" s="105">
        <f t="shared" si="47"/>
        <v>68</v>
      </c>
      <c r="R71" s="105">
        <f t="shared" si="47"/>
        <v>68</v>
      </c>
      <c r="S71" s="105">
        <f t="shared" si="47"/>
        <v>68</v>
      </c>
      <c r="T71" s="105">
        <f t="shared" si="47"/>
        <v>68</v>
      </c>
      <c r="U71" s="105">
        <f t="shared" si="47"/>
        <v>68</v>
      </c>
      <c r="V71" s="105">
        <f t="shared" si="47"/>
        <v>68</v>
      </c>
      <c r="W71" s="105">
        <f t="shared" si="47"/>
        <v>68</v>
      </c>
      <c r="X71" s="105">
        <f t="shared" si="47"/>
        <v>68</v>
      </c>
      <c r="Y71" s="105">
        <f t="shared" si="47"/>
        <v>68</v>
      </c>
      <c r="Z71" s="105">
        <f t="shared" si="47"/>
        <v>68</v>
      </c>
      <c r="AA71" s="105">
        <f t="shared" si="47"/>
        <v>68</v>
      </c>
      <c r="AB71" s="105">
        <f t="shared" si="47"/>
        <v>68</v>
      </c>
      <c r="AC71" s="105">
        <f t="shared" si="47"/>
        <v>68</v>
      </c>
      <c r="AD71" s="105">
        <f t="shared" si="47"/>
        <v>68</v>
      </c>
      <c r="AE71" s="105">
        <f t="shared" si="47"/>
        <v>68</v>
      </c>
      <c r="AF71" s="105">
        <f t="shared" si="47"/>
        <v>68</v>
      </c>
      <c r="AG71" s="105">
        <f t="shared" si="47"/>
        <v>68</v>
      </c>
      <c r="AH71" s="105">
        <f t="shared" si="47"/>
        <v>68</v>
      </c>
      <c r="AI71" s="105">
        <f t="shared" si="47"/>
        <v>68</v>
      </c>
      <c r="AJ71" s="105">
        <f t="shared" si="47"/>
        <v>68</v>
      </c>
      <c r="AK71" s="105">
        <f t="shared" si="47"/>
        <v>68</v>
      </c>
      <c r="AL71" s="105">
        <f t="shared" si="47"/>
        <v>68</v>
      </c>
      <c r="AM71" s="105">
        <f t="shared" si="47"/>
        <v>68</v>
      </c>
      <c r="AN71" s="105">
        <f t="shared" si="47"/>
        <v>68</v>
      </c>
      <c r="AO71" s="105">
        <f t="shared" si="47"/>
        <v>68</v>
      </c>
      <c r="AP71" s="105">
        <f t="shared" si="47"/>
        <v>68</v>
      </c>
      <c r="AQ71" s="105">
        <f t="shared" si="47"/>
        <v>68</v>
      </c>
      <c r="AR71" s="105">
        <f t="shared" si="47"/>
        <v>68</v>
      </c>
      <c r="AS71" s="105">
        <f t="shared" si="47"/>
        <v>68</v>
      </c>
      <c r="AT71" s="105">
        <f t="shared" si="47"/>
        <v>68</v>
      </c>
      <c r="AU71" s="105">
        <f t="shared" si="47"/>
        <v>68</v>
      </c>
      <c r="AV71" s="105">
        <f t="shared" si="47"/>
        <v>68</v>
      </c>
      <c r="AW71" s="105">
        <f t="shared" si="47"/>
        <v>68</v>
      </c>
      <c r="AX71" s="105">
        <f t="shared" si="47"/>
        <v>68</v>
      </c>
      <c r="AY71" s="105">
        <f t="shared" si="47"/>
        <v>68</v>
      </c>
      <c r="AZ71" s="105">
        <f t="shared" si="47"/>
        <v>68</v>
      </c>
      <c r="BA71" s="105">
        <f t="shared" si="47"/>
        <v>68</v>
      </c>
      <c r="BB71" s="105">
        <f t="shared" si="47"/>
        <v>68</v>
      </c>
      <c r="BC71" s="105">
        <f t="shared" si="47"/>
        <v>68</v>
      </c>
      <c r="BD71" s="105">
        <f t="shared" si="47"/>
        <v>68</v>
      </c>
      <c r="BE71" s="105">
        <f t="shared" si="47"/>
        <v>68</v>
      </c>
      <c r="BF71" s="105">
        <f t="shared" si="47"/>
        <v>68</v>
      </c>
      <c r="BG71" s="105">
        <f t="shared" si="47"/>
        <v>68</v>
      </c>
      <c r="BH71" s="105">
        <f t="shared" si="47"/>
        <v>68</v>
      </c>
      <c r="BI71" s="105">
        <f t="shared" si="47"/>
        <v>68</v>
      </c>
      <c r="BJ71" s="105">
        <f t="shared" si="47"/>
        <v>68</v>
      </c>
      <c r="BK71" s="105">
        <f t="shared" si="47"/>
        <v>68</v>
      </c>
      <c r="BL71" s="105">
        <f t="shared" si="47"/>
        <v>68</v>
      </c>
      <c r="BM71" s="105">
        <f t="shared" si="47"/>
        <v>68</v>
      </c>
      <c r="BN71" s="105">
        <f t="shared" si="47"/>
        <v>68</v>
      </c>
      <c r="BO71" s="105">
        <f t="shared" si="47"/>
        <v>68</v>
      </c>
      <c r="BP71" s="105">
        <f t="shared" si="47"/>
        <v>68</v>
      </c>
      <c r="BQ71" s="105">
        <f t="shared" si="47"/>
        <v>68</v>
      </c>
      <c r="BR71" s="105">
        <f t="shared" si="47"/>
        <v>68</v>
      </c>
      <c r="BS71" s="105">
        <f t="shared" si="47"/>
        <v>68</v>
      </c>
      <c r="BT71" s="105">
        <f t="shared" si="47"/>
        <v>68</v>
      </c>
      <c r="BV71" s="101">
        <f t="shared" ref="BV71:BV73" si="48">SUM(M71:BT71)</f>
        <v>4080</v>
      </c>
    </row>
    <row r="72" spans="2:104" ht="15.75" customHeight="1" x14ac:dyDescent="0.3">
      <c r="K72" s="107" t="s">
        <v>80</v>
      </c>
      <c r="L72" s="102" t="s">
        <v>81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V72" s="101">
        <f t="shared" si="48"/>
        <v>0</v>
      </c>
    </row>
    <row r="73" spans="2:104" ht="15.75" customHeight="1" x14ac:dyDescent="0.3">
      <c r="L73" s="102" t="s">
        <v>82</v>
      </c>
      <c r="M73" s="105">
        <f t="shared" ref="M73:BT73" si="49">M71-M72</f>
        <v>68</v>
      </c>
      <c r="N73" s="105">
        <f t="shared" si="49"/>
        <v>68</v>
      </c>
      <c r="O73" s="105">
        <f t="shared" si="49"/>
        <v>68</v>
      </c>
      <c r="P73" s="105">
        <f t="shared" si="49"/>
        <v>68</v>
      </c>
      <c r="Q73" s="105">
        <f t="shared" si="49"/>
        <v>68</v>
      </c>
      <c r="R73" s="105">
        <f t="shared" si="49"/>
        <v>68</v>
      </c>
      <c r="S73" s="105">
        <f t="shared" si="49"/>
        <v>68</v>
      </c>
      <c r="T73" s="105">
        <f t="shared" si="49"/>
        <v>68</v>
      </c>
      <c r="U73" s="105">
        <f t="shared" si="49"/>
        <v>68</v>
      </c>
      <c r="V73" s="105">
        <f t="shared" si="49"/>
        <v>68</v>
      </c>
      <c r="W73" s="105">
        <f t="shared" si="49"/>
        <v>68</v>
      </c>
      <c r="X73" s="105">
        <f t="shared" si="49"/>
        <v>68</v>
      </c>
      <c r="Y73" s="105">
        <f t="shared" si="49"/>
        <v>68</v>
      </c>
      <c r="Z73" s="105">
        <f t="shared" si="49"/>
        <v>68</v>
      </c>
      <c r="AA73" s="105">
        <f t="shared" si="49"/>
        <v>68</v>
      </c>
      <c r="AB73" s="105">
        <f t="shared" si="49"/>
        <v>68</v>
      </c>
      <c r="AC73" s="105">
        <f t="shared" si="49"/>
        <v>68</v>
      </c>
      <c r="AD73" s="105">
        <f t="shared" si="49"/>
        <v>68</v>
      </c>
      <c r="AE73" s="105">
        <f t="shared" si="49"/>
        <v>68</v>
      </c>
      <c r="AF73" s="105">
        <f t="shared" si="49"/>
        <v>68</v>
      </c>
      <c r="AG73" s="105">
        <f t="shared" si="49"/>
        <v>68</v>
      </c>
      <c r="AH73" s="105">
        <f t="shared" si="49"/>
        <v>68</v>
      </c>
      <c r="AI73" s="105">
        <f t="shared" si="49"/>
        <v>68</v>
      </c>
      <c r="AJ73" s="105">
        <f t="shared" si="49"/>
        <v>68</v>
      </c>
      <c r="AK73" s="105">
        <f t="shared" si="49"/>
        <v>68</v>
      </c>
      <c r="AL73" s="105">
        <f t="shared" si="49"/>
        <v>68</v>
      </c>
      <c r="AM73" s="105">
        <f t="shared" si="49"/>
        <v>68</v>
      </c>
      <c r="AN73" s="105">
        <f t="shared" si="49"/>
        <v>68</v>
      </c>
      <c r="AO73" s="105">
        <f t="shared" si="49"/>
        <v>68</v>
      </c>
      <c r="AP73" s="105">
        <f t="shared" si="49"/>
        <v>68</v>
      </c>
      <c r="AQ73" s="105">
        <f t="shared" si="49"/>
        <v>68</v>
      </c>
      <c r="AR73" s="105">
        <f t="shared" si="49"/>
        <v>68</v>
      </c>
      <c r="AS73" s="105">
        <f t="shared" si="49"/>
        <v>68</v>
      </c>
      <c r="AT73" s="105">
        <f t="shared" si="49"/>
        <v>68</v>
      </c>
      <c r="AU73" s="105">
        <f t="shared" si="49"/>
        <v>68</v>
      </c>
      <c r="AV73" s="105">
        <f t="shared" si="49"/>
        <v>68</v>
      </c>
      <c r="AW73" s="105">
        <f t="shared" si="49"/>
        <v>68</v>
      </c>
      <c r="AX73" s="105">
        <f t="shared" si="49"/>
        <v>68</v>
      </c>
      <c r="AY73" s="105">
        <f t="shared" si="49"/>
        <v>68</v>
      </c>
      <c r="AZ73" s="105">
        <f t="shared" si="49"/>
        <v>68</v>
      </c>
      <c r="BA73" s="105">
        <f t="shared" si="49"/>
        <v>68</v>
      </c>
      <c r="BB73" s="105">
        <f t="shared" si="49"/>
        <v>68</v>
      </c>
      <c r="BC73" s="105">
        <f t="shared" si="49"/>
        <v>68</v>
      </c>
      <c r="BD73" s="105">
        <f t="shared" si="49"/>
        <v>68</v>
      </c>
      <c r="BE73" s="105">
        <f t="shared" si="49"/>
        <v>68</v>
      </c>
      <c r="BF73" s="105">
        <f t="shared" si="49"/>
        <v>68</v>
      </c>
      <c r="BG73" s="105">
        <f t="shared" si="49"/>
        <v>68</v>
      </c>
      <c r="BH73" s="105">
        <f t="shared" si="49"/>
        <v>68</v>
      </c>
      <c r="BI73" s="105">
        <f t="shared" si="49"/>
        <v>68</v>
      </c>
      <c r="BJ73" s="105">
        <f t="shared" si="49"/>
        <v>68</v>
      </c>
      <c r="BK73" s="105">
        <f t="shared" si="49"/>
        <v>68</v>
      </c>
      <c r="BL73" s="105">
        <f t="shared" si="49"/>
        <v>68</v>
      </c>
      <c r="BM73" s="105">
        <f t="shared" si="49"/>
        <v>68</v>
      </c>
      <c r="BN73" s="105">
        <f t="shared" si="49"/>
        <v>68</v>
      </c>
      <c r="BO73" s="105">
        <f t="shared" si="49"/>
        <v>68</v>
      </c>
      <c r="BP73" s="105">
        <f t="shared" si="49"/>
        <v>68</v>
      </c>
      <c r="BQ73" s="105">
        <f t="shared" si="49"/>
        <v>68</v>
      </c>
      <c r="BR73" s="105">
        <f t="shared" si="49"/>
        <v>68</v>
      </c>
      <c r="BS73" s="105">
        <f t="shared" si="49"/>
        <v>68</v>
      </c>
      <c r="BT73" s="105">
        <f t="shared" si="49"/>
        <v>68</v>
      </c>
      <c r="BV73" s="101">
        <f t="shared" si="48"/>
        <v>4080</v>
      </c>
    </row>
    <row r="74" spans="2:104" ht="381.75" customHeight="1" x14ac:dyDescent="0.3"/>
    <row r="75" spans="2:104" ht="223.5" customHeight="1" x14ac:dyDescent="0.3"/>
    <row r="76" spans="2:104" ht="15.75" customHeight="1" x14ac:dyDescent="0.3"/>
    <row r="77" spans="2:104" ht="36" customHeight="1" x14ac:dyDescent="0.3">
      <c r="E77" s="230" t="s">
        <v>83</v>
      </c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2"/>
    </row>
    <row r="78" spans="2:104" ht="15.75" customHeight="1" x14ac:dyDescent="0.3"/>
    <row r="79" spans="2:104" ht="15.75" customHeight="1" x14ac:dyDescent="0.3"/>
    <row r="80" spans="2:104" ht="15.75" customHeight="1" x14ac:dyDescent="0.3"/>
    <row r="81" spans="3:4" ht="15.75" customHeight="1" x14ac:dyDescent="0.3"/>
    <row r="82" spans="3:4" ht="18.75" customHeight="1" x14ac:dyDescent="0.35">
      <c r="C82" s="108"/>
      <c r="D82" s="108"/>
    </row>
    <row r="83" spans="3:4" ht="15.75" customHeight="1" x14ac:dyDescent="0.3"/>
    <row r="84" spans="3:4" ht="15.75" customHeight="1" x14ac:dyDescent="0.3"/>
    <row r="85" spans="3:4" ht="15.75" customHeight="1" x14ac:dyDescent="0.3"/>
    <row r="86" spans="3:4" ht="15.75" customHeight="1" x14ac:dyDescent="0.3"/>
    <row r="87" spans="3:4" ht="15.75" customHeight="1" x14ac:dyDescent="0.3"/>
    <row r="88" spans="3:4" ht="15.75" customHeight="1" x14ac:dyDescent="0.3"/>
    <row r="89" spans="3:4" ht="15.75" customHeight="1" x14ac:dyDescent="0.3"/>
    <row r="90" spans="3:4" ht="15.75" customHeight="1" x14ac:dyDescent="0.3"/>
    <row r="91" spans="3:4" ht="15.75" customHeight="1" x14ac:dyDescent="0.3"/>
    <row r="92" spans="3:4" ht="15.75" customHeight="1" x14ac:dyDescent="0.3"/>
    <row r="93" spans="3:4" ht="15.75" customHeight="1" x14ac:dyDescent="0.3"/>
    <row r="94" spans="3:4" ht="15.75" customHeight="1" x14ac:dyDescent="0.3"/>
    <row r="95" spans="3:4" ht="15.75" customHeight="1" x14ac:dyDescent="0.3"/>
    <row r="96" spans="3: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</sheetData>
  <mergeCells count="29">
    <mergeCell ref="CO9:CS9"/>
    <mergeCell ref="CT9:CX9"/>
    <mergeCell ref="I9:I10"/>
    <mergeCell ref="B9:B10"/>
    <mergeCell ref="C9:C10"/>
    <mergeCell ref="D9:D10"/>
    <mergeCell ref="E9:G9"/>
    <mergeCell ref="H9:H10"/>
    <mergeCell ref="AL9:AP9"/>
    <mergeCell ref="AQ9:AU9"/>
    <mergeCell ref="AV9:AZ9"/>
    <mergeCell ref="BA9:BE9"/>
    <mergeCell ref="K3:K7"/>
    <mergeCell ref="BU9:BY9"/>
    <mergeCell ref="BZ9:CD9"/>
    <mergeCell ref="CE9:CI9"/>
    <mergeCell ref="CJ9:CN9"/>
    <mergeCell ref="E77:BB77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1001"/>
  <sheetViews>
    <sheetView showGridLines="0" topLeftCell="A12" zoomScaleNormal="100" workbookViewId="0">
      <selection activeCell="F34" sqref="F34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3" t="s">
        <v>91</v>
      </c>
      <c r="I3" s="119" t="s">
        <v>89</v>
      </c>
      <c r="K3" s="120">
        <v>1</v>
      </c>
    </row>
    <row r="4" spans="2:11" ht="18" customHeight="1" thickBot="1" x14ac:dyDescent="0.35">
      <c r="B4" s="155" t="s">
        <v>226</v>
      </c>
      <c r="C4" s="115" t="s">
        <v>155</v>
      </c>
      <c r="D4" s="115" t="s">
        <v>157</v>
      </c>
      <c r="E4" s="116" t="s">
        <v>199</v>
      </c>
      <c r="F4" s="117"/>
      <c r="G4" s="183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3" t="s">
        <v>91</v>
      </c>
      <c r="I5" s="122" t="s">
        <v>91</v>
      </c>
      <c r="K5" s="120">
        <v>4</v>
      </c>
    </row>
    <row r="6" spans="2:11" ht="18" customHeight="1" thickBot="1" x14ac:dyDescent="0.3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3" t="s">
        <v>91</v>
      </c>
      <c r="K6" s="120">
        <v>8</v>
      </c>
    </row>
    <row r="7" spans="2:11" ht="18" customHeight="1" thickBot="1" x14ac:dyDescent="0.3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3" t="s">
        <v>91</v>
      </c>
      <c r="K7" s="120">
        <v>16</v>
      </c>
    </row>
    <row r="8" spans="2:11" ht="18" customHeight="1" thickBot="1" x14ac:dyDescent="0.35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3" t="s">
        <v>91</v>
      </c>
      <c r="K8" s="120">
        <v>24</v>
      </c>
    </row>
    <row r="9" spans="2:11" ht="18" customHeight="1" thickBot="1" x14ac:dyDescent="0.3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3" t="s">
        <v>91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3" t="s">
        <v>91</v>
      </c>
      <c r="K10" s="123">
        <v>80</v>
      </c>
    </row>
    <row r="11" spans="2:11" ht="18" customHeight="1" thickBot="1" x14ac:dyDescent="0.35">
      <c r="B11" s="132" t="s">
        <v>269</v>
      </c>
      <c r="C11" s="132" t="s">
        <v>145</v>
      </c>
      <c r="D11" s="132" t="s">
        <v>144</v>
      </c>
      <c r="E11" s="149" t="s">
        <v>199</v>
      </c>
      <c r="F11" s="146"/>
      <c r="G11" s="183" t="s">
        <v>91</v>
      </c>
    </row>
    <row r="12" spans="2:11" ht="18" customHeight="1" thickBot="1" x14ac:dyDescent="0.35">
      <c r="B12" s="132" t="s">
        <v>270</v>
      </c>
      <c r="C12" s="144" t="s">
        <v>113</v>
      </c>
      <c r="D12" s="115" t="s">
        <v>112</v>
      </c>
      <c r="E12" s="116" t="s">
        <v>201</v>
      </c>
      <c r="F12" s="117"/>
      <c r="G12" s="183" t="s">
        <v>91</v>
      </c>
    </row>
    <row r="13" spans="2:11" ht="18" customHeight="1" thickBot="1" x14ac:dyDescent="0.3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3" t="s">
        <v>91</v>
      </c>
    </row>
    <row r="14" spans="2:11" ht="15.75" customHeight="1" thickBot="1" x14ac:dyDescent="0.3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3" t="s">
        <v>91</v>
      </c>
    </row>
    <row r="15" spans="2:11" ht="15.75" customHeight="1" thickBot="1" x14ac:dyDescent="0.35">
      <c r="B15" s="115" t="s">
        <v>226</v>
      </c>
      <c r="C15" s="115" t="s">
        <v>176</v>
      </c>
      <c r="D15" s="142" t="s">
        <v>177</v>
      </c>
      <c r="E15" s="143" t="s">
        <v>202</v>
      </c>
      <c r="F15" s="117"/>
      <c r="G15" s="183" t="s">
        <v>91</v>
      </c>
    </row>
    <row r="16" spans="2:11" ht="15.75" customHeight="1" thickBot="1" x14ac:dyDescent="0.3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3" t="s">
        <v>91</v>
      </c>
    </row>
    <row r="17" spans="2:7" ht="15.75" customHeight="1" thickBot="1" x14ac:dyDescent="0.3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3" t="s">
        <v>91</v>
      </c>
    </row>
    <row r="18" spans="2:7" ht="15.75" customHeight="1" thickBot="1" x14ac:dyDescent="0.3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3" t="s">
        <v>91</v>
      </c>
    </row>
    <row r="19" spans="2:7" ht="15.75" customHeight="1" thickBot="1" x14ac:dyDescent="0.35">
      <c r="B19" s="132" t="s">
        <v>271</v>
      </c>
      <c r="C19" s="132" t="s">
        <v>107</v>
      </c>
      <c r="D19" s="132" t="s">
        <v>108</v>
      </c>
      <c r="E19" s="149" t="s">
        <v>255</v>
      </c>
      <c r="F19" s="146"/>
      <c r="G19" s="183" t="s">
        <v>91</v>
      </c>
    </row>
    <row r="20" spans="2:7" ht="15.75" customHeight="1" thickBot="1" x14ac:dyDescent="0.35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3" t="s">
        <v>91</v>
      </c>
    </row>
    <row r="21" spans="2:7" ht="15.75" customHeight="1" thickBot="1" x14ac:dyDescent="0.35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3" t="s">
        <v>91</v>
      </c>
    </row>
    <row r="22" spans="2:7" ht="18" customHeight="1" x14ac:dyDescent="0.3">
      <c r="B22" s="132" t="s">
        <v>271</v>
      </c>
      <c r="C22" s="115" t="s">
        <v>109</v>
      </c>
      <c r="D22" s="115" t="s">
        <v>322</v>
      </c>
      <c r="E22" s="116" t="s">
        <v>199</v>
      </c>
      <c r="F22" s="116"/>
      <c r="G22" s="121" t="s">
        <v>90</v>
      </c>
    </row>
    <row r="23" spans="2:7" ht="18" customHeight="1" thickBot="1" x14ac:dyDescent="0.35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3" t="s">
        <v>91</v>
      </c>
    </row>
    <row r="24" spans="2:7" ht="18" customHeight="1" thickBot="1" x14ac:dyDescent="0.35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83" t="s">
        <v>91</v>
      </c>
    </row>
    <row r="25" spans="2:7" ht="18" customHeight="1" thickBot="1" x14ac:dyDescent="0.35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83" t="s">
        <v>91</v>
      </c>
    </row>
    <row r="26" spans="2:7" ht="18" customHeight="1" thickBot="1" x14ac:dyDescent="0.35">
      <c r="B26" s="162" t="s">
        <v>271</v>
      </c>
      <c r="C26" s="115" t="s">
        <v>110</v>
      </c>
      <c r="D26" s="115" t="s">
        <v>111</v>
      </c>
      <c r="E26" s="116" t="s">
        <v>201</v>
      </c>
      <c r="F26" s="117"/>
      <c r="G26" s="183" t="s">
        <v>91</v>
      </c>
    </row>
    <row r="27" spans="2:7" ht="18" customHeight="1" thickBot="1" x14ac:dyDescent="0.35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83" t="s">
        <v>91</v>
      </c>
    </row>
    <row r="28" spans="2:7" ht="18" customHeight="1" x14ac:dyDescent="0.3">
      <c r="B28" s="132">
        <v>5</v>
      </c>
      <c r="C28" s="115" t="s">
        <v>151</v>
      </c>
      <c r="D28" s="115" t="s">
        <v>150</v>
      </c>
      <c r="E28" s="116" t="s">
        <v>323</v>
      </c>
      <c r="F28" s="117"/>
      <c r="G28" s="118" t="s">
        <v>91</v>
      </c>
    </row>
    <row r="29" spans="2:7" ht="18" customHeight="1" thickBot="1" x14ac:dyDescent="0.35">
      <c r="B29" s="115">
        <v>5</v>
      </c>
      <c r="C29" s="115" t="s">
        <v>133</v>
      </c>
      <c r="D29" s="132" t="s">
        <v>267</v>
      </c>
      <c r="E29" s="149" t="s">
        <v>284</v>
      </c>
      <c r="F29" s="117"/>
      <c r="G29" s="183" t="s">
        <v>91</v>
      </c>
    </row>
    <row r="30" spans="2:7" ht="15.75" customHeight="1" x14ac:dyDescent="0.3">
      <c r="B30" s="115">
        <v>5</v>
      </c>
      <c r="C30" s="115" t="s">
        <v>165</v>
      </c>
      <c r="D30" s="115" t="s">
        <v>167</v>
      </c>
      <c r="E30" s="116" t="s">
        <v>323</v>
      </c>
      <c r="F30" s="117"/>
      <c r="G30" s="118" t="s">
        <v>89</v>
      </c>
    </row>
    <row r="31" spans="2:7" ht="15.75" customHeight="1" x14ac:dyDescent="0.3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 t="s">
        <v>90</v>
      </c>
    </row>
    <row r="32" spans="2:7" ht="15.75" customHeight="1" x14ac:dyDescent="0.3">
      <c r="B32" s="115">
        <v>5</v>
      </c>
      <c r="C32" s="115" t="s">
        <v>164</v>
      </c>
      <c r="D32" s="115" t="s">
        <v>166</v>
      </c>
      <c r="E32" s="116" t="s">
        <v>323</v>
      </c>
      <c r="F32" s="117"/>
      <c r="G32" s="118" t="s">
        <v>89</v>
      </c>
    </row>
    <row r="33" spans="2:7" ht="15.75" customHeight="1" x14ac:dyDescent="0.3">
      <c r="B33" s="115">
        <v>5</v>
      </c>
      <c r="C33" s="115" t="s">
        <v>318</v>
      </c>
      <c r="D33" s="115" t="s">
        <v>319</v>
      </c>
      <c r="E33" s="116" t="s">
        <v>323</v>
      </c>
      <c r="F33" s="117"/>
      <c r="G33" s="118" t="s">
        <v>91</v>
      </c>
    </row>
    <row r="34" spans="2:7" ht="15.75" customHeight="1" x14ac:dyDescent="0.3">
      <c r="B34" s="115">
        <v>5</v>
      </c>
      <c r="C34" s="115" t="s">
        <v>320</v>
      </c>
      <c r="D34" s="115" t="s">
        <v>321</v>
      </c>
      <c r="E34" s="116" t="s">
        <v>323</v>
      </c>
      <c r="F34" s="117"/>
      <c r="G34" s="118" t="s">
        <v>91</v>
      </c>
    </row>
    <row r="35" spans="2:7" ht="15.75" customHeight="1" x14ac:dyDescent="0.3">
      <c r="B35" s="115">
        <v>5</v>
      </c>
      <c r="C35" s="115" t="s">
        <v>149</v>
      </c>
      <c r="D35" s="115" t="s">
        <v>148</v>
      </c>
      <c r="E35" s="116" t="s">
        <v>323</v>
      </c>
      <c r="F35" s="117"/>
      <c r="G35" s="118" t="s">
        <v>91</v>
      </c>
    </row>
    <row r="36" spans="2:7" ht="15.75" customHeight="1" thickBot="1" x14ac:dyDescent="0.35">
      <c r="B36" s="115">
        <v>5</v>
      </c>
      <c r="C36" s="124" t="s">
        <v>297</v>
      </c>
      <c r="D36" s="124" t="s">
        <v>298</v>
      </c>
      <c r="E36" s="125" t="s">
        <v>285</v>
      </c>
      <c r="F36" s="148"/>
      <c r="G36" s="183" t="s">
        <v>91</v>
      </c>
    </row>
    <row r="37" spans="2:7" ht="15.75" customHeight="1" thickBot="1" x14ac:dyDescent="0.35">
      <c r="B37" s="115">
        <v>5</v>
      </c>
      <c r="C37" s="162" t="s">
        <v>268</v>
      </c>
      <c r="D37" s="162" t="s">
        <v>299</v>
      </c>
      <c r="E37" s="145" t="s">
        <v>285</v>
      </c>
      <c r="F37" s="147"/>
      <c r="G37" s="183" t="s">
        <v>91</v>
      </c>
    </row>
    <row r="38" spans="2:7" ht="15.75" customHeight="1" thickBot="1" x14ac:dyDescent="0.35">
      <c r="B38" s="115">
        <v>5</v>
      </c>
      <c r="C38" s="145" t="s">
        <v>114</v>
      </c>
      <c r="D38" s="145" t="s">
        <v>194</v>
      </c>
      <c r="E38" s="145" t="s">
        <v>285</v>
      </c>
      <c r="F38" s="147"/>
      <c r="G38" s="183" t="s">
        <v>91</v>
      </c>
    </row>
    <row r="39" spans="2:7" ht="15.75" customHeight="1" thickBot="1" x14ac:dyDescent="0.35">
      <c r="B39" s="115">
        <v>5</v>
      </c>
      <c r="C39" s="145" t="s">
        <v>123</v>
      </c>
      <c r="D39" s="145" t="s">
        <v>124</v>
      </c>
      <c r="E39" s="145" t="s">
        <v>285</v>
      </c>
      <c r="F39" s="147"/>
      <c r="G39" s="183" t="s">
        <v>91</v>
      </c>
    </row>
    <row r="40" spans="2:7" ht="15.75" customHeight="1" x14ac:dyDescent="0.3"/>
    <row r="41" spans="2:7" ht="16.5" customHeight="1" x14ac:dyDescent="0.3"/>
    <row r="42" spans="2:7" ht="15.75" customHeight="1" x14ac:dyDescent="0.3"/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conditionalFormatting sqref="G3:G21">
    <cfRule type="colorScale" priority="3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0" priority="34" operator="equal">
      <formula>$I$5</formula>
    </cfRule>
  </conditionalFormatting>
  <conditionalFormatting sqref="G3:G27">
    <cfRule type="containsText" dxfId="19" priority="26" operator="containsText" text="In Progress">
      <formula>NOT(ISERROR(SEARCH(("In Progress"),(G3))))</formula>
    </cfRule>
  </conditionalFormatting>
  <conditionalFormatting sqref="G21">
    <cfRule type="colorScale" priority="5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8" priority="59" operator="equal">
      <formula>$I$3</formula>
    </cfRule>
  </conditionalFormatting>
  <conditionalFormatting sqref="G22">
    <cfRule type="colorScale" priority="5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:G25">
    <cfRule type="colorScale" priority="3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7" priority="31" operator="equal">
      <formula>$I$5</formula>
    </cfRule>
  </conditionalFormatting>
  <conditionalFormatting sqref="G24:G25">
    <cfRule type="colorScale" priority="5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52" operator="equal">
      <formula>$I$3</formula>
    </cfRule>
  </conditionalFormatting>
  <conditionalFormatting sqref="G25">
    <cfRule type="colorScale" priority="5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2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28" operator="equal">
      <formula>$I$5</formula>
    </cfRule>
  </conditionalFormatting>
  <conditionalFormatting sqref="G27">
    <cfRule type="colorScale" priority="4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49" operator="equal">
      <formula>$I$3</formula>
    </cfRule>
  </conditionalFormatting>
  <conditionalFormatting sqref="G28 G30:G35">
    <cfRule type="cellIs" dxfId="13" priority="65" operator="equal">
      <formula>$I$4</formula>
    </cfRule>
    <cfRule type="cellIs" dxfId="12" priority="66" operator="equal">
      <formula>$I$3</formula>
    </cfRule>
    <cfRule type="containsText" dxfId="11" priority="67" operator="containsText" text="Not Started">
      <formula>NOT(ISERROR(SEARCH(("Not Started"),(G28))))</formula>
    </cfRule>
  </conditionalFormatting>
  <conditionalFormatting sqref="G28:G35">
    <cfRule type="cellIs" dxfId="10" priority="25" operator="equal">
      <formula>$I$5</formula>
    </cfRule>
  </conditionalFormatting>
  <conditionalFormatting sqref="G29">
    <cfRule type="containsText" dxfId="9" priority="23" operator="containsText" text="In Progress">
      <formula>NOT(ISERROR(SEARCH(("In Progress"),(G29))))</formula>
    </cfRule>
    <cfRule type="colorScale" priority="2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5 G28">
    <cfRule type="colorScale" priority="68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">
    <cfRule type="colorScale" priority="1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7">
    <cfRule type="colorScale" priority="1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8" priority="17" operator="equal">
      <formula>$I$3</formula>
    </cfRule>
  </conditionalFormatting>
  <conditionalFormatting sqref="G36:G38">
    <cfRule type="colorScale" priority="2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7" priority="22" operator="equal">
      <formula>$I$5</formula>
    </cfRule>
  </conditionalFormatting>
  <conditionalFormatting sqref="G36:G39">
    <cfRule type="containsText" dxfId="6" priority="5" operator="containsText" text="In Progress">
      <formula>NOT(ISERROR(SEARCH(("In Progress"),(G36))))</formula>
    </cfRule>
  </conditionalFormatting>
  <conditionalFormatting sqref="G39">
    <cfRule type="colorScale" priority="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5" priority="7" operator="equal">
      <formula>$I$5</formula>
    </cfRule>
  </conditionalFormatting>
  <conditionalFormatting sqref="I3">
    <cfRule type="cellIs" dxfId="4" priority="72" operator="equal">
      <formula>$I$3</formula>
    </cfRule>
  </conditionalFormatting>
  <conditionalFormatting sqref="I3:I5">
    <cfRule type="containsText" dxfId="3" priority="69" operator="containsText" text="In Progress">
      <formula>NOT(ISERROR(SEARCH(("In Progress"),(I3))))</formula>
    </cfRule>
    <cfRule type="colorScale" priority="7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2" priority="71" operator="equal">
      <formula>$I$5</formula>
    </cfRule>
  </conditionalFormatting>
  <conditionalFormatting sqref="K3:K10">
    <cfRule type="colorScale" priority="73">
      <colorScale>
        <cfvo type="min"/>
        <cfvo type="max"/>
        <color rgb="FFFFFFFF"/>
        <color rgb="FFAFCAC4"/>
      </colorScale>
    </cfRule>
  </conditionalFormatting>
  <conditionalFormatting sqref="F3:F36">
    <cfRule type="colorScale" priority="89">
      <colorScale>
        <cfvo type="min"/>
        <cfvo type="max"/>
        <color rgb="FFFFFFFF"/>
        <color rgb="FFAFCAC4"/>
      </colorScale>
    </cfRule>
  </conditionalFormatting>
  <conditionalFormatting sqref="G27">
    <cfRule type="colorScale" priority="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" priority="2" operator="equal">
      <formula>$I$5</formula>
    </cfRule>
  </conditionalFormatting>
  <conditionalFormatting sqref="G27">
    <cfRule type="colorScale" priority="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0" priority="4" operator="equal">
      <formula>$I$3</formula>
    </cfRule>
  </conditionalFormatting>
  <dataValidations count="2">
    <dataValidation type="list" allowBlank="1" showErrorMessage="1" sqref="G28 G30:G35" xr:uid="{00000000-0002-0000-0200-000000000000}">
      <formula1>$I$3:$I$5</formula1>
    </dataValidation>
    <dataValidation type="list" allowBlank="1" showErrorMessage="1" sqref="F3:F36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topLeftCell="A33" workbookViewId="0">
      <selection activeCell="C44" sqref="C44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3">
      <c r="B4" s="115" t="s">
        <v>113</v>
      </c>
      <c r="C4" s="115" t="s">
        <v>112</v>
      </c>
      <c r="D4" s="134" t="s">
        <v>183</v>
      </c>
      <c r="E4" s="134"/>
      <c r="F4" s="116" t="s">
        <v>98</v>
      </c>
      <c r="G4" s="118">
        <v>45354</v>
      </c>
    </row>
    <row r="5" spans="2:7" ht="18" customHeight="1" x14ac:dyDescent="0.3">
      <c r="B5" s="132" t="s">
        <v>178</v>
      </c>
      <c r="C5" s="132" t="s">
        <v>179</v>
      </c>
      <c r="D5" s="135" t="s">
        <v>184</v>
      </c>
      <c r="E5" s="135"/>
      <c r="F5" s="116" t="s">
        <v>98</v>
      </c>
      <c r="G5" s="118">
        <v>45354</v>
      </c>
    </row>
    <row r="6" spans="2:7" ht="18" customHeight="1" x14ac:dyDescent="0.3">
      <c r="B6" s="115" t="s">
        <v>117</v>
      </c>
      <c r="C6" s="115" t="s">
        <v>118</v>
      </c>
      <c r="D6" s="134" t="s">
        <v>195</v>
      </c>
      <c r="E6" s="134"/>
      <c r="F6" s="116" t="s">
        <v>98</v>
      </c>
      <c r="G6" s="118">
        <v>45354</v>
      </c>
    </row>
    <row r="7" spans="2:7" ht="18" customHeight="1" x14ac:dyDescent="0.3">
      <c r="B7" s="115" t="s">
        <v>96</v>
      </c>
      <c r="C7" s="115" t="s">
        <v>97</v>
      </c>
      <c r="D7" s="134" t="s">
        <v>182</v>
      </c>
      <c r="E7" s="134"/>
      <c r="F7" s="116" t="s">
        <v>98</v>
      </c>
      <c r="G7" s="118">
        <v>45354</v>
      </c>
    </row>
    <row r="8" spans="2:7" ht="18" customHeight="1" x14ac:dyDescent="0.3">
      <c r="B8" s="115" t="s">
        <v>172</v>
      </c>
      <c r="C8" s="115" t="s">
        <v>175</v>
      </c>
      <c r="D8" s="134" t="s">
        <v>182</v>
      </c>
      <c r="E8" s="134"/>
      <c r="F8" s="116" t="s">
        <v>98</v>
      </c>
      <c r="G8" s="118">
        <v>45354</v>
      </c>
    </row>
    <row r="9" spans="2:7" ht="18" customHeight="1" x14ac:dyDescent="0.3">
      <c r="B9" s="115" t="s">
        <v>176</v>
      </c>
      <c r="C9" s="132" t="s">
        <v>177</v>
      </c>
      <c r="D9" s="135" t="s">
        <v>187</v>
      </c>
      <c r="E9" s="135"/>
      <c r="F9" s="116" t="s">
        <v>95</v>
      </c>
      <c r="G9" s="118">
        <v>45354</v>
      </c>
    </row>
    <row r="10" spans="2:7" ht="18" customHeight="1" x14ac:dyDescent="0.3">
      <c r="B10" s="115" t="s">
        <v>121</v>
      </c>
      <c r="C10" s="115" t="s">
        <v>122</v>
      </c>
      <c r="D10" s="134" t="s">
        <v>188</v>
      </c>
      <c r="E10" s="134"/>
      <c r="F10" s="116" t="s">
        <v>95</v>
      </c>
      <c r="G10" s="118">
        <v>45354</v>
      </c>
    </row>
    <row r="11" spans="2:7" ht="18" customHeight="1" x14ac:dyDescent="0.3">
      <c r="B11" s="115" t="s">
        <v>125</v>
      </c>
      <c r="C11" s="115" t="s">
        <v>126</v>
      </c>
      <c r="D11" s="134" t="s">
        <v>189</v>
      </c>
      <c r="E11" s="134"/>
      <c r="F11" s="116" t="s">
        <v>95</v>
      </c>
      <c r="G11" s="118">
        <v>45354</v>
      </c>
    </row>
    <row r="12" spans="2:7" ht="18" customHeight="1" x14ac:dyDescent="0.3">
      <c r="B12" s="115" t="s">
        <v>106</v>
      </c>
      <c r="C12" s="115" t="s">
        <v>105</v>
      </c>
      <c r="D12" s="134" t="s">
        <v>182</v>
      </c>
      <c r="E12" s="134"/>
      <c r="F12" s="116" t="s">
        <v>95</v>
      </c>
      <c r="G12" s="118">
        <v>45354</v>
      </c>
    </row>
    <row r="13" spans="2:7" ht="18" customHeight="1" x14ac:dyDescent="0.3">
      <c r="B13" s="115" t="s">
        <v>119</v>
      </c>
      <c r="C13" s="115" t="s">
        <v>120</v>
      </c>
      <c r="D13" s="134" t="s">
        <v>183</v>
      </c>
      <c r="E13" s="134"/>
      <c r="F13" s="116" t="s">
        <v>104</v>
      </c>
      <c r="G13" s="118">
        <v>45354</v>
      </c>
    </row>
    <row r="14" spans="2:7" ht="18" customHeight="1" x14ac:dyDescent="0.3">
      <c r="B14" s="115" t="s">
        <v>127</v>
      </c>
      <c r="C14" s="115" t="s">
        <v>128</v>
      </c>
      <c r="D14" s="134" t="s">
        <v>192</v>
      </c>
      <c r="E14" s="134"/>
      <c r="F14" s="116" t="s">
        <v>104</v>
      </c>
      <c r="G14" s="118">
        <v>45354</v>
      </c>
    </row>
    <row r="15" spans="2:7" ht="15.75" customHeight="1" x14ac:dyDescent="0.3">
      <c r="B15" s="115" t="s">
        <v>114</v>
      </c>
      <c r="C15" s="115" t="s">
        <v>194</v>
      </c>
      <c r="D15" s="134" t="s">
        <v>185</v>
      </c>
      <c r="E15" s="134"/>
      <c r="F15" s="116" t="s">
        <v>104</v>
      </c>
      <c r="G15" s="118">
        <v>45354</v>
      </c>
    </row>
    <row r="16" spans="2:7" ht="15.75" customHeight="1" x14ac:dyDescent="0.3">
      <c r="B16" s="115" t="s">
        <v>102</v>
      </c>
      <c r="C16" s="115" t="s">
        <v>103</v>
      </c>
      <c r="D16" s="134" t="s">
        <v>182</v>
      </c>
      <c r="E16" s="134"/>
      <c r="F16" s="116" t="s">
        <v>104</v>
      </c>
      <c r="G16" s="118">
        <v>45354</v>
      </c>
    </row>
    <row r="17" spans="2:7" ht="15.75" customHeight="1" x14ac:dyDescent="0.3">
      <c r="B17" s="115" t="s">
        <v>107</v>
      </c>
      <c r="C17" s="115" t="s">
        <v>108</v>
      </c>
      <c r="D17" s="134" t="s">
        <v>190</v>
      </c>
      <c r="E17" s="134"/>
      <c r="F17" s="116" t="s">
        <v>104</v>
      </c>
      <c r="G17" s="118">
        <v>45354</v>
      </c>
    </row>
    <row r="18" spans="2:7" ht="15.75" customHeight="1" x14ac:dyDescent="0.3">
      <c r="B18" s="115" t="s">
        <v>110</v>
      </c>
      <c r="C18" s="115" t="s">
        <v>111</v>
      </c>
      <c r="D18" s="134" t="s">
        <v>183</v>
      </c>
      <c r="E18" s="134"/>
      <c r="F18" s="116" t="s">
        <v>101</v>
      </c>
      <c r="G18" s="118">
        <v>45354</v>
      </c>
    </row>
    <row r="19" spans="2:7" ht="15.75" customHeight="1" x14ac:dyDescent="0.3">
      <c r="B19" s="115" t="s">
        <v>123</v>
      </c>
      <c r="C19" s="115" t="s">
        <v>124</v>
      </c>
      <c r="D19" s="134" t="s">
        <v>185</v>
      </c>
      <c r="E19" s="134"/>
      <c r="F19" s="116" t="s">
        <v>101</v>
      </c>
      <c r="G19" s="118">
        <v>45354</v>
      </c>
    </row>
    <row r="20" spans="2:7" ht="15.75" customHeight="1" x14ac:dyDescent="0.3">
      <c r="B20" s="115" t="s">
        <v>99</v>
      </c>
      <c r="C20" s="115" t="s">
        <v>100</v>
      </c>
      <c r="D20" s="134" t="s">
        <v>182</v>
      </c>
      <c r="E20" s="134"/>
      <c r="F20" s="116" t="s">
        <v>101</v>
      </c>
      <c r="G20" s="118">
        <v>45354</v>
      </c>
    </row>
    <row r="21" spans="2:7" ht="15.75" customHeight="1" x14ac:dyDescent="0.3">
      <c r="B21" s="115" t="s">
        <v>109</v>
      </c>
      <c r="C21" s="132" t="s">
        <v>180</v>
      </c>
      <c r="D21" s="135" t="s">
        <v>182</v>
      </c>
      <c r="E21" s="135"/>
      <c r="F21" s="116" t="s">
        <v>101</v>
      </c>
      <c r="G21" s="118">
        <v>45354</v>
      </c>
    </row>
    <row r="22" spans="2:7" ht="15.75" customHeight="1" x14ac:dyDescent="0.3">
      <c r="B22" s="115" t="s">
        <v>115</v>
      </c>
      <c r="C22" s="115" t="s">
        <v>116</v>
      </c>
      <c r="D22" s="134" t="s">
        <v>182</v>
      </c>
      <c r="E22" s="134"/>
      <c r="F22" s="116" t="s">
        <v>101</v>
      </c>
      <c r="G22" s="118">
        <v>45354</v>
      </c>
    </row>
    <row r="23" spans="2:7" ht="18" customHeight="1" x14ac:dyDescent="0.3">
      <c r="B23" s="115" t="s">
        <v>173</v>
      </c>
      <c r="C23" s="115" t="s">
        <v>174</v>
      </c>
      <c r="D23" s="134" t="s">
        <v>187</v>
      </c>
      <c r="E23" s="134"/>
      <c r="F23" s="116" t="s">
        <v>98</v>
      </c>
      <c r="G23" s="118">
        <v>45357</v>
      </c>
    </row>
    <row r="24" spans="2:7" ht="18" customHeight="1" x14ac:dyDescent="0.3">
      <c r="B24" s="115" t="s">
        <v>142</v>
      </c>
      <c r="C24" s="115" t="s">
        <v>141</v>
      </c>
      <c r="D24" s="134" t="s">
        <v>185</v>
      </c>
      <c r="E24" s="134"/>
      <c r="F24" s="116" t="s">
        <v>98</v>
      </c>
      <c r="G24" s="118">
        <v>45357</v>
      </c>
    </row>
    <row r="25" spans="2:7" ht="18" customHeight="1" x14ac:dyDescent="0.3">
      <c r="B25" s="115" t="s">
        <v>151</v>
      </c>
      <c r="C25" s="115" t="s">
        <v>150</v>
      </c>
      <c r="D25" s="134" t="s">
        <v>186</v>
      </c>
      <c r="E25" s="134"/>
      <c r="F25" s="116" t="s">
        <v>98</v>
      </c>
      <c r="G25" s="118">
        <v>45357</v>
      </c>
    </row>
    <row r="26" spans="2:7" ht="18" customHeight="1" x14ac:dyDescent="0.3">
      <c r="B26" s="115" t="s">
        <v>137</v>
      </c>
      <c r="C26" s="115" t="s">
        <v>136</v>
      </c>
      <c r="D26" s="134" t="s">
        <v>182</v>
      </c>
      <c r="E26" s="134"/>
      <c r="F26" s="116" t="s">
        <v>98</v>
      </c>
      <c r="G26" s="118">
        <v>45357</v>
      </c>
    </row>
    <row r="27" spans="2:7" ht="18" customHeight="1" x14ac:dyDescent="0.3">
      <c r="B27" s="115" t="s">
        <v>155</v>
      </c>
      <c r="C27" s="115" t="s">
        <v>157</v>
      </c>
      <c r="D27" s="134" t="s">
        <v>182</v>
      </c>
      <c r="E27" s="134"/>
      <c r="F27" s="116" t="s">
        <v>98</v>
      </c>
      <c r="G27" s="118">
        <v>45357</v>
      </c>
    </row>
    <row r="28" spans="2:7" ht="22.95" customHeight="1" x14ac:dyDescent="0.3">
      <c r="B28" s="115" t="s">
        <v>170</v>
      </c>
      <c r="C28" s="115" t="s">
        <v>171</v>
      </c>
      <c r="D28" s="134" t="s">
        <v>182</v>
      </c>
      <c r="E28" s="134"/>
      <c r="F28" s="116" t="s">
        <v>98</v>
      </c>
      <c r="G28" s="118">
        <v>45357</v>
      </c>
    </row>
    <row r="29" spans="2:7" ht="18" customHeight="1" x14ac:dyDescent="0.3">
      <c r="B29" s="115" t="s">
        <v>143</v>
      </c>
      <c r="C29" s="115" t="s">
        <v>140</v>
      </c>
      <c r="D29" s="134" t="s">
        <v>185</v>
      </c>
      <c r="E29" s="134"/>
      <c r="F29" s="116" t="s">
        <v>95</v>
      </c>
      <c r="G29" s="118">
        <v>45357</v>
      </c>
    </row>
    <row r="30" spans="2:7" ht="18" customHeight="1" x14ac:dyDescent="0.3">
      <c r="B30" s="115" t="s">
        <v>133</v>
      </c>
      <c r="C30" s="115" t="s">
        <v>181</v>
      </c>
      <c r="D30" s="134" t="s">
        <v>186</v>
      </c>
      <c r="E30" s="134"/>
      <c r="F30" s="116" t="s">
        <v>95</v>
      </c>
      <c r="G30" s="118">
        <v>45357</v>
      </c>
    </row>
    <row r="31" spans="2:7" ht="25.5" customHeight="1" x14ac:dyDescent="0.3">
      <c r="B31" s="115" t="s">
        <v>165</v>
      </c>
      <c r="C31" s="115" t="s">
        <v>167</v>
      </c>
      <c r="D31" s="134" t="s">
        <v>186</v>
      </c>
      <c r="E31" s="134"/>
      <c r="F31" s="116" t="s">
        <v>95</v>
      </c>
      <c r="G31" s="118">
        <v>45357</v>
      </c>
    </row>
    <row r="32" spans="2:7" ht="15.75" customHeight="1" x14ac:dyDescent="0.3">
      <c r="B32" s="115" t="s">
        <v>154</v>
      </c>
      <c r="C32" s="129" t="s">
        <v>156</v>
      </c>
      <c r="D32" s="136" t="s">
        <v>182</v>
      </c>
      <c r="E32" s="136"/>
      <c r="F32" s="116" t="s">
        <v>95</v>
      </c>
      <c r="G32" s="118">
        <v>45357</v>
      </c>
    </row>
    <row r="33" spans="2:7" ht="15.75" customHeight="1" x14ac:dyDescent="0.3">
      <c r="B33" s="115" t="s">
        <v>158</v>
      </c>
      <c r="C33" s="115" t="s">
        <v>159</v>
      </c>
      <c r="D33" s="134" t="s">
        <v>182</v>
      </c>
      <c r="E33" s="134"/>
      <c r="F33" s="116" t="s">
        <v>95</v>
      </c>
      <c r="G33" s="118">
        <v>45357</v>
      </c>
    </row>
    <row r="34" spans="2:7" ht="15.75" customHeight="1" x14ac:dyDescent="0.3">
      <c r="B34" s="115" t="s">
        <v>139</v>
      </c>
      <c r="C34" s="115" t="s">
        <v>138</v>
      </c>
      <c r="D34" s="134" t="s">
        <v>191</v>
      </c>
      <c r="E34" s="134"/>
      <c r="F34" s="116" t="s">
        <v>104</v>
      </c>
      <c r="G34" s="118">
        <v>45357</v>
      </c>
    </row>
    <row r="35" spans="2:7" ht="15.75" customHeight="1" x14ac:dyDescent="0.3">
      <c r="B35" s="115" t="s">
        <v>152</v>
      </c>
      <c r="C35" s="115" t="s">
        <v>153</v>
      </c>
      <c r="D35" s="134" t="s">
        <v>186</v>
      </c>
      <c r="E35" s="134"/>
      <c r="F35" s="116" t="s">
        <v>104</v>
      </c>
      <c r="G35" s="118">
        <v>45357</v>
      </c>
    </row>
    <row r="36" spans="2:7" ht="15.75" customHeight="1" x14ac:dyDescent="0.3">
      <c r="B36" s="115" t="s">
        <v>164</v>
      </c>
      <c r="C36" s="115" t="s">
        <v>166</v>
      </c>
      <c r="D36" s="134" t="s">
        <v>186</v>
      </c>
      <c r="E36" s="134"/>
      <c r="F36" s="116" t="s">
        <v>104</v>
      </c>
      <c r="G36" s="118">
        <v>45357</v>
      </c>
    </row>
    <row r="37" spans="2:7" ht="15.75" customHeight="1" x14ac:dyDescent="0.3">
      <c r="B37" s="115" t="s">
        <v>168</v>
      </c>
      <c r="C37" s="115" t="s">
        <v>169</v>
      </c>
      <c r="D37" s="134" t="s">
        <v>186</v>
      </c>
      <c r="E37" s="134"/>
      <c r="F37" s="116" t="s">
        <v>104</v>
      </c>
      <c r="G37" s="118">
        <v>45357</v>
      </c>
    </row>
    <row r="38" spans="2:7" ht="15.75" customHeight="1" x14ac:dyDescent="0.3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3">
      <c r="B39" s="115" t="s">
        <v>160</v>
      </c>
      <c r="C39" s="115" t="s">
        <v>161</v>
      </c>
      <c r="D39" s="134" t="s">
        <v>183</v>
      </c>
      <c r="E39" s="134"/>
      <c r="F39" s="116" t="s">
        <v>101</v>
      </c>
      <c r="G39" s="118">
        <v>45357</v>
      </c>
    </row>
    <row r="40" spans="2:7" ht="15.75" customHeight="1" x14ac:dyDescent="0.3">
      <c r="B40" s="126" t="s">
        <v>162</v>
      </c>
      <c r="C40" s="126" t="s">
        <v>163</v>
      </c>
      <c r="D40" s="137" t="s">
        <v>183</v>
      </c>
      <c r="E40" s="137"/>
      <c r="F40" s="127" t="s">
        <v>101</v>
      </c>
      <c r="G40" s="128">
        <v>45357</v>
      </c>
    </row>
    <row r="41" spans="2:7" ht="15.75" customHeight="1" x14ac:dyDescent="0.3">
      <c r="B41" s="126" t="s">
        <v>135</v>
      </c>
      <c r="C41" s="126" t="s">
        <v>134</v>
      </c>
      <c r="D41" s="137" t="s">
        <v>189</v>
      </c>
      <c r="E41" s="137"/>
      <c r="F41" s="127" t="s">
        <v>101</v>
      </c>
      <c r="G41" s="128">
        <v>45357</v>
      </c>
    </row>
    <row r="42" spans="2:7" ht="15.75" customHeight="1" x14ac:dyDescent="0.3">
      <c r="B42" s="126" t="s">
        <v>149</v>
      </c>
      <c r="C42" s="126" t="s">
        <v>148</v>
      </c>
      <c r="D42" s="137" t="s">
        <v>186</v>
      </c>
      <c r="E42" s="137"/>
      <c r="F42" s="127" t="s">
        <v>101</v>
      </c>
      <c r="G42" s="128">
        <v>45357</v>
      </c>
    </row>
    <row r="43" spans="2:7" ht="15.75" customHeight="1" x14ac:dyDescent="0.3">
      <c r="B43" s="126" t="s">
        <v>145</v>
      </c>
      <c r="C43" s="126" t="s">
        <v>144</v>
      </c>
      <c r="D43" s="137" t="s">
        <v>182</v>
      </c>
      <c r="E43" s="137"/>
      <c r="F43" s="127" t="s">
        <v>101</v>
      </c>
      <c r="G43" s="128">
        <v>45357</v>
      </c>
    </row>
    <row r="44" spans="2:7" ht="15.75" customHeight="1" x14ac:dyDescent="0.3">
      <c r="B44" s="126" t="s">
        <v>320</v>
      </c>
      <c r="C44" s="126" t="s">
        <v>321</v>
      </c>
      <c r="D44" s="137" t="s">
        <v>186</v>
      </c>
      <c r="E44" s="137"/>
      <c r="F44" s="127" t="s">
        <v>95</v>
      </c>
      <c r="G44" s="128">
        <v>45531</v>
      </c>
    </row>
    <row r="45" spans="2:7" ht="15.75" customHeight="1" x14ac:dyDescent="0.3">
      <c r="B45" s="130" t="s">
        <v>318</v>
      </c>
      <c r="C45" s="130" t="s">
        <v>319</v>
      </c>
      <c r="D45" s="130" t="s">
        <v>186</v>
      </c>
      <c r="E45" s="130"/>
      <c r="F45" s="130" t="s">
        <v>101</v>
      </c>
      <c r="G45" s="131">
        <v>45531</v>
      </c>
    </row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2024-08-27T14:01:31Z</dcterms:modified>
</cp:coreProperties>
</file>