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FH\Sem_4\InnoLab_Documents\InnoLab2\"/>
    </mc:Choice>
  </mc:AlternateContent>
  <xr:revisionPtr revIDLastSave="0" documentId="13_ncr:1_{C83B064B-08E7-4415-80D0-6543B9F25A88}" xr6:coauthVersionLast="47" xr6:coauthVersionMax="47" xr10:uidLastSave="{00000000-0000-0000-0000-000000000000}"/>
  <bookViews>
    <workbookView xWindow="29385" yWindow="3675" windowWidth="21630" windowHeight="15030" activeTab="7" xr2:uid="{5C77D34F-34C3-4D2F-849C-09193AE86D67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  <sheet name="Sprint 7" sheetId="7" r:id="rId7"/>
    <sheet name="Sprint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8" l="1"/>
  <c r="D16" i="8"/>
  <c r="C32" i="8"/>
  <c r="G31" i="8"/>
  <c r="F31" i="8"/>
  <c r="C31" i="8"/>
  <c r="A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D31" i="8"/>
  <c r="E22" i="7"/>
  <c r="E29" i="7"/>
  <c r="D18" i="7"/>
  <c r="C32" i="7"/>
  <c r="C33" i="6"/>
  <c r="E23" i="7"/>
  <c r="D17" i="7"/>
  <c r="E17" i="7" s="1"/>
  <c r="D16" i="7"/>
  <c r="E16" i="7" s="1"/>
  <c r="G31" i="7"/>
  <c r="F31" i="7"/>
  <c r="A31" i="7"/>
  <c r="E30" i="7"/>
  <c r="E28" i="7"/>
  <c r="E27" i="7"/>
  <c r="E26" i="7"/>
  <c r="E25" i="7"/>
  <c r="E24" i="7"/>
  <c r="E21" i="7"/>
  <c r="E20" i="7"/>
  <c r="E19" i="7"/>
  <c r="E18" i="7"/>
  <c r="C31" i="7"/>
  <c r="D17" i="6"/>
  <c r="C17" i="6"/>
  <c r="D16" i="6"/>
  <c r="C16" i="6"/>
  <c r="C18" i="6"/>
  <c r="C19" i="6"/>
  <c r="C20" i="6"/>
  <c r="C21" i="6"/>
  <c r="E21" i="6" s="1"/>
  <c r="D28" i="6"/>
  <c r="E28" i="6" s="1"/>
  <c r="E22" i="6"/>
  <c r="D31" i="6"/>
  <c r="E31" i="6" s="1"/>
  <c r="D21" i="6"/>
  <c r="D20" i="6"/>
  <c r="D19" i="6"/>
  <c r="D18" i="6"/>
  <c r="E23" i="6"/>
  <c r="E24" i="6"/>
  <c r="E25" i="6"/>
  <c r="E26" i="6"/>
  <c r="E27" i="6"/>
  <c r="E29" i="6"/>
  <c r="E30" i="6"/>
  <c r="E17" i="6"/>
  <c r="G32" i="6"/>
  <c r="F32" i="6"/>
  <c r="A32" i="6"/>
  <c r="D17" i="5"/>
  <c r="C17" i="5"/>
  <c r="D22" i="5"/>
  <c r="E22" i="5" s="1"/>
  <c r="C22" i="5"/>
  <c r="C20" i="5"/>
  <c r="D20" i="5"/>
  <c r="E20" i="5" s="1"/>
  <c r="D21" i="5"/>
  <c r="C21" i="5"/>
  <c r="D30" i="5"/>
  <c r="C30" i="5"/>
  <c r="C18" i="5"/>
  <c r="D32" i="5"/>
  <c r="E32" i="5" s="1"/>
  <c r="D19" i="5"/>
  <c r="E19" i="5" s="1"/>
  <c r="C19" i="5"/>
  <c r="D18" i="5"/>
  <c r="D23" i="5"/>
  <c r="E23" i="5" s="1"/>
  <c r="E18" i="5"/>
  <c r="E24" i="5"/>
  <c r="E25" i="5"/>
  <c r="E26" i="5"/>
  <c r="E27" i="5"/>
  <c r="E28" i="5"/>
  <c r="E29" i="5"/>
  <c r="E31" i="5"/>
  <c r="E33" i="5"/>
  <c r="E34" i="5"/>
  <c r="C23" i="5"/>
  <c r="C36" i="5"/>
  <c r="G35" i="5"/>
  <c r="F35" i="5"/>
  <c r="A35" i="5"/>
  <c r="D16" i="5"/>
  <c r="C16" i="5"/>
  <c r="D17" i="4"/>
  <c r="C17" i="4"/>
  <c r="D20" i="4"/>
  <c r="C20" i="4"/>
  <c r="D19" i="4"/>
  <c r="C19" i="4"/>
  <c r="E19" i="4"/>
  <c r="E20" i="4"/>
  <c r="E31" i="4"/>
  <c r="C16" i="4"/>
  <c r="D21" i="4"/>
  <c r="C21" i="4"/>
  <c r="D18" i="4"/>
  <c r="C18" i="4"/>
  <c r="C33" i="4" s="1"/>
  <c r="C32" i="1"/>
  <c r="C29" i="2"/>
  <c r="C31" i="3"/>
  <c r="C34" i="4"/>
  <c r="G33" i="4"/>
  <c r="F33" i="4"/>
  <c r="A33" i="4"/>
  <c r="E32" i="4"/>
  <c r="E30" i="4"/>
  <c r="E29" i="4"/>
  <c r="E28" i="4"/>
  <c r="E27" i="4"/>
  <c r="E26" i="4"/>
  <c r="E25" i="4"/>
  <c r="E24" i="4"/>
  <c r="E23" i="4"/>
  <c r="E22" i="4"/>
  <c r="E17" i="4"/>
  <c r="D16" i="4"/>
  <c r="D33" i="4" s="1"/>
  <c r="D31" i="3"/>
  <c r="E28" i="3"/>
  <c r="E29" i="3"/>
  <c r="E30" i="3"/>
  <c r="D26" i="3"/>
  <c r="C26" i="3"/>
  <c r="D25" i="3"/>
  <c r="C25" i="3"/>
  <c r="D18" i="3"/>
  <c r="C18" i="3"/>
  <c r="D22" i="3"/>
  <c r="C22" i="3"/>
  <c r="D20" i="3"/>
  <c r="E20" i="3" s="1"/>
  <c r="C20" i="3"/>
  <c r="D21" i="3"/>
  <c r="C21" i="3"/>
  <c r="E21" i="3"/>
  <c r="D19" i="3"/>
  <c r="C19" i="3"/>
  <c r="D17" i="3"/>
  <c r="D16" i="3"/>
  <c r="C17" i="3"/>
  <c r="C16" i="3"/>
  <c r="C32" i="3"/>
  <c r="G31" i="3"/>
  <c r="F31" i="3"/>
  <c r="A31" i="3"/>
  <c r="E27" i="3"/>
  <c r="E26" i="3"/>
  <c r="E25" i="3"/>
  <c r="E24" i="3"/>
  <c r="E23" i="3"/>
  <c r="E22" i="3"/>
  <c r="C17" i="2"/>
  <c r="C18" i="2"/>
  <c r="D19" i="2"/>
  <c r="C19" i="2"/>
  <c r="D22" i="2"/>
  <c r="C22" i="2"/>
  <c r="C23" i="2"/>
  <c r="D23" i="2"/>
  <c r="D21" i="2"/>
  <c r="C21" i="2"/>
  <c r="E21" i="2" s="1"/>
  <c r="C20" i="2"/>
  <c r="D20" i="2"/>
  <c r="D18" i="2"/>
  <c r="D17" i="2"/>
  <c r="C16" i="2"/>
  <c r="C30" i="2"/>
  <c r="G29" i="2"/>
  <c r="F29" i="2"/>
  <c r="A29" i="2"/>
  <c r="E28" i="2"/>
  <c r="E27" i="2"/>
  <c r="E26" i="2"/>
  <c r="E25" i="2"/>
  <c r="E24" i="2"/>
  <c r="E23" i="2"/>
  <c r="E22" i="2"/>
  <c r="E20" i="2"/>
  <c r="E19" i="2"/>
  <c r="E17" i="2"/>
  <c r="D16" i="2"/>
  <c r="D29" i="2" s="1"/>
  <c r="D22" i="1"/>
  <c r="D32" i="1"/>
  <c r="C22" i="1"/>
  <c r="C33" i="1"/>
  <c r="D20" i="1"/>
  <c r="C20" i="1"/>
  <c r="E20" i="1" s="1"/>
  <c r="D17" i="1"/>
  <c r="C17" i="1"/>
  <c r="C21" i="1"/>
  <c r="D21" i="1"/>
  <c r="D19" i="1"/>
  <c r="E19" i="1" s="1"/>
  <c r="C19" i="1"/>
  <c r="C18" i="1"/>
  <c r="D18" i="1"/>
  <c r="D16" i="1"/>
  <c r="E16" i="1" s="1"/>
  <c r="C16" i="1"/>
  <c r="E23" i="1"/>
  <c r="E24" i="1"/>
  <c r="E25" i="1"/>
  <c r="E26" i="1"/>
  <c r="E27" i="1"/>
  <c r="E28" i="1"/>
  <c r="E29" i="1"/>
  <c r="E31" i="1"/>
  <c r="E30" i="1"/>
  <c r="G32" i="1"/>
  <c r="F32" i="1"/>
  <c r="A32" i="1"/>
  <c r="E31" i="8" l="1"/>
  <c r="E31" i="7"/>
  <c r="D31" i="7"/>
  <c r="E18" i="6"/>
  <c r="E20" i="6"/>
  <c r="E19" i="6"/>
  <c r="E16" i="6"/>
  <c r="C32" i="6"/>
  <c r="D32" i="6"/>
  <c r="E17" i="5"/>
  <c r="E21" i="5"/>
  <c r="E16" i="5"/>
  <c r="E30" i="5"/>
  <c r="C35" i="5"/>
  <c r="D35" i="5"/>
  <c r="E35" i="5"/>
  <c r="E18" i="4"/>
  <c r="E21" i="4"/>
  <c r="E16" i="4"/>
  <c r="E19" i="3"/>
  <c r="E17" i="3"/>
  <c r="E18" i="3"/>
  <c r="E16" i="3"/>
  <c r="E18" i="2"/>
  <c r="E16" i="2"/>
  <c r="E29" i="2"/>
  <c r="E22" i="1"/>
  <c r="E32" i="1" s="1"/>
  <c r="E17" i="1"/>
  <c r="E21" i="1"/>
  <c r="E18" i="1"/>
  <c r="E32" i="6" l="1"/>
  <c r="E33" i="4"/>
  <c r="E31" i="3"/>
</calcChain>
</file>

<file path=xl/sharedStrings.xml><?xml version="1.0" encoding="utf-8"?>
<sst xmlns="http://schemas.openxmlformats.org/spreadsheetml/2006/main" count="385" uniqueCount="134">
  <si>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</si>
  <si>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</si>
  <si>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</si>
  <si>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</si>
  <si>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</si>
  <si>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</si>
  <si>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</si>
  <si>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</si>
  <si>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</si>
  <si>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</si>
  <si>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</si>
  <si>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</si>
  <si>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</si>
  <si>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</si>
  <si>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</si>
  <si>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</si>
  <si>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</si>
  <si>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</si>
  <si>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Bernhart-Straberger Vincent</t>
  </si>
  <si>
    <t>Kastl Tobias</t>
  </si>
  <si>
    <t>Lang Johann</t>
  </si>
  <si>
    <t>Neuwirth Dominik</t>
  </si>
  <si>
    <t>Poppinger Florian</t>
  </si>
  <si>
    <t>Petz Markus</t>
  </si>
  <si>
    <t>Meeting Zoom</t>
  </si>
  <si>
    <t>Meeting FH</t>
  </si>
  <si>
    <t>Meeting Discord</t>
  </si>
  <si>
    <t>Inno Erklärung</t>
  </si>
  <si>
    <t>Kennenlernen, ganz grobe Ideensammlung</t>
  </si>
  <si>
    <t>Diary-Meeting ohne Petz</t>
  </si>
  <si>
    <t>Diary-Meeting mit Petz</t>
  </si>
  <si>
    <t>Idea-Brainstorming mit Petz</t>
  </si>
  <si>
    <t>Organisatorisches, Sprintbesprechung</t>
  </si>
  <si>
    <t>High Concept</t>
  </si>
  <si>
    <t>Johann</t>
  </si>
  <si>
    <t>Alle außer Johann</t>
  </si>
  <si>
    <t>Unity Programmer Path 1/2</t>
  </si>
  <si>
    <t>Sprint 1 Review</t>
  </si>
  <si>
    <t>Unity Programmer Path</t>
  </si>
  <si>
    <t>Projekt aufsetzen</t>
  </si>
  <si>
    <t>General Art Design/Direction</t>
  </si>
  <si>
    <t>Gamedesign sketches</t>
  </si>
  <si>
    <t>Johann: Krita is müll</t>
  </si>
  <si>
    <t>Design Main Character</t>
  </si>
  <si>
    <t>Tobi + Vincent: mit nix zufrieden</t>
  </si>
  <si>
    <t>Alle</t>
  </si>
  <si>
    <t>Johann: Noch nicht fertig</t>
  </si>
  <si>
    <t>Flo + Domi: Unity Cloud / Git ?</t>
  </si>
  <si>
    <t>Alle: Sprint 2 Review</t>
  </si>
  <si>
    <t>Alle: Arbeitspackete definieren</t>
  </si>
  <si>
    <t>Alle: Organisatorisches, Sprintbesprechung</t>
  </si>
  <si>
    <t>Johann, Vincent: game-design / artstyle</t>
  </si>
  <si>
    <t>Vincent</t>
  </si>
  <si>
    <t>Vincent, Tobi</t>
  </si>
  <si>
    <t>Design: Theme Floor A</t>
  </si>
  <si>
    <t>Sketch: Ground Floor A</t>
  </si>
  <si>
    <t>Art: Ground Floor A</t>
  </si>
  <si>
    <t>Vincent, Tobi: tilemap-design</t>
  </si>
  <si>
    <t>Programming: Player Basic Movement</t>
  </si>
  <si>
    <t>Programming: Entity spawn</t>
  </si>
  <si>
    <t>Programming: Player Health (Code / UI)</t>
  </si>
  <si>
    <t>Programming: Player dash</t>
  </si>
  <si>
    <t>Dominik, Florian</t>
  </si>
  <si>
    <t>Dominik</t>
  </si>
  <si>
    <t>Florian</t>
  </si>
  <si>
    <t>Programming: Attack hitbox trigger</t>
  </si>
  <si>
    <t>Programming: Projectile Behavior</t>
  </si>
  <si>
    <t>Programming: AOE Behavior</t>
  </si>
  <si>
    <t>Programming: Enemy Spawner</t>
  </si>
  <si>
    <t>Programming: Enemy Collisions</t>
  </si>
  <si>
    <t>Alle: Sprint 3 Review</t>
  </si>
  <si>
    <t>Dominik + Florian: Git Project</t>
  </si>
  <si>
    <t>Dominik: Mouse Position auslesen</t>
  </si>
  <si>
    <t>Dominik + Florian: Layering</t>
  </si>
  <si>
    <t>Design: Trojaner</t>
  </si>
  <si>
    <t>Design: Spyware</t>
  </si>
  <si>
    <t>Design: Virus</t>
  </si>
  <si>
    <t>Design: Ransomware</t>
  </si>
  <si>
    <t>Sketch: Trojaner</t>
  </si>
  <si>
    <t>Sketch: Virus</t>
  </si>
  <si>
    <t>Tobi: Tablet einrichten</t>
  </si>
  <si>
    <t xml:space="preserve">Vincent + Tobi: Artstyle simpler gemacht -&gt; Perspektive angepasst </t>
  </si>
  <si>
    <t>Vincent + Tobi: Tilemap überarbeiten, Art scaling</t>
  </si>
  <si>
    <t>Alle: Sprint 4 Review</t>
  </si>
  <si>
    <t>Dominik + Florian: Neue Design Ideen</t>
  </si>
  <si>
    <t>Florian: Unity Version conflict</t>
  </si>
  <si>
    <t>Johann: Work in progress</t>
  </si>
  <si>
    <t>Vincent + Johann: Gegnerdesign</t>
  </si>
  <si>
    <t>Alle: Health System/Healthbar Diskussion</t>
  </si>
  <si>
    <t>Programming: Player Weapons Fire</t>
  </si>
  <si>
    <t>Programming: Player Weapons Reload</t>
  </si>
  <si>
    <t>Programming: Enemy Movement</t>
  </si>
  <si>
    <t>Programming: Enemy Health (Code / UI)</t>
  </si>
  <si>
    <t>Programming: Enemy Attacks</t>
  </si>
  <si>
    <t>Design: Räume planen</t>
  </si>
  <si>
    <t>Design: Inventory/Items planen</t>
  </si>
  <si>
    <t>Sketch: Main Character</t>
  </si>
  <si>
    <t>Sketch: Healthbar</t>
  </si>
  <si>
    <t>Sketch: Walls Floor A</t>
  </si>
  <si>
    <t>Sketch: Bit -&gt; Bat</t>
  </si>
  <si>
    <t>Vincent + Tobi: Work in progress</t>
  </si>
  <si>
    <t>Vincent + Tobi: Healthbar Diskussion + Sketching</t>
  </si>
  <si>
    <t>Vincent + Johann: Räume feedback</t>
  </si>
  <si>
    <t>Dominik + Tobi: Healthbar in Unity</t>
  </si>
  <si>
    <t>Tobi: Design Umentscheidung</t>
  </si>
  <si>
    <t>Programming: Health packs</t>
  </si>
  <si>
    <t>Programming: Wall, Ground, Hole tiles</t>
  </si>
  <si>
    <t>Art: Walls Floor A</t>
  </si>
  <si>
    <t>Alle: Game Concept (Serious Game)</t>
  </si>
  <si>
    <t>Alle: Merge on Dev, Enemy Behavior Diskussion</t>
  </si>
  <si>
    <t>Alle: Presentation Preparation</t>
  </si>
  <si>
    <t>Alle: Sprint 6 Review + Video</t>
  </si>
  <si>
    <t>Dominik + Tobi: Wall Texture Unity integration</t>
  </si>
  <si>
    <t>Dominik: Texture Problems</t>
  </si>
  <si>
    <t>Florian: (Sprint 5)</t>
  </si>
  <si>
    <t>Vincent + Tobi: (Sprint 5)</t>
  </si>
  <si>
    <t>PowerPoint &amp; Video</t>
  </si>
  <si>
    <t>Alle: Sprint 5 Review &amp; Presentation</t>
  </si>
  <si>
    <t>Alle: Arbeitsaufteilung erster Sprint</t>
  </si>
  <si>
    <t>Alle: Game Design Document</t>
  </si>
  <si>
    <t>Alle: Sprint Review</t>
  </si>
  <si>
    <t>Demo Graphics</t>
  </si>
  <si>
    <t>Main Character Update</t>
  </si>
  <si>
    <t>Basic level setup</t>
  </si>
  <si>
    <t>Character pick up trash</t>
  </si>
  <si>
    <t>Character move on Tiles</t>
  </si>
  <si>
    <t>Drag and drop UI Element</t>
  </si>
  <si>
    <t>Copy UI element/prefab</t>
  </si>
  <si>
    <t>Call character Funktion from UI</t>
  </si>
  <si>
    <t>Sketch of main view/UI</t>
  </si>
  <si>
    <t>Tobias</t>
  </si>
  <si>
    <t>Als Spieler möchte ich in der Lage sein das Level zurück zu setzten, um mein UML-Ablaufdiagramm anpassen und es noch einmal versuchen zu können.</t>
  </si>
  <si>
    <t>Alle: Sprint Planen</t>
  </si>
  <si>
    <t>Alle: Arbeitspakete neu definieren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</si>
</sst>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3"/>
  <sheetViews>
    <sheetView workbookViewId="0">
      <selection activeCell="D26" sqref="D26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1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45236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27</v>
      </c>
    </row>
    <row r="17" spans="1:8" x14ac:dyDescent="0.25">
      <c r="A17" s="8">
        <v>0</v>
      </c>
      <c r="B17" s="7" t="s">
        <v>25</v>
      </c>
      <c r="C17" s="7">
        <f>2*5</f>
        <v>10</v>
      </c>
      <c r="D17" s="7">
        <f>2*5</f>
        <v>10</v>
      </c>
      <c r="E17" s="2">
        <f t="shared" ref="E17:E31" si="0">D17-C17</f>
        <v>0</v>
      </c>
      <c r="F17" s="3">
        <v>1</v>
      </c>
      <c r="G17" s="4"/>
      <c r="H17" s="7" t="s">
        <v>28</v>
      </c>
    </row>
    <row r="18" spans="1:8" x14ac:dyDescent="0.25">
      <c r="A18" s="8">
        <v>0</v>
      </c>
      <c r="B18" s="7" t="s">
        <v>26</v>
      </c>
      <c r="C18" s="7">
        <f>1*5</f>
        <v>5</v>
      </c>
      <c r="D18" s="7">
        <f>1*5</f>
        <v>5</v>
      </c>
      <c r="E18" s="2">
        <f t="shared" si="0"/>
        <v>0</v>
      </c>
      <c r="F18" s="3">
        <v>1</v>
      </c>
      <c r="G18" s="4"/>
      <c r="H18" s="7" t="s">
        <v>29</v>
      </c>
    </row>
    <row r="19" spans="1:8" x14ac:dyDescent="0.25">
      <c r="A19" s="8">
        <v>0</v>
      </c>
      <c r="B19" s="7" t="s">
        <v>24</v>
      </c>
      <c r="C19" s="7">
        <f>1*5</f>
        <v>5</v>
      </c>
      <c r="D19" s="7">
        <f>1*5</f>
        <v>5</v>
      </c>
      <c r="E19" s="2">
        <f>D19-C19</f>
        <v>0</v>
      </c>
      <c r="F19" s="3">
        <v>1</v>
      </c>
      <c r="G19" s="4"/>
      <c r="H19" s="7" t="s">
        <v>30</v>
      </c>
    </row>
    <row r="20" spans="1:8" x14ac:dyDescent="0.25">
      <c r="A20" s="8">
        <v>0</v>
      </c>
      <c r="B20" s="7" t="s">
        <v>25</v>
      </c>
      <c r="C20" s="7">
        <f>2*5</f>
        <v>10</v>
      </c>
      <c r="D20" s="7">
        <f>2*5</f>
        <v>10</v>
      </c>
      <c r="E20" s="2">
        <f>D20-C20</f>
        <v>0</v>
      </c>
      <c r="F20" s="3">
        <v>1</v>
      </c>
      <c r="G20" s="4"/>
      <c r="H20" s="7" t="s">
        <v>31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32</v>
      </c>
    </row>
    <row r="22" spans="1:8" x14ac:dyDescent="0.25">
      <c r="A22" s="8">
        <v>0</v>
      </c>
      <c r="B22" s="7" t="s">
        <v>36</v>
      </c>
      <c r="C22" s="7">
        <f>4*4</f>
        <v>16</v>
      </c>
      <c r="D22" s="7">
        <f>4*4</f>
        <v>16</v>
      </c>
      <c r="E22" s="2">
        <f t="shared" si="0"/>
        <v>0</v>
      </c>
      <c r="F22" s="3">
        <v>1</v>
      </c>
      <c r="G22" s="4"/>
      <c r="H22" s="7" t="s">
        <v>35</v>
      </c>
    </row>
    <row r="23" spans="1:8" x14ac:dyDescent="0.25">
      <c r="A23" s="8">
        <v>0</v>
      </c>
      <c r="B23" s="7" t="s">
        <v>33</v>
      </c>
      <c r="C23" s="7">
        <v>4</v>
      </c>
      <c r="D23" s="7">
        <v>4</v>
      </c>
      <c r="E23" s="2">
        <f t="shared" si="0"/>
        <v>0</v>
      </c>
      <c r="F23" s="3">
        <v>1</v>
      </c>
      <c r="G23" s="4"/>
      <c r="H23" s="7" t="s">
        <v>34</v>
      </c>
    </row>
    <row r="24" spans="1:8" x14ac:dyDescent="0.25">
      <c r="A24" s="8">
        <v>0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>
        <v>0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>
        <v>0</v>
      </c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>
        <v>0</v>
      </c>
      <c r="B27" s="7"/>
      <c r="C27" s="7"/>
      <c r="D27" s="7"/>
      <c r="E27" s="2">
        <f t="shared" si="0"/>
        <v>0</v>
      </c>
      <c r="F27" s="3"/>
      <c r="G27" s="4"/>
      <c r="H27" s="7"/>
    </row>
    <row r="28" spans="1:8" x14ac:dyDescent="0.25">
      <c r="A28" s="8">
        <v>0</v>
      </c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8">
        <v>0</v>
      </c>
      <c r="B29" s="7"/>
      <c r="C29" s="7"/>
      <c r="D29" s="7"/>
      <c r="E29" s="2">
        <f t="shared" si="0"/>
        <v>0</v>
      </c>
      <c r="F29" s="3"/>
      <c r="G29" s="4"/>
      <c r="H29" s="7"/>
    </row>
    <row r="30" spans="1:8" x14ac:dyDescent="0.25">
      <c r="A30" s="8">
        <v>0</v>
      </c>
      <c r="B30" s="7"/>
      <c r="C30" s="7"/>
      <c r="D30" s="7"/>
      <c r="E30" s="2">
        <f t="shared" si="0"/>
        <v>0</v>
      </c>
      <c r="F30" s="3"/>
      <c r="G30" s="4"/>
      <c r="H30" s="7"/>
    </row>
    <row r="31" spans="1:8" ht="15.75" customHeight="1" x14ac:dyDescent="0.25">
      <c r="A31" s="8">
        <v>0</v>
      </c>
      <c r="B31" s="7"/>
      <c r="C31" s="7"/>
      <c r="D31" s="7"/>
      <c r="E31" s="2">
        <f t="shared" si="0"/>
        <v>0</v>
      </c>
      <c r="F31" s="3"/>
      <c r="G31" s="4"/>
      <c r="H31" s="7"/>
    </row>
    <row r="32" spans="1:8" x14ac:dyDescent="0.25">
      <c r="A32" s="6">
        <f>COUNT(A16:A31)</f>
        <v>16</v>
      </c>
      <c r="B32" s="6"/>
      <c r="C32" s="6">
        <f>SUM(C16:C31)</f>
        <v>60</v>
      </c>
      <c r="D32" s="6">
        <f>SUM(D16:D31)</f>
        <v>60</v>
      </c>
      <c r="E32" s="6">
        <f>SUM(E16:E31)</f>
        <v>0</v>
      </c>
      <c r="F32" s="6">
        <f>COUNT(F16:F31)</f>
        <v>8</v>
      </c>
      <c r="G32" s="6">
        <f>COUNT(G16:G31)</f>
        <v>0</v>
      </c>
      <c r="H32" s="6"/>
    </row>
    <row r="33" spans="3:3" x14ac:dyDescent="0.25">
      <c r="C33" s="2">
        <f>12*5</f>
        <v>60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C815-043F-4A50-BD21-9AA3C90419F8}">
  <dimension ref="A1:I30"/>
  <sheetViews>
    <sheetView workbookViewId="0">
      <selection activeCell="C32" sqref="C32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2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45251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37</v>
      </c>
    </row>
    <row r="17" spans="1:8" x14ac:dyDescent="0.25">
      <c r="A17" s="8">
        <v>0</v>
      </c>
      <c r="B17" s="7" t="s">
        <v>25</v>
      </c>
      <c r="C17" s="7">
        <f>1*5</f>
        <v>5</v>
      </c>
      <c r="D17" s="7">
        <f>1*5</f>
        <v>5</v>
      </c>
      <c r="E17" s="2">
        <f t="shared" ref="E17:E28" si="0">D17-C17</f>
        <v>0</v>
      </c>
      <c r="F17" s="3">
        <v>1</v>
      </c>
      <c r="G17" s="4"/>
      <c r="H17" s="7" t="s">
        <v>40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32</v>
      </c>
    </row>
    <row r="19" spans="1:8" x14ac:dyDescent="0.25">
      <c r="A19" s="8">
        <v>0</v>
      </c>
      <c r="B19" s="7" t="s">
        <v>38</v>
      </c>
      <c r="C19" s="7">
        <f>5*2</f>
        <v>10</v>
      </c>
      <c r="D19" s="7">
        <f>5*2</f>
        <v>10</v>
      </c>
      <c r="E19" s="2">
        <f t="shared" si="0"/>
        <v>0</v>
      </c>
      <c r="F19" s="3">
        <v>1</v>
      </c>
      <c r="G19" s="4"/>
      <c r="H19" s="7" t="s">
        <v>45</v>
      </c>
    </row>
    <row r="20" spans="1:8" x14ac:dyDescent="0.25">
      <c r="A20" s="8">
        <v>0</v>
      </c>
      <c r="B20" s="7" t="s">
        <v>33</v>
      </c>
      <c r="C20" s="7">
        <f>2*1</f>
        <v>2</v>
      </c>
      <c r="D20" s="7">
        <f>2*1</f>
        <v>2</v>
      </c>
      <c r="E20" s="2">
        <f t="shared" si="0"/>
        <v>0</v>
      </c>
      <c r="F20" s="3"/>
      <c r="G20" s="4">
        <v>1</v>
      </c>
      <c r="H20" s="7" t="s">
        <v>46</v>
      </c>
    </row>
    <row r="21" spans="1:8" x14ac:dyDescent="0.25">
      <c r="A21" s="8">
        <v>0</v>
      </c>
      <c r="B21" s="7" t="s">
        <v>41</v>
      </c>
      <c r="C21" s="7">
        <f>3*1</f>
        <v>3</v>
      </c>
      <c r="D21" s="7">
        <f>3*1</f>
        <v>3</v>
      </c>
      <c r="E21" s="2">
        <f t="shared" si="0"/>
        <v>0</v>
      </c>
      <c r="F21" s="3">
        <v>1</v>
      </c>
      <c r="G21" s="4"/>
      <c r="H21" s="7" t="s">
        <v>42</v>
      </c>
    </row>
    <row r="22" spans="1:8" x14ac:dyDescent="0.25">
      <c r="A22" s="8">
        <v>0</v>
      </c>
      <c r="B22" s="7" t="s">
        <v>43</v>
      </c>
      <c r="C22" s="7">
        <f>3*2</f>
        <v>6</v>
      </c>
      <c r="D22" s="7">
        <f>3*2</f>
        <v>6</v>
      </c>
      <c r="E22" s="2">
        <f t="shared" si="0"/>
        <v>0</v>
      </c>
      <c r="F22" s="3"/>
      <c r="G22" s="4">
        <v>1</v>
      </c>
      <c r="H22" s="7" t="s">
        <v>44</v>
      </c>
    </row>
    <row r="23" spans="1:8" x14ac:dyDescent="0.25">
      <c r="A23" s="8">
        <v>0</v>
      </c>
      <c r="B23" s="7" t="s">
        <v>39</v>
      </c>
      <c r="C23" s="7">
        <f>3*2</f>
        <v>6</v>
      </c>
      <c r="D23" s="7">
        <f>3*2</f>
        <v>6</v>
      </c>
      <c r="E23" s="2">
        <f t="shared" si="0"/>
        <v>0</v>
      </c>
      <c r="F23" s="3"/>
      <c r="G23" s="4">
        <v>1</v>
      </c>
      <c r="H23" s="7" t="s">
        <v>47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</row>
    <row r="28" spans="1:8" ht="15.75" customHeight="1" x14ac:dyDescent="0.25">
      <c r="A28" s="8"/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6">
        <f>COUNT(A16:A28)</f>
        <v>8</v>
      </c>
      <c r="B29" s="6"/>
      <c r="C29" s="6">
        <f>SUM(C16:C28)</f>
        <v>47</v>
      </c>
      <c r="D29" s="6">
        <f>SUM(D16:D28)</f>
        <v>47</v>
      </c>
      <c r="E29" s="6">
        <f>SUM(E16:E28)</f>
        <v>0</v>
      </c>
      <c r="F29" s="6">
        <f>COUNT(F16:F28)</f>
        <v>5</v>
      </c>
      <c r="G29" s="6">
        <f>COUNT(G16:G28)</f>
        <v>3</v>
      </c>
      <c r="H29" s="6"/>
    </row>
    <row r="30" spans="1:8" x14ac:dyDescent="0.25">
      <c r="C30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0810-5D6B-490E-9C36-AF0F14A8CBBB}">
  <dimension ref="A1:I32"/>
  <sheetViews>
    <sheetView workbookViewId="0">
      <selection activeCell="H5" sqref="H5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3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45265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48</v>
      </c>
    </row>
    <row r="17" spans="1:8" x14ac:dyDescent="0.25">
      <c r="A17" s="8">
        <v>0</v>
      </c>
      <c r="B17" s="7" t="s">
        <v>26</v>
      </c>
      <c r="C17" s="7">
        <f>4*5</f>
        <v>20</v>
      </c>
      <c r="D17" s="7">
        <f>4*5</f>
        <v>20</v>
      </c>
      <c r="E17" s="2">
        <f t="shared" ref="E17:E30" si="0">D17-C17</f>
        <v>0</v>
      </c>
      <c r="F17" s="3">
        <v>1</v>
      </c>
      <c r="G17" s="4"/>
      <c r="H17" s="7" t="s">
        <v>49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50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si="0"/>
        <v>0</v>
      </c>
      <c r="F19" s="3">
        <v>1</v>
      </c>
      <c r="G19" s="4"/>
      <c r="H19" s="7" t="s">
        <v>51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57</v>
      </c>
    </row>
    <row r="21" spans="1:8" x14ac:dyDescent="0.25">
      <c r="A21" s="8">
        <v>58</v>
      </c>
      <c r="B21" s="7" t="s">
        <v>54</v>
      </c>
      <c r="C21" s="7">
        <f>1*2</f>
        <v>2</v>
      </c>
      <c r="D21" s="7">
        <f>1*2</f>
        <v>2</v>
      </c>
      <c r="E21" s="2">
        <f t="shared" si="0"/>
        <v>0</v>
      </c>
      <c r="F21" s="3">
        <v>1</v>
      </c>
      <c r="G21" s="4"/>
      <c r="H21" s="7" t="s">
        <v>53</v>
      </c>
    </row>
    <row r="22" spans="1:8" x14ac:dyDescent="0.25">
      <c r="A22" s="8">
        <v>60</v>
      </c>
      <c r="B22" s="7" t="s">
        <v>55</v>
      </c>
      <c r="C22" s="7">
        <f>8*2</f>
        <v>16</v>
      </c>
      <c r="D22" s="7">
        <f>5*2</f>
        <v>10</v>
      </c>
      <c r="E22" s="2">
        <f t="shared" si="0"/>
        <v>-6</v>
      </c>
      <c r="F22" s="3">
        <v>1</v>
      </c>
      <c r="G22" s="4"/>
      <c r="H22" s="7" t="s">
        <v>53</v>
      </c>
    </row>
    <row r="23" spans="1:8" x14ac:dyDescent="0.25">
      <c r="A23" s="8">
        <v>122</v>
      </c>
      <c r="B23" s="7" t="s">
        <v>56</v>
      </c>
      <c r="C23" s="7">
        <v>4</v>
      </c>
      <c r="D23" s="7">
        <v>8</v>
      </c>
      <c r="E23" s="2">
        <f t="shared" si="0"/>
        <v>4</v>
      </c>
      <c r="F23" s="3">
        <v>1</v>
      </c>
      <c r="G23" s="4"/>
      <c r="H23" s="7" t="s">
        <v>52</v>
      </c>
    </row>
    <row r="24" spans="1:8" x14ac:dyDescent="0.25">
      <c r="A24" s="8">
        <v>167</v>
      </c>
      <c r="B24" s="7" t="s">
        <v>33</v>
      </c>
      <c r="C24" s="7">
        <v>3</v>
      </c>
      <c r="D24" s="7">
        <v>3</v>
      </c>
      <c r="E24" s="2">
        <f t="shared" si="0"/>
        <v>0</v>
      </c>
      <c r="F24" s="3">
        <v>1</v>
      </c>
      <c r="G24" s="4"/>
      <c r="H24" s="7" t="s">
        <v>34</v>
      </c>
    </row>
    <row r="25" spans="1:8" x14ac:dyDescent="0.25">
      <c r="A25" s="8">
        <v>4</v>
      </c>
      <c r="B25" s="7" t="s">
        <v>58</v>
      </c>
      <c r="C25" s="7">
        <f>1*2</f>
        <v>2</v>
      </c>
      <c r="D25" s="7">
        <f>1*2</f>
        <v>2</v>
      </c>
      <c r="E25" s="2">
        <f t="shared" si="0"/>
        <v>0</v>
      </c>
      <c r="F25" s="3">
        <v>1</v>
      </c>
      <c r="G25" s="4"/>
      <c r="H25" s="7" t="s">
        <v>62</v>
      </c>
    </row>
    <row r="26" spans="1:8" x14ac:dyDescent="0.25">
      <c r="A26" s="8">
        <v>5</v>
      </c>
      <c r="B26" s="7" t="s">
        <v>59</v>
      </c>
      <c r="C26" s="7">
        <f>4*2</f>
        <v>8</v>
      </c>
      <c r="D26" s="7">
        <f>4*2</f>
        <v>8</v>
      </c>
      <c r="E26" s="2">
        <f t="shared" si="0"/>
        <v>0</v>
      </c>
      <c r="F26" s="3">
        <v>1</v>
      </c>
      <c r="G26" s="4"/>
      <c r="H26" s="7" t="s">
        <v>62</v>
      </c>
    </row>
    <row r="27" spans="1:8" x14ac:dyDescent="0.25">
      <c r="A27" s="8">
        <v>6</v>
      </c>
      <c r="B27" s="7" t="s">
        <v>60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64</v>
      </c>
    </row>
    <row r="28" spans="1:8" x14ac:dyDescent="0.25">
      <c r="A28" s="8">
        <v>21</v>
      </c>
      <c r="B28" s="7" t="s">
        <v>61</v>
      </c>
      <c r="C28" s="7">
        <v>4</v>
      </c>
      <c r="D28" s="7">
        <v>3</v>
      </c>
      <c r="E28" s="2">
        <f t="shared" si="0"/>
        <v>-1</v>
      </c>
      <c r="F28" s="3"/>
      <c r="G28" s="4">
        <v>1</v>
      </c>
      <c r="H28" s="7" t="s">
        <v>63</v>
      </c>
    </row>
    <row r="29" spans="1:8" x14ac:dyDescent="0.25">
      <c r="A29" s="8"/>
      <c r="B29" s="7"/>
      <c r="C29" s="7"/>
      <c r="D29" s="7"/>
      <c r="E29" s="2">
        <f t="shared" si="0"/>
        <v>0</v>
      </c>
      <c r="F29" s="3"/>
      <c r="G29" s="4"/>
      <c r="H29" s="7"/>
    </row>
    <row r="30" spans="1:8" ht="15.75" customHeight="1" x14ac:dyDescent="0.25">
      <c r="A30" s="8"/>
      <c r="B30" s="7"/>
      <c r="C30" s="7"/>
      <c r="D30" s="7"/>
      <c r="E30" s="2">
        <f t="shared" si="0"/>
        <v>0</v>
      </c>
      <c r="F30" s="3"/>
      <c r="G30" s="4"/>
      <c r="H30" s="7"/>
    </row>
    <row r="31" spans="1:8" x14ac:dyDescent="0.25">
      <c r="A31" s="6">
        <f>COUNT(A16:A30)</f>
        <v>13</v>
      </c>
      <c r="B31" s="6"/>
      <c r="C31" s="6">
        <f>SUM(C16:C30)</f>
        <v>88</v>
      </c>
      <c r="D31" s="6">
        <f>SUM(D16:D30)</f>
        <v>84</v>
      </c>
      <c r="E31" s="6">
        <f>SUM(E16:E30)</f>
        <v>-4</v>
      </c>
      <c r="F31" s="6">
        <f>COUNT(F16:F30)</f>
        <v>12</v>
      </c>
      <c r="G31" s="6">
        <f>COUNT(G16:G30)</f>
        <v>1</v>
      </c>
      <c r="H31" s="6"/>
    </row>
    <row r="32" spans="1:8" x14ac:dyDescent="0.25">
      <c r="C32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ignoredErrors>
    <ignoredError sqref="C17:D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38E6-5633-4343-947C-C3F751C3A79D}">
  <dimension ref="A1:I34"/>
  <sheetViews>
    <sheetView topLeftCell="A3" workbookViewId="0">
      <selection activeCell="C37" sqref="C37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4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45279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70</v>
      </c>
    </row>
    <row r="17" spans="1:8" x14ac:dyDescent="0.25">
      <c r="A17" s="8">
        <v>0</v>
      </c>
      <c r="B17" s="7" t="s">
        <v>26</v>
      </c>
      <c r="C17" s="7">
        <f>2*5</f>
        <v>10</v>
      </c>
      <c r="D17" s="7">
        <f>2*5</f>
        <v>10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2*1</f>
        <v>2</v>
      </c>
      <c r="D18" s="7">
        <f>2*1</f>
        <v>2</v>
      </c>
      <c r="E18" s="2">
        <f>D18-C18</f>
        <v>0</v>
      </c>
      <c r="F18" s="3">
        <v>1</v>
      </c>
      <c r="G18" s="4"/>
      <c r="H18" s="7" t="s">
        <v>71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ref="E19:E20" si="0">D19-C19</f>
        <v>0</v>
      </c>
      <c r="F19" s="3">
        <v>1</v>
      </c>
      <c r="G19" s="4"/>
      <c r="H19" s="7" t="s">
        <v>81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82</v>
      </c>
    </row>
    <row r="21" spans="1:8" x14ac:dyDescent="0.25">
      <c r="A21" s="8">
        <v>14</v>
      </c>
      <c r="B21" s="7" t="s">
        <v>65</v>
      </c>
      <c r="C21" s="7">
        <f>4*2</f>
        <v>8</v>
      </c>
      <c r="D21" s="7">
        <f>3*2</f>
        <v>6</v>
      </c>
      <c r="E21" s="2">
        <f t="shared" ref="E21:E28" si="1">D21-C21</f>
        <v>-2</v>
      </c>
      <c r="F21" s="3">
        <v>1</v>
      </c>
      <c r="G21" s="4"/>
      <c r="H21" s="7" t="s">
        <v>73</v>
      </c>
    </row>
    <row r="22" spans="1:8" x14ac:dyDescent="0.25">
      <c r="A22" s="8">
        <v>15</v>
      </c>
      <c r="B22" s="7" t="s">
        <v>66</v>
      </c>
      <c r="C22" s="7">
        <v>2</v>
      </c>
      <c r="D22" s="7">
        <v>3</v>
      </c>
      <c r="E22" s="2">
        <f t="shared" si="1"/>
        <v>1</v>
      </c>
      <c r="F22" s="3">
        <v>1</v>
      </c>
      <c r="G22" s="4"/>
      <c r="H22" s="7" t="s">
        <v>72</v>
      </c>
    </row>
    <row r="23" spans="1:8" x14ac:dyDescent="0.25">
      <c r="A23" s="8">
        <v>16</v>
      </c>
      <c r="B23" s="7" t="s">
        <v>67</v>
      </c>
      <c r="C23" s="7">
        <v>4</v>
      </c>
      <c r="D23" s="7">
        <v>3</v>
      </c>
      <c r="E23" s="2">
        <f t="shared" si="1"/>
        <v>-1</v>
      </c>
      <c r="F23" s="3">
        <v>1</v>
      </c>
      <c r="G23" s="4"/>
      <c r="H23" s="7" t="s">
        <v>63</v>
      </c>
    </row>
    <row r="24" spans="1:8" x14ac:dyDescent="0.25">
      <c r="A24" s="8">
        <v>21</v>
      </c>
      <c r="B24" s="7" t="s">
        <v>61</v>
      </c>
      <c r="C24" s="7">
        <v>1</v>
      </c>
      <c r="D24" s="7">
        <v>1</v>
      </c>
      <c r="E24" s="2">
        <f t="shared" si="1"/>
        <v>0</v>
      </c>
      <c r="F24" s="3">
        <v>1</v>
      </c>
      <c r="G24" s="4"/>
      <c r="H24" s="7" t="s">
        <v>63</v>
      </c>
    </row>
    <row r="25" spans="1:8" x14ac:dyDescent="0.25">
      <c r="A25" s="8">
        <v>31</v>
      </c>
      <c r="B25" s="7" t="s">
        <v>68</v>
      </c>
      <c r="C25" s="7">
        <v>4</v>
      </c>
      <c r="D25" s="7">
        <v>3</v>
      </c>
      <c r="E25" s="2">
        <f t="shared" si="1"/>
        <v>-1</v>
      </c>
      <c r="F25" s="3">
        <v>1</v>
      </c>
      <c r="G25" s="4"/>
      <c r="H25" s="7" t="s">
        <v>64</v>
      </c>
    </row>
    <row r="26" spans="1:8" x14ac:dyDescent="0.25">
      <c r="A26" s="8">
        <v>36</v>
      </c>
      <c r="B26" s="7" t="s">
        <v>69</v>
      </c>
      <c r="C26" s="7">
        <v>2</v>
      </c>
      <c r="D26" s="7">
        <v>2</v>
      </c>
      <c r="E26" s="2">
        <f t="shared" si="1"/>
        <v>0</v>
      </c>
      <c r="F26" s="3">
        <v>1</v>
      </c>
      <c r="G26" s="4"/>
      <c r="H26" s="7" t="s">
        <v>64</v>
      </c>
    </row>
    <row r="27" spans="1:8" x14ac:dyDescent="0.25">
      <c r="A27" s="8">
        <v>41</v>
      </c>
      <c r="B27" s="7" t="s">
        <v>78</v>
      </c>
      <c r="C27" s="7">
        <v>8</v>
      </c>
      <c r="D27" s="7">
        <v>7</v>
      </c>
      <c r="E27" s="2">
        <f t="shared" si="1"/>
        <v>-1</v>
      </c>
      <c r="F27" s="3">
        <v>1</v>
      </c>
      <c r="G27" s="4"/>
      <c r="H27" s="7" t="s">
        <v>80</v>
      </c>
    </row>
    <row r="28" spans="1:8" x14ac:dyDescent="0.25">
      <c r="A28" s="8">
        <v>43</v>
      </c>
      <c r="B28" s="7" t="s">
        <v>79</v>
      </c>
      <c r="C28" s="7">
        <v>8</v>
      </c>
      <c r="D28" s="7">
        <v>6</v>
      </c>
      <c r="E28" s="2">
        <f t="shared" si="1"/>
        <v>-2</v>
      </c>
      <c r="F28" s="3">
        <v>1</v>
      </c>
      <c r="G28" s="4"/>
      <c r="H28" s="7" t="s">
        <v>52</v>
      </c>
    </row>
    <row r="29" spans="1:8" x14ac:dyDescent="0.25">
      <c r="A29" s="8">
        <v>144</v>
      </c>
      <c r="B29" s="7" t="s">
        <v>74</v>
      </c>
      <c r="C29" s="7">
        <v>2</v>
      </c>
      <c r="D29" s="7">
        <v>2</v>
      </c>
      <c r="E29" s="2">
        <f t="shared" ref="E29:E32" si="2">D29-C29</f>
        <v>0</v>
      </c>
      <c r="F29" s="3">
        <v>1</v>
      </c>
      <c r="G29" s="4"/>
      <c r="H29" s="7" t="s">
        <v>34</v>
      </c>
    </row>
    <row r="30" spans="1:8" x14ac:dyDescent="0.25">
      <c r="A30" s="8">
        <v>145</v>
      </c>
      <c r="B30" s="7" t="s">
        <v>75</v>
      </c>
      <c r="C30" s="7">
        <v>2</v>
      </c>
      <c r="D30" s="7">
        <v>2</v>
      </c>
      <c r="E30" s="2">
        <f>D30-C30</f>
        <v>0</v>
      </c>
      <c r="F30" s="3">
        <v>1</v>
      </c>
      <c r="G30" s="4"/>
      <c r="H30" s="7" t="s">
        <v>34</v>
      </c>
    </row>
    <row r="31" spans="1:8" x14ac:dyDescent="0.25">
      <c r="A31" s="8">
        <v>146</v>
      </c>
      <c r="B31" s="7" t="s">
        <v>76</v>
      </c>
      <c r="C31" s="7">
        <v>2</v>
      </c>
      <c r="D31" s="7">
        <v>2</v>
      </c>
      <c r="E31" s="2">
        <f>D31-C31</f>
        <v>0</v>
      </c>
      <c r="F31" s="3">
        <v>1</v>
      </c>
      <c r="G31" s="4"/>
      <c r="H31" s="7" t="s">
        <v>34</v>
      </c>
    </row>
    <row r="32" spans="1:8" x14ac:dyDescent="0.25">
      <c r="A32" s="8">
        <v>147</v>
      </c>
      <c r="B32" s="7" t="s">
        <v>77</v>
      </c>
      <c r="C32" s="7">
        <v>2</v>
      </c>
      <c r="D32" s="7">
        <v>2</v>
      </c>
      <c r="E32" s="2">
        <f t="shared" si="2"/>
        <v>0</v>
      </c>
      <c r="F32" s="3">
        <v>1</v>
      </c>
      <c r="G32" s="4"/>
      <c r="H32" s="7" t="s">
        <v>34</v>
      </c>
    </row>
    <row r="33" spans="1:8" x14ac:dyDescent="0.25">
      <c r="A33" s="6">
        <f>COUNT(A16:A32)</f>
        <v>17</v>
      </c>
      <c r="B33" s="6"/>
      <c r="C33" s="6">
        <f>SUM(C16:C32)</f>
        <v>72</v>
      </c>
      <c r="D33" s="6">
        <f>SUM(D16:D32)</f>
        <v>66</v>
      </c>
      <c r="E33" s="6">
        <f>SUM(E16:E32)</f>
        <v>-6</v>
      </c>
      <c r="F33" s="6">
        <f>COUNT(F16:F32)</f>
        <v>17</v>
      </c>
      <c r="G33" s="6">
        <f>COUNT(G16:G32)</f>
        <v>0</v>
      </c>
      <c r="H33" s="6"/>
    </row>
    <row r="34" spans="1:8" x14ac:dyDescent="0.25">
      <c r="C34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A099-239A-4E78-86F1-BDB62E67DD71}">
  <dimension ref="A1:I36"/>
  <sheetViews>
    <sheetView topLeftCell="A5" workbookViewId="0">
      <selection activeCell="D30" sqref="D30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5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45307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83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1*2</f>
        <v>2</v>
      </c>
      <c r="D18" s="7">
        <f>1*2</f>
        <v>2</v>
      </c>
      <c r="E18" s="2">
        <f t="shared" ref="E18:E34" si="0">D18-C18</f>
        <v>0</v>
      </c>
      <c r="F18" s="3">
        <v>1</v>
      </c>
      <c r="G18" s="4"/>
      <c r="H18" s="7" t="s">
        <v>87</v>
      </c>
    </row>
    <row r="19" spans="1:8" x14ac:dyDescent="0.25">
      <c r="A19" s="8">
        <v>0</v>
      </c>
      <c r="B19" s="7" t="s">
        <v>26</v>
      </c>
      <c r="C19" s="7">
        <f>1*5</f>
        <v>5</v>
      </c>
      <c r="D19" s="7">
        <f>1*5</f>
        <v>5</v>
      </c>
      <c r="E19" s="2">
        <f t="shared" si="0"/>
        <v>0</v>
      </c>
      <c r="F19" s="3">
        <v>1</v>
      </c>
      <c r="G19" s="4"/>
      <c r="H19" s="7" t="s">
        <v>88</v>
      </c>
    </row>
    <row r="20" spans="1:8" x14ac:dyDescent="0.25">
      <c r="A20" s="8">
        <v>0</v>
      </c>
      <c r="B20" s="7" t="s">
        <v>26</v>
      </c>
      <c r="C20" s="7">
        <f>1*2</f>
        <v>2</v>
      </c>
      <c r="D20" s="7">
        <f>1*2</f>
        <v>2</v>
      </c>
      <c r="E20" s="2">
        <f t="shared" si="0"/>
        <v>0</v>
      </c>
      <c r="F20" s="3">
        <v>1</v>
      </c>
      <c r="G20" s="4"/>
      <c r="H20" s="7" t="s">
        <v>101</v>
      </c>
    </row>
    <row r="21" spans="1:8" x14ac:dyDescent="0.25">
      <c r="A21" s="8">
        <v>0</v>
      </c>
      <c r="B21" s="7" t="s">
        <v>26</v>
      </c>
      <c r="C21" s="7">
        <f>2*2</f>
        <v>4</v>
      </c>
      <c r="D21" s="7">
        <f>2*2</f>
        <v>4</v>
      </c>
      <c r="E21" s="2">
        <f t="shared" si="0"/>
        <v>0</v>
      </c>
      <c r="F21" s="3">
        <v>1</v>
      </c>
      <c r="G21" s="4"/>
      <c r="H21" s="7" t="s">
        <v>102</v>
      </c>
    </row>
    <row r="22" spans="1:8" x14ac:dyDescent="0.25">
      <c r="A22" s="8">
        <v>0</v>
      </c>
      <c r="B22" s="7" t="s">
        <v>26</v>
      </c>
      <c r="C22" s="7">
        <f>1*2</f>
        <v>2</v>
      </c>
      <c r="D22" s="7">
        <f>1*2</f>
        <v>2</v>
      </c>
      <c r="E22" s="2">
        <f t="shared" si="0"/>
        <v>0</v>
      </c>
      <c r="F22" s="3">
        <v>1</v>
      </c>
      <c r="G22" s="4"/>
      <c r="H22" s="7" t="s">
        <v>103</v>
      </c>
    </row>
    <row r="23" spans="1:8" x14ac:dyDescent="0.25">
      <c r="A23" s="8">
        <v>7</v>
      </c>
      <c r="B23" s="7" t="s">
        <v>89</v>
      </c>
      <c r="C23" s="7">
        <f>2*4</f>
        <v>8</v>
      </c>
      <c r="D23" s="7">
        <f>2*5</f>
        <v>10</v>
      </c>
      <c r="E23" s="2">
        <f t="shared" si="0"/>
        <v>2</v>
      </c>
      <c r="F23" s="3">
        <v>1</v>
      </c>
      <c r="G23" s="4"/>
      <c r="H23" s="7" t="s">
        <v>84</v>
      </c>
    </row>
    <row r="24" spans="1:8" x14ac:dyDescent="0.25">
      <c r="A24" s="8">
        <v>8</v>
      </c>
      <c r="B24" s="7" t="s">
        <v>90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63</v>
      </c>
    </row>
    <row r="25" spans="1:8" x14ac:dyDescent="0.25">
      <c r="A25" s="8">
        <v>11</v>
      </c>
      <c r="B25" s="7" t="s">
        <v>91</v>
      </c>
      <c r="C25" s="7">
        <v>4</v>
      </c>
      <c r="D25" s="7">
        <v>5</v>
      </c>
      <c r="E25" s="2">
        <f t="shared" si="0"/>
        <v>1</v>
      </c>
      <c r="F25" s="3"/>
      <c r="G25" s="4">
        <v>0</v>
      </c>
      <c r="H25" s="7" t="s">
        <v>85</v>
      </c>
    </row>
    <row r="26" spans="1:8" x14ac:dyDescent="0.25">
      <c r="A26" s="8">
        <v>12</v>
      </c>
      <c r="B26" s="7" t="s">
        <v>92</v>
      </c>
      <c r="C26" s="7">
        <v>2</v>
      </c>
      <c r="D26" s="7">
        <v>2</v>
      </c>
      <c r="E26" s="2">
        <f t="shared" si="0"/>
        <v>0</v>
      </c>
      <c r="F26" s="3">
        <v>1</v>
      </c>
      <c r="G26" s="4"/>
      <c r="H26" s="7" t="s">
        <v>64</v>
      </c>
    </row>
    <row r="27" spans="1:8" x14ac:dyDescent="0.25">
      <c r="A27" s="8">
        <v>13</v>
      </c>
      <c r="B27" s="7" t="s">
        <v>93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63</v>
      </c>
    </row>
    <row r="28" spans="1:8" x14ac:dyDescent="0.25">
      <c r="A28" s="8">
        <v>152</v>
      </c>
      <c r="B28" s="7" t="s">
        <v>94</v>
      </c>
      <c r="C28" s="7">
        <v>20</v>
      </c>
      <c r="D28" s="7">
        <v>6</v>
      </c>
      <c r="E28" s="2">
        <f t="shared" si="0"/>
        <v>-14</v>
      </c>
      <c r="F28" s="3"/>
      <c r="G28" s="4">
        <v>0</v>
      </c>
      <c r="H28" s="7" t="s">
        <v>86</v>
      </c>
    </row>
    <row r="29" spans="1:8" x14ac:dyDescent="0.25">
      <c r="A29" s="8">
        <v>155</v>
      </c>
      <c r="B29" s="7" t="s">
        <v>95</v>
      </c>
      <c r="C29" s="7">
        <v>8</v>
      </c>
      <c r="D29" s="7">
        <v>2</v>
      </c>
      <c r="E29" s="2">
        <f t="shared" si="0"/>
        <v>-6</v>
      </c>
      <c r="F29" s="3"/>
      <c r="G29" s="4">
        <v>0</v>
      </c>
      <c r="H29" s="7" t="s">
        <v>86</v>
      </c>
    </row>
    <row r="30" spans="1:8" x14ac:dyDescent="0.25">
      <c r="A30" s="8">
        <v>37</v>
      </c>
      <c r="B30" s="7" t="s">
        <v>96</v>
      </c>
      <c r="C30" s="7">
        <f>2*4</f>
        <v>8</v>
      </c>
      <c r="D30" s="7">
        <f>2*3</f>
        <v>6</v>
      </c>
      <c r="E30" s="2">
        <f t="shared" si="0"/>
        <v>-2</v>
      </c>
      <c r="F30" s="3"/>
      <c r="G30" s="4">
        <v>0</v>
      </c>
      <c r="H30" s="7" t="s">
        <v>100</v>
      </c>
    </row>
    <row r="31" spans="1:8" x14ac:dyDescent="0.25">
      <c r="A31" s="8">
        <v>49</v>
      </c>
      <c r="B31" s="7" t="s">
        <v>97</v>
      </c>
      <c r="C31" s="7">
        <v>2</v>
      </c>
      <c r="D31" s="7">
        <v>4</v>
      </c>
      <c r="E31" s="2">
        <f t="shared" si="0"/>
        <v>2</v>
      </c>
      <c r="F31" s="3">
        <v>1</v>
      </c>
      <c r="G31" s="4"/>
      <c r="H31" s="7" t="s">
        <v>104</v>
      </c>
    </row>
    <row r="32" spans="1:8" x14ac:dyDescent="0.25">
      <c r="A32" s="8">
        <v>61</v>
      </c>
      <c r="B32" s="7" t="s">
        <v>98</v>
      </c>
      <c r="C32" s="7">
        <v>4</v>
      </c>
      <c r="D32" s="7">
        <f>1*2</f>
        <v>2</v>
      </c>
      <c r="E32" s="2">
        <f t="shared" si="0"/>
        <v>-2</v>
      </c>
      <c r="F32" s="3"/>
      <c r="G32" s="4">
        <v>0</v>
      </c>
      <c r="H32" s="7" t="s">
        <v>100</v>
      </c>
    </row>
    <row r="33" spans="1:8" x14ac:dyDescent="0.25">
      <c r="A33" s="8">
        <v>78</v>
      </c>
      <c r="B33" s="7" t="s">
        <v>99</v>
      </c>
      <c r="C33" s="7">
        <v>4</v>
      </c>
      <c r="D33" s="7">
        <v>2</v>
      </c>
      <c r="E33" s="2">
        <f t="shared" si="0"/>
        <v>-2</v>
      </c>
      <c r="F33" s="3"/>
      <c r="G33" s="4">
        <v>0</v>
      </c>
      <c r="H33" s="7" t="s">
        <v>52</v>
      </c>
    </row>
    <row r="34" spans="1:8" x14ac:dyDescent="0.25">
      <c r="A34" s="8"/>
      <c r="B34" s="7"/>
      <c r="C34" s="7"/>
      <c r="D34" s="7"/>
      <c r="E34" s="2">
        <f t="shared" si="0"/>
        <v>0</v>
      </c>
      <c r="F34" s="3"/>
      <c r="G34" s="4"/>
      <c r="H34" s="7"/>
    </row>
    <row r="35" spans="1:8" x14ac:dyDescent="0.25">
      <c r="A35" s="6">
        <f>COUNT(A16:A34)</f>
        <v>18</v>
      </c>
      <c r="B35" s="6"/>
      <c r="C35" s="6">
        <f>SUM(C16:C34)</f>
        <v>91</v>
      </c>
      <c r="D35" s="6">
        <f>SUM(D16:D34)</f>
        <v>69</v>
      </c>
      <c r="E35" s="6">
        <f>SUM(E16:E34)</f>
        <v>-22</v>
      </c>
      <c r="F35" s="6">
        <f>COUNT(F16:F34)</f>
        <v>12</v>
      </c>
      <c r="G35" s="6">
        <f>COUNT(G16:G34)</f>
        <v>6</v>
      </c>
      <c r="H35" s="6"/>
    </row>
    <row r="36" spans="1:8" x14ac:dyDescent="0.25">
      <c r="C36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ignoredErrors>
    <ignoredError sqref="C18:D19 C21:D2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E1D6-31E8-4807-8995-DA8A49D0312C}">
  <dimension ref="A1:I33"/>
  <sheetViews>
    <sheetView topLeftCell="A6" zoomScale="115" zoomScaleNormal="115" workbookViewId="0">
      <selection activeCell="C34" sqref="C34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6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45320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2*5</f>
        <v>10</v>
      </c>
      <c r="D16" s="7">
        <f>2*5</f>
        <v>10</v>
      </c>
      <c r="E16" s="2">
        <f>D16-C16</f>
        <v>0</v>
      </c>
      <c r="F16" s="3">
        <v>1</v>
      </c>
      <c r="G16" s="4"/>
      <c r="H16" s="7" t="s">
        <v>117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ref="E18:E31" si="0">D18-C18</f>
        <v>0</v>
      </c>
      <c r="F18" s="3">
        <v>1</v>
      </c>
      <c r="G18" s="4"/>
      <c r="H18" s="7" t="s">
        <v>109</v>
      </c>
    </row>
    <row r="19" spans="1:8" x14ac:dyDescent="0.25">
      <c r="A19" s="8">
        <v>0</v>
      </c>
      <c r="B19" s="7" t="s">
        <v>26</v>
      </c>
      <c r="C19" s="7">
        <f>4*5</f>
        <v>20</v>
      </c>
      <c r="D19" s="7">
        <f>4*5</f>
        <v>20</v>
      </c>
      <c r="E19" s="2">
        <f t="shared" si="0"/>
        <v>0</v>
      </c>
      <c r="F19" s="3">
        <v>1</v>
      </c>
      <c r="G19" s="4"/>
      <c r="H19" s="7" t="s">
        <v>110</v>
      </c>
    </row>
    <row r="20" spans="1:8" x14ac:dyDescent="0.25">
      <c r="A20" s="8">
        <v>0</v>
      </c>
      <c r="B20" s="7" t="s">
        <v>26</v>
      </c>
      <c r="C20" s="7">
        <f>1*5</f>
        <v>5</v>
      </c>
      <c r="D20" s="7">
        <f>1*5</f>
        <v>5</v>
      </c>
      <c r="E20" s="2">
        <f t="shared" si="0"/>
        <v>0</v>
      </c>
      <c r="F20" s="3">
        <v>1</v>
      </c>
      <c r="G20" s="4"/>
      <c r="H20" s="7" t="s">
        <v>108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111</v>
      </c>
    </row>
    <row r="22" spans="1:8" x14ac:dyDescent="0.25">
      <c r="A22" s="8">
        <v>0</v>
      </c>
      <c r="B22" s="7" t="s">
        <v>116</v>
      </c>
      <c r="C22" s="7">
        <v>2</v>
      </c>
      <c r="D22" s="7">
        <v>2</v>
      </c>
      <c r="E22" s="2">
        <f t="shared" si="0"/>
        <v>0</v>
      </c>
      <c r="F22" s="3">
        <v>1</v>
      </c>
      <c r="G22" s="4"/>
      <c r="H22" s="7" t="s">
        <v>34</v>
      </c>
    </row>
    <row r="23" spans="1:8" x14ac:dyDescent="0.25">
      <c r="A23" s="8">
        <v>32</v>
      </c>
      <c r="B23" s="7" t="s">
        <v>106</v>
      </c>
      <c r="C23" s="7">
        <v>4</v>
      </c>
      <c r="D23" s="7">
        <v>1</v>
      </c>
      <c r="E23" s="2">
        <f t="shared" si="0"/>
        <v>-3</v>
      </c>
      <c r="F23" s="3"/>
      <c r="G23" s="4">
        <v>1</v>
      </c>
      <c r="H23" s="7" t="s">
        <v>113</v>
      </c>
    </row>
    <row r="24" spans="1:8" x14ac:dyDescent="0.25">
      <c r="A24" s="8">
        <v>26</v>
      </c>
      <c r="B24" s="7" t="s">
        <v>105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64</v>
      </c>
    </row>
    <row r="25" spans="1:8" x14ac:dyDescent="0.25">
      <c r="A25" s="8">
        <v>11</v>
      </c>
      <c r="B25" s="7" t="s">
        <v>91</v>
      </c>
      <c r="C25" s="7">
        <v>4</v>
      </c>
      <c r="D25" s="7">
        <v>1</v>
      </c>
      <c r="E25" s="2">
        <f t="shared" si="0"/>
        <v>-3</v>
      </c>
      <c r="F25" s="3">
        <v>1</v>
      </c>
      <c r="G25" s="4"/>
      <c r="H25" s="7" t="s">
        <v>114</v>
      </c>
    </row>
    <row r="26" spans="1:8" x14ac:dyDescent="0.25">
      <c r="A26" s="8">
        <v>152</v>
      </c>
      <c r="B26" s="7" t="s">
        <v>94</v>
      </c>
      <c r="C26" s="7">
        <v>20</v>
      </c>
      <c r="D26" s="7">
        <v>0</v>
      </c>
      <c r="E26" s="2">
        <f t="shared" si="0"/>
        <v>-20</v>
      </c>
      <c r="F26" s="3"/>
      <c r="G26" s="4">
        <v>1</v>
      </c>
      <c r="H26" s="7" t="s">
        <v>86</v>
      </c>
    </row>
    <row r="27" spans="1:8" x14ac:dyDescent="0.25">
      <c r="A27" s="8">
        <v>155</v>
      </c>
      <c r="B27" s="7" t="s">
        <v>95</v>
      </c>
      <c r="C27" s="7">
        <v>8</v>
      </c>
      <c r="D27" s="7">
        <v>0</v>
      </c>
      <c r="E27" s="2">
        <f t="shared" si="0"/>
        <v>-8</v>
      </c>
      <c r="F27" s="3"/>
      <c r="G27" s="4">
        <v>1</v>
      </c>
      <c r="H27" s="7" t="s">
        <v>86</v>
      </c>
    </row>
    <row r="28" spans="1:8" x14ac:dyDescent="0.25">
      <c r="A28" s="8">
        <v>37</v>
      </c>
      <c r="B28" s="7" t="s">
        <v>96</v>
      </c>
      <c r="C28" s="7">
        <v>8</v>
      </c>
      <c r="D28" s="7">
        <f>2*1</f>
        <v>2</v>
      </c>
      <c r="E28" s="2">
        <f t="shared" si="0"/>
        <v>-6</v>
      </c>
      <c r="F28" s="3">
        <v>1</v>
      </c>
      <c r="G28" s="4"/>
      <c r="H28" s="7" t="s">
        <v>115</v>
      </c>
    </row>
    <row r="29" spans="1:8" x14ac:dyDescent="0.25">
      <c r="A29" s="8">
        <v>61</v>
      </c>
      <c r="B29" s="7" t="s">
        <v>98</v>
      </c>
      <c r="C29" s="7">
        <v>4</v>
      </c>
      <c r="D29" s="7">
        <v>1</v>
      </c>
      <c r="E29" s="2">
        <f t="shared" si="0"/>
        <v>-3</v>
      </c>
      <c r="F29" s="3">
        <v>1</v>
      </c>
      <c r="G29" s="4"/>
      <c r="H29" s="7" t="s">
        <v>115</v>
      </c>
    </row>
    <row r="30" spans="1:8" x14ac:dyDescent="0.25">
      <c r="A30" s="8">
        <v>78</v>
      </c>
      <c r="B30" s="7" t="s">
        <v>99</v>
      </c>
      <c r="C30" s="7">
        <v>4</v>
      </c>
      <c r="D30" s="7">
        <v>2</v>
      </c>
      <c r="E30" s="2">
        <f t="shared" si="0"/>
        <v>-2</v>
      </c>
      <c r="F30" s="3">
        <v>1</v>
      </c>
      <c r="G30" s="4"/>
      <c r="H30" s="7" t="s">
        <v>52</v>
      </c>
    </row>
    <row r="31" spans="1:8" x14ac:dyDescent="0.25">
      <c r="A31" s="8">
        <v>123</v>
      </c>
      <c r="B31" s="7" t="s">
        <v>107</v>
      </c>
      <c r="C31" s="7">
        <v>4</v>
      </c>
      <c r="D31" s="7">
        <f>2*2</f>
        <v>4</v>
      </c>
      <c r="E31" s="2">
        <f t="shared" si="0"/>
        <v>0</v>
      </c>
      <c r="F31" s="3">
        <v>1</v>
      </c>
      <c r="G31" s="4"/>
      <c r="H31" s="7" t="s">
        <v>112</v>
      </c>
    </row>
    <row r="32" spans="1:8" x14ac:dyDescent="0.25">
      <c r="A32" s="6">
        <f>COUNT(A16:A31)</f>
        <v>16</v>
      </c>
      <c r="B32" s="6"/>
      <c r="C32" s="6">
        <f>SUM(C16:C31)</f>
        <v>115</v>
      </c>
      <c r="D32" s="6">
        <f>SUM(D16:D31)</f>
        <v>70</v>
      </c>
      <c r="E32" s="6">
        <f>SUM(E16:E31)</f>
        <v>-45</v>
      </c>
      <c r="F32" s="6">
        <f>COUNT(F16:F31)</f>
        <v>13</v>
      </c>
      <c r="G32" s="6">
        <f>COUNT(G16:G31)</f>
        <v>3</v>
      </c>
      <c r="H32" s="6"/>
    </row>
    <row r="33" spans="3:3" x14ac:dyDescent="0.25">
      <c r="C33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0AE8-9EA4-41D7-B4E7-811DE3A0D175}">
  <dimension ref="A1:I32"/>
  <sheetViews>
    <sheetView workbookViewId="0">
      <selection sqref="A1:I32"/>
    </sheetView>
  </sheetViews>
  <sheetFormatPr defaultRowHeight="15" x14ac:dyDescent="0.25"/>
  <cols>
    <col min="2" max="2" width="30.42578125" bestFit="1" customWidth="1"/>
    <col min="8" max="8" width="37" bestFit="1" customWidth="1"/>
    <col min="9" max="9" width="9.140625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7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45384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2*5</f>
        <v>10</v>
      </c>
      <c r="E16" s="2">
        <f>D16-C16</f>
        <v>10</v>
      </c>
      <c r="F16" s="3"/>
      <c r="G16" s="4"/>
      <c r="H16" s="7" t="s">
        <v>118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30" si="0">D17-C17</f>
        <v>10</v>
      </c>
      <c r="F17" s="3"/>
      <c r="G17" s="4"/>
      <c r="H17" s="7" t="s">
        <v>119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120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0</v>
      </c>
      <c r="B20" s="7" t="s">
        <v>121</v>
      </c>
      <c r="C20" s="7">
        <v>0</v>
      </c>
      <c r="D20" s="7">
        <v>2</v>
      </c>
      <c r="E20" s="2">
        <f t="shared" si="0"/>
        <v>2</v>
      </c>
      <c r="F20" s="3">
        <v>1</v>
      </c>
      <c r="G20" s="4"/>
      <c r="H20" s="7" t="s">
        <v>34</v>
      </c>
      <c r="I20" s="2"/>
    </row>
    <row r="21" spans="1:9" ht="15.75" x14ac:dyDescent="0.25">
      <c r="A21" s="8">
        <v>0</v>
      </c>
      <c r="B21" s="7" t="s">
        <v>122</v>
      </c>
      <c r="C21" s="7">
        <v>0</v>
      </c>
      <c r="D21" s="7">
        <v>1</v>
      </c>
      <c r="E21" s="2">
        <f t="shared" si="0"/>
        <v>1</v>
      </c>
      <c r="F21" s="3">
        <v>1</v>
      </c>
      <c r="G21" s="4"/>
      <c r="H21" s="7" t="s">
        <v>52</v>
      </c>
      <c r="I21" s="2"/>
    </row>
    <row r="22" spans="1:9" ht="15.75" x14ac:dyDescent="0.25">
      <c r="A22" s="8">
        <v>0</v>
      </c>
      <c r="B22" s="7" t="s">
        <v>123</v>
      </c>
      <c r="C22" s="7">
        <v>0</v>
      </c>
      <c r="D22" s="7">
        <v>1</v>
      </c>
      <c r="E22" s="2">
        <f t="shared" si="0"/>
        <v>1</v>
      </c>
      <c r="F22" s="3">
        <v>1</v>
      </c>
      <c r="G22" s="4"/>
      <c r="H22" s="7" t="s">
        <v>130</v>
      </c>
      <c r="I22" s="2"/>
    </row>
    <row r="23" spans="1:9" ht="15.75" x14ac:dyDescent="0.25">
      <c r="A23" s="8"/>
      <c r="B23" s="7" t="s">
        <v>123</v>
      </c>
      <c r="C23" s="7"/>
      <c r="D23" s="7">
        <v>1</v>
      </c>
      <c r="E23" s="2">
        <f t="shared" si="0"/>
        <v>1</v>
      </c>
      <c r="F23" s="3"/>
      <c r="G23" s="4"/>
      <c r="H23" s="7" t="s">
        <v>64</v>
      </c>
      <c r="I23" s="2"/>
    </row>
    <row r="24" spans="1:9" ht="15.75" x14ac:dyDescent="0.25">
      <c r="A24" s="8">
        <v>0</v>
      </c>
      <c r="B24" s="7" t="s">
        <v>125</v>
      </c>
      <c r="C24" s="7">
        <v>0</v>
      </c>
      <c r="D24" s="7">
        <v>2</v>
      </c>
      <c r="E24" s="2">
        <f t="shared" si="0"/>
        <v>2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0</v>
      </c>
      <c r="B25" s="7" t="s">
        <v>124</v>
      </c>
      <c r="C25" s="7">
        <v>0</v>
      </c>
      <c r="D25" s="7">
        <v>1</v>
      </c>
      <c r="E25" s="2">
        <f t="shared" si="0"/>
        <v>1</v>
      </c>
      <c r="F25" s="3">
        <v>1</v>
      </c>
      <c r="G25" s="4"/>
      <c r="H25" s="7" t="s">
        <v>63</v>
      </c>
      <c r="I25" s="2"/>
    </row>
    <row r="26" spans="1:9" ht="15.75" x14ac:dyDescent="0.25">
      <c r="A26" s="8">
        <v>0</v>
      </c>
      <c r="B26" s="7" t="s">
        <v>126</v>
      </c>
      <c r="C26" s="7">
        <v>0</v>
      </c>
      <c r="D26" s="7">
        <v>1</v>
      </c>
      <c r="E26" s="2">
        <f t="shared" si="0"/>
        <v>1</v>
      </c>
      <c r="F26" s="3">
        <v>1</v>
      </c>
      <c r="G26" s="4"/>
      <c r="H26" s="7" t="s">
        <v>52</v>
      </c>
      <c r="I26" s="2"/>
    </row>
    <row r="27" spans="1:9" ht="15.75" x14ac:dyDescent="0.25">
      <c r="A27" s="8">
        <v>0</v>
      </c>
      <c r="B27" s="7" t="s">
        <v>127</v>
      </c>
      <c r="C27" s="7">
        <v>0</v>
      </c>
      <c r="D27" s="7">
        <v>2</v>
      </c>
      <c r="E27" s="2">
        <f t="shared" si="0"/>
        <v>2</v>
      </c>
      <c r="F27" s="3">
        <v>1</v>
      </c>
      <c r="G27" s="4"/>
      <c r="H27" s="7" t="s">
        <v>63</v>
      </c>
      <c r="I27" s="2"/>
    </row>
    <row r="28" spans="1:9" ht="15.75" x14ac:dyDescent="0.25">
      <c r="A28" s="8">
        <v>0</v>
      </c>
      <c r="B28" s="7" t="s">
        <v>128</v>
      </c>
      <c r="C28" s="7">
        <v>0</v>
      </c>
      <c r="D28" s="7">
        <v>1</v>
      </c>
      <c r="E28" s="2">
        <f t="shared" si="0"/>
        <v>1</v>
      </c>
      <c r="F28" s="3">
        <v>1</v>
      </c>
      <c r="G28" s="4"/>
      <c r="H28" s="7" t="s">
        <v>34</v>
      </c>
      <c r="I28" s="2"/>
    </row>
    <row r="29" spans="1:9" ht="15.75" x14ac:dyDescent="0.25">
      <c r="A29" s="8">
        <v>0</v>
      </c>
      <c r="B29" s="7" t="s">
        <v>129</v>
      </c>
      <c r="C29" s="7">
        <v>0</v>
      </c>
      <c r="D29" s="7">
        <v>2</v>
      </c>
      <c r="E29" s="2">
        <f t="shared" si="0"/>
        <v>2</v>
      </c>
      <c r="F29" s="3">
        <v>1</v>
      </c>
      <c r="G29" s="4"/>
      <c r="H29" s="7" t="s">
        <v>130</v>
      </c>
      <c r="I29" s="2"/>
    </row>
    <row r="30" spans="1:9" ht="15.75" x14ac:dyDescent="0.25">
      <c r="A30" s="8"/>
      <c r="B30" s="7" t="s">
        <v>129</v>
      </c>
      <c r="C30" s="7"/>
      <c r="D30" s="7">
        <v>1</v>
      </c>
      <c r="E30" s="2">
        <f t="shared" si="0"/>
        <v>1</v>
      </c>
      <c r="F30" s="3"/>
      <c r="G30" s="4"/>
      <c r="H30" s="7" t="s">
        <v>52</v>
      </c>
      <c r="I30" s="2"/>
    </row>
    <row r="31" spans="1:9" ht="15.75" x14ac:dyDescent="0.25">
      <c r="A31" s="6">
        <f>COUNT(A16:A30)</f>
        <v>9</v>
      </c>
      <c r="B31" s="6"/>
      <c r="C31" s="6">
        <f>SUM(C16:C30)</f>
        <v>0</v>
      </c>
      <c r="D31" s="6">
        <f>SUM(D16:D30)</f>
        <v>45</v>
      </c>
      <c r="E31" s="6">
        <f>SUM(E16:E30)</f>
        <v>45</v>
      </c>
      <c r="F31" s="6">
        <f>COUNT(F16:F30)</f>
        <v>9</v>
      </c>
      <c r="G31" s="6">
        <f>COUNT(G16:G30)</f>
        <v>0</v>
      </c>
      <c r="H31" s="6"/>
      <c r="I31" s="2"/>
    </row>
    <row r="32" spans="1:9" x14ac:dyDescent="0.25">
      <c r="C3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3F2D-2943-457D-A9B1-A19EEB09431F}">
  <dimension ref="A1:I32"/>
  <sheetViews>
    <sheetView tabSelected="1" workbookViewId="0">
      <selection activeCell="H6" sqref="H6"/>
    </sheetView>
  </sheetViews>
  <sheetFormatPr defaultRowHeight="15" x14ac:dyDescent="0.25"/>
  <cols>
    <col min="1" max="1" width="7.28515625" bestFit="1" customWidth="1"/>
    <col min="2" max="2" width="37.42578125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34.4257812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8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/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132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30" si="0">D17-C17</f>
        <v>10</v>
      </c>
      <c r="F17" s="3"/>
      <c r="G17" s="4"/>
      <c r="H17" s="7" t="s">
        <v>133</v>
      </c>
      <c r="I17" s="2"/>
    </row>
    <row r="18" spans="1:9" ht="15.75" x14ac:dyDescent="0.25">
      <c r="A18" s="8"/>
      <c r="B18" s="7"/>
      <c r="C18" s="7"/>
      <c r="D18" s="7"/>
      <c r="E18" s="2">
        <f t="shared" si="0"/>
        <v>0</v>
      </c>
      <c r="F18" s="3"/>
      <c r="G18" s="4"/>
      <c r="H18" s="7"/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0</v>
      </c>
      <c r="B20" s="7" t="s">
        <v>131</v>
      </c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/>
      <c r="B21" s="7"/>
      <c r="C21" s="7"/>
      <c r="D21" s="7"/>
      <c r="E21" s="2">
        <f t="shared" si="0"/>
        <v>0</v>
      </c>
      <c r="F21" s="3"/>
      <c r="G21" s="4"/>
      <c r="H21" s="7"/>
      <c r="I21" s="2"/>
    </row>
    <row r="22" spans="1:9" ht="15.75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  <c r="I22" s="2"/>
    </row>
    <row r="23" spans="1:9" ht="15.75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  <c r="I23" s="2"/>
    </row>
    <row r="24" spans="1:9" ht="15.75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  <c r="I24" s="2"/>
    </row>
    <row r="25" spans="1:9" ht="15.75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  <c r="I25" s="2"/>
    </row>
    <row r="26" spans="1:9" ht="15.75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  <c r="I26" s="2"/>
    </row>
    <row r="27" spans="1:9" ht="15.75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  <c r="I27" s="2"/>
    </row>
    <row r="28" spans="1:9" ht="15.75" x14ac:dyDescent="0.25">
      <c r="A28" s="8"/>
      <c r="B28" s="7"/>
      <c r="C28" s="7"/>
      <c r="D28" s="7"/>
      <c r="E28" s="2">
        <f t="shared" si="0"/>
        <v>0</v>
      </c>
      <c r="F28" s="3"/>
      <c r="G28" s="4"/>
      <c r="H28" s="7"/>
      <c r="I28" s="2"/>
    </row>
    <row r="29" spans="1:9" ht="15.75" x14ac:dyDescent="0.25">
      <c r="A29" s="8"/>
      <c r="B29" s="7"/>
      <c r="C29" s="7"/>
      <c r="D29" s="7"/>
      <c r="E29" s="2">
        <f t="shared" si="0"/>
        <v>0</v>
      </c>
      <c r="F29" s="3"/>
      <c r="G29" s="4"/>
      <c r="H29" s="7"/>
      <c r="I29" s="2"/>
    </row>
    <row r="30" spans="1:9" ht="15.75" x14ac:dyDescent="0.25">
      <c r="A30" s="8"/>
      <c r="B30" s="7"/>
      <c r="C30" s="7"/>
      <c r="D30" s="7"/>
      <c r="E30" s="2">
        <f t="shared" si="0"/>
        <v>0</v>
      </c>
      <c r="F30" s="3"/>
      <c r="G30" s="4"/>
      <c r="H30" s="7"/>
      <c r="I30" s="2"/>
    </row>
    <row r="31" spans="1:9" ht="15.75" x14ac:dyDescent="0.25">
      <c r="A31" s="6">
        <f>COUNT(A16:A30)</f>
        <v>1</v>
      </c>
      <c r="B31" s="6"/>
      <c r="C31" s="6">
        <f>SUM(C16:C30)</f>
        <v>0</v>
      </c>
      <c r="D31" s="6">
        <f>SUM(D16:D30)</f>
        <v>15</v>
      </c>
      <c r="E31" s="6">
        <f>SUM(E16:E30)</f>
        <v>15</v>
      </c>
      <c r="F31" s="6">
        <f>COUNT(F16:F30)</f>
        <v>0</v>
      </c>
      <c r="G31" s="6">
        <f>COUNT(G16:G30)</f>
        <v>0</v>
      </c>
      <c r="H31" s="6"/>
      <c r="I31" s="2"/>
    </row>
    <row r="32" spans="1:9" x14ac:dyDescent="0.25">
      <c r="C3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1:I2"/>
    <mergeCell ref="A4:B4"/>
    <mergeCell ref="C4:G4"/>
    <mergeCell ref="A5:B5"/>
    <mergeCell ref="C5:G5"/>
    <mergeCell ref="A6:B6"/>
    <mergeCell ref="C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Dominik Neuwirth</cp:lastModifiedBy>
  <dcterms:created xsi:type="dcterms:W3CDTF">2021-01-16T21:28:18Z</dcterms:created>
  <dcterms:modified xsi:type="dcterms:W3CDTF">2024-04-07T18:39:29Z</dcterms:modified>
</cp:coreProperties>
</file>