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3\"/>
    </mc:Choice>
  </mc:AlternateContent>
  <xr:revisionPtr revIDLastSave="0" documentId="13_ncr:1_{59F43A31-8027-48E8-A4C6-2047FFEED6FA}" xr6:coauthVersionLast="47" xr6:coauthVersionMax="47" xr10:uidLastSave="{00000000-0000-0000-0000-000000000000}"/>
  <bookViews>
    <workbookView xWindow="-120" yWindow="-120" windowWidth="29040" windowHeight="15840" firstSheet="4" activeTab="15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  <sheet name="Sprint 11" sheetId="11" r:id="rId11"/>
    <sheet name="Sprint 12" sheetId="13" r:id="rId12"/>
    <sheet name="Sprint 13" sheetId="14" r:id="rId13"/>
    <sheet name="Sprint 14" sheetId="15" r:id="rId14"/>
    <sheet name="Sprint 15" sheetId="16" r:id="rId15"/>
    <sheet name="Sprint 16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7" l="1"/>
  <c r="D17" i="17"/>
  <c r="E17" i="17" s="1"/>
  <c r="D16" i="17"/>
  <c r="D39" i="17" s="1"/>
  <c r="C40" i="17"/>
  <c r="G39" i="17"/>
  <c r="F39" i="17"/>
  <c r="C39" i="17"/>
  <c r="A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21" i="16"/>
  <c r="E22" i="16"/>
  <c r="E23" i="16"/>
  <c r="D16" i="16"/>
  <c r="D39" i="16" s="1"/>
  <c r="C40" i="16"/>
  <c r="G39" i="16"/>
  <c r="F39" i="16"/>
  <c r="C39" i="16"/>
  <c r="A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0" i="16"/>
  <c r="E19" i="16"/>
  <c r="E18" i="16"/>
  <c r="E16" i="16"/>
  <c r="D16" i="15"/>
  <c r="E19" i="15"/>
  <c r="E16" i="17" l="1"/>
  <c r="E39" i="17"/>
  <c r="E39" i="16"/>
  <c r="D22" i="15"/>
  <c r="D36" i="15" s="1"/>
  <c r="C37" i="15"/>
  <c r="G36" i="15"/>
  <c r="F36" i="15"/>
  <c r="C36" i="15"/>
  <c r="A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1" i="15"/>
  <c r="E20" i="15"/>
  <c r="E18" i="15"/>
  <c r="E16" i="15"/>
  <c r="D19" i="14"/>
  <c r="D18" i="14"/>
  <c r="E19" i="14"/>
  <c r="D17" i="14"/>
  <c r="C38" i="14"/>
  <c r="G37" i="14"/>
  <c r="F37" i="14"/>
  <c r="C37" i="14"/>
  <c r="A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18" i="14"/>
  <c r="E17" i="14"/>
  <c r="D16" i="14"/>
  <c r="D37" i="14" s="1"/>
  <c r="C37" i="13"/>
  <c r="E20" i="13"/>
  <c r="D17" i="13"/>
  <c r="E22" i="13"/>
  <c r="E30" i="13"/>
  <c r="E31" i="13"/>
  <c r="E32" i="13"/>
  <c r="E33" i="13"/>
  <c r="E21" i="13"/>
  <c r="G36" i="13"/>
  <c r="F36" i="13"/>
  <c r="C36" i="13"/>
  <c r="A36" i="13"/>
  <c r="E35" i="13"/>
  <c r="E34" i="13"/>
  <c r="E29" i="13"/>
  <c r="E28" i="13"/>
  <c r="E27" i="13"/>
  <c r="E26" i="13"/>
  <c r="E25" i="13"/>
  <c r="E24" i="13"/>
  <c r="E23" i="13"/>
  <c r="D18" i="13"/>
  <c r="E18" i="13" s="1"/>
  <c r="E17" i="13"/>
  <c r="D16" i="13"/>
  <c r="E16" i="13" s="1"/>
  <c r="E17" i="11"/>
  <c r="D17" i="11"/>
  <c r="D16" i="11"/>
  <c r="D19" i="11"/>
  <c r="C45" i="11"/>
  <c r="G44" i="11"/>
  <c r="F44" i="11"/>
  <c r="C44" i="11"/>
  <c r="A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19" i="11"/>
  <c r="D18" i="11"/>
  <c r="E18" i="11" s="1"/>
  <c r="E16" i="11"/>
  <c r="D16" i="10"/>
  <c r="D18" i="10"/>
  <c r="D17" i="10"/>
  <c r="E17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D44" i="10"/>
  <c r="C45" i="10"/>
  <c r="G44" i="10"/>
  <c r="F44" i="10"/>
  <c r="C44" i="10"/>
  <c r="A44" i="10"/>
  <c r="E24" i="10"/>
  <c r="E23" i="10"/>
  <c r="E22" i="10"/>
  <c r="E20" i="10"/>
  <c r="E19" i="10"/>
  <c r="E18" i="10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22" i="15" l="1"/>
  <c r="E36" i="15"/>
  <c r="E16" i="14"/>
  <c r="E37" i="14" s="1"/>
  <c r="D36" i="13"/>
  <c r="E36" i="13"/>
  <c r="E44" i="11"/>
  <c r="D44" i="11"/>
  <c r="E16" i="10"/>
  <c r="E44" i="10" s="1"/>
  <c r="D49" i="9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<sst xmlns="http://schemas.openxmlformats.org/spreadsheetml/2006/main" count="879" uniqueCount="289">
  <si>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</si>
  <si>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</si>
  <si>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</si>
  <si>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</si>
  <si>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</si>
  <si>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</si>
  <si>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</si>
  <si>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</si>
  <si>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</si>
  <si>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</si>
  <si>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</si>
  <si>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</si>
  <si>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</si>
  <si>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</si>
  <si>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</si>
  <si>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</si>
  <si>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</si>
  <si>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</si>
  <si>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</si>
  <si>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</si>
  <si>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</si>
  <si>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</si>
  <si>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</si>
  <si>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</si>
  <si>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</si>
  <si>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</si>
  <si>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</si>
  <si>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</si>
  <si>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</si>
  <si>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</si>
  <si>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</si>
  <si>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</si>
  <si>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</si>
  <si>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</si>
  <si>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</si>
  <si>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</si>
  <si>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</si>
  <si>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</si>
  <si>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</si>
  <si>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</si>
  <si>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</si>
  <si>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</si>
  <si>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</si>
  <si>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</si>
  <si>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</si>
  <si>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</si>
  <si>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</si>
  <si>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</si>
  <si>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</si>
  <si>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</si>
  <si>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</si>
  <si>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</si>
  <si>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</si>
  <si>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</si>
  <si>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</si>
  <si>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</si>
  <si>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</si>
  <si>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</si>
  <si>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</si>
  <si>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</si>
  <si>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</si>
  <si>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</si>
  <si>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</si>
  <si>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</si>
  <si>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</si>
  <si>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</si>
  <si>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</si>
  <si>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</si>
  <si>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</si>
  <si>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</si>
  <si>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</si>
  <si>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</si>
  <si>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</si>
  <si>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</si>
  <si>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</si>
  <si>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</si>
  <si>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</si>
  <si>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</si>
  <si>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</si>
  <si>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</si>
  <si>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</si>
  <si>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</si>
  <si>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</si>
  <si>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</si>
  <si>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</si>
  <si>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</si>
  <si>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</si>
  <si>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</si>
  <si>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</si>
  <si>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</si>
  <si>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</si>
  <si>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</si>
  <si>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</si>
  <si>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</si>
  <si>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</si>
  <si>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</si>
  <si>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</si>
  <si>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</si>
  <si>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</si>
  <si>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</si>
  <si>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</si>
  <si>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</si>
  <si>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</si>
  <si>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</si>
  <si>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</si>
  <si>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</si>
  <si>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</si>
  <si>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</si>
  <si>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</si>
  <si>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</si>
  <si>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</si>
  <si>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</si>
  <si>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</si>
  <si>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</si>
  <si>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</si>
  <si>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</si>
  <si>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</si>
  <si>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</si>
  <si>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</si>
  <si>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</si>
  <si>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</si>
  <si>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</si>
  <si>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</si>
  <si>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</si>
  <si>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</si>
  <si>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</si>
  <si>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</si>
  <si>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</si>
  <si>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</si>
  <si>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</si>
  <si>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</si>
  <si>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</si>
  <si>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</si>
  <si>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</si>
  <si>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</si>
  <si>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</si>
  <si>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</si>
  <si>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</si>
  <si>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</si>
  <si>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</si>
  <si>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</si>
  <si>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</si>
  <si>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</si>
  <si>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</si>
  <si>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</si>
  <si>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</si>
  <si>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</si>
  <si>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</si>
  <si>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</si>
  <si>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</si>
  <si>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</si>
  <si>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</si>
  <si>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</si>
  <si>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</si>
  <si>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</si>
  <si>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</si>
  <si>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</si>
  <si>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</si>
  <si>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</si>
  <si>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</si>
  <si>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</si>
  <si>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</si>
  <si>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</si>
  <si>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</si>
  <si>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</si>
  <si>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</si>
  <si>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</si>
  <si>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</si>
  <si>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</si>
  <si>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</si>
  <si>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</si>
  <si>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</si>
  <si>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</si>
  <si>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</si>
  <si>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</si>
  <si>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</si>
  <si>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</si>
  <si>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</si>
  <si>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</si>
  <si>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</si>
  <si>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</si>
  <si>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</si>
  <si>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</si>
  <si>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</si>
  <si>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</si>
  <si>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</si>
  <si>
    <t>Tobias: Level fertig geplant. Noch nicht in Unity implementiert</t>
  </si>
  <si>
    <t>Als Spieler möchte ich passende Hintergrundmusik im Spiel hören.</t>
  </si>
  <si>
    <t>Als Spieler möchte ich Soundeffekte hören, um noch besser erkennen zu können was im Spiel.</t>
  </si>
  <si>
    <t>Als Spieler möchte ich, dass Roboter eine Batterie haben die die Anzahl der Aktionen des Roboters beschränkt.</t>
  </si>
  <si>
    <t>Als Spieler möchte ich jeder Zeit in der Lage sein die Batterie meiner Roboter einzusehen und angezeigt bekommen wann ein Roboter wie viel Energie verliert.</t>
  </si>
  <si>
    <t>Als Spieler möchte ich das mein Fortschritt auch nach dem schließen des Spieles gespeichert bleibt.</t>
  </si>
  <si>
    <t>Als Spieler möchte ich das Spiel auf unterschiedlichen Bildschirmgrößen spielen können.</t>
  </si>
  <si>
    <t>Als Spieler möchte ich definieren können, dass Teile des UML-Ablaufdiagrammes eine bestimmte Anzahl wiederholt werden.</t>
  </si>
  <si>
    <t>Als Spieler möchte ich, dass es Felder im Spiel gibt die Roboter in eine bestimmte Richtung verschieben.</t>
  </si>
  <si>
    <t>Als Spieler möchte ein Level zur Auswahl haben das mein Wissen über Bedingungen und Schleifen auf die Probe stellt.</t>
  </si>
  <si>
    <t>Alle: Merge Conflicts Prefabs ( Soundeffects)</t>
  </si>
  <si>
    <t>Alle: Sprint Planen and Merge</t>
  </si>
  <si>
    <t>Florian: Scrollbars…..</t>
  </si>
  <si>
    <t>Dominik: Reset counter bei UML-Start</t>
  </si>
  <si>
    <t>Dominik: Tickrate jetzt dynamisch, weil Movement zu lange dauern kann</t>
  </si>
  <si>
    <t>Johann: Grundgerüst vorhanden</t>
  </si>
  <si>
    <t>Als Spieler möchte ich Bedingungs-Blöcke mit 2 Blöcken verbinden können, um den UML-Ablauf für sowohl erfüllte als auch nicht erfüllte Bedingungen darzustellen.</t>
  </si>
  <si>
    <t>Vincent: Anchors und Pivots sind beim Mergen verschoben worden…</t>
  </si>
  <si>
    <t>Alle: Meeting mit Petz</t>
  </si>
  <si>
    <t>Sprites und Meshes in Unity ersetzen</t>
  </si>
  <si>
    <t>Arrow Sprite</t>
  </si>
  <si>
    <t>Als Spieler möchte ich neue Level freizuschalten, wenn ich eines erfolgreicht absolviert habe.</t>
  </si>
  <si>
    <t>Als Spieler möchte ich VFX sehen, wenn sich ein Roboter bewegt.</t>
  </si>
  <si>
    <t>Als Spieler möchte ich VFX sehen, wenn ein Roboter Müll sammelt.</t>
  </si>
  <si>
    <t>Als Spieler möchte ich ein Level zur auswahl haben in dem sich bewegenede Gegner vorkommen.</t>
  </si>
  <si>
    <t>Als Spieler möchte ich, dass alle Bewegungen und Aktionen im Spiel einem genauen Ablauf folgen.</t>
  </si>
  <si>
    <t>Als Spieler möchte ich in der Lage sein die Batterie eines Roboters wieder aufladen zu können.</t>
  </si>
  <si>
    <t>Code + Unity Cleanup</t>
  </si>
  <si>
    <t>Als Spieler möchte ich in der Lage sein die Funktion eines UML-Elementes mit einem Drop down zu ändern.</t>
  </si>
  <si>
    <t>Dominik: Kompletter UML Ablauf musste angepasst werden</t>
  </si>
  <si>
    <t>Alle: Code Cleanup, was darf alles entfernt werden</t>
  </si>
  <si>
    <t>Als Spieler möchte ich VFX sehen, wenn ein Roboter ins Wasser läuft.</t>
  </si>
  <si>
    <t>Vincent: das ursprüngliche autosizing funktioniert nicht mit dropdown</t>
  </si>
  <si>
    <t>Vincent: draw upwards arrow detection gefixed und drawArrow function cleanup</t>
  </si>
  <si>
    <t>Dominik: Reset Effizienter, Battery von UML Actor abgekoppelt, unnötige Gamemanager Variablen und Funktionen entfernt</t>
  </si>
  <si>
    <t>Tobias: Level Presets erstellt, unnötige Prefabs entfernt, White Boxes mit Sprites ersetzt</t>
  </si>
  <si>
    <t>Alle: Besprechung, was im Video sein soll</t>
  </si>
  <si>
    <t>Alle: Rückblick aufs Semester und Überlegungen was nächstes Semester gemacht wird</t>
  </si>
  <si>
    <t>Test 2 Roboters (Identify possible Problems for next Semester)</t>
  </si>
  <si>
    <t>Test Custom UML-Blocks (create a new block by merging other blocks) (Identify possible Problems for next Semester)</t>
  </si>
  <si>
    <t>Test Exporting Project as exe and BrowserGame</t>
  </si>
  <si>
    <t>Cleanup/Update Design Document</t>
  </si>
  <si>
    <t>Cleanup/Update GitHub Documentation</t>
  </si>
  <si>
    <t>Create PowerPoint and Plan for Video Presentation</t>
  </si>
  <si>
    <t>Johann: Musste viel geändert werden, da es seit anfang des Semesters nicht angepasst wurde</t>
  </si>
  <si>
    <t>Johann: Es wurde auch ein 2h Meeting mit allen darüber gemacht.</t>
  </si>
  <si>
    <t>Dominik: Geht halbwegs gut, aber man muss die ganze UI anpassen. Vor allem wenn man unterschiedliche Diagramme verwenden will</t>
  </si>
  <si>
    <t>Vincent: Sehr aufwendig weil die UI sich stark verändern muss, weil man braucht eine TabView. Auch ein Speichern der Diagramme für potentielle neustarts wären praktisch.</t>
  </si>
  <si>
    <t>Alle: InnoLab2 Review</t>
  </si>
  <si>
    <t>Alle: Project Diary + Arbeitspakete neu definieren</t>
  </si>
  <si>
    <t>Alle: Besprechung Project Diary und InnoLab3 Ablauf</t>
  </si>
  <si>
    <t>Alle: Semester/Sprint Planen</t>
  </si>
  <si>
    <t>Als Spieler möchte ich in der Lage sein, UML-Bäume zu speichern, damit ich meinen Fortschritt sichern kann.</t>
  </si>
  <si>
    <t>Als Spieler möchte ich einen Titelbildschirm sehen, wenn ich das Spiel starte.</t>
  </si>
  <si>
    <t>Als Spieler möchte ich meinen Fortschritt jederzeit einsehen können.</t>
  </si>
  <si>
    <t>Florian: Only saving done until now</t>
  </si>
  <si>
    <t>Vincent: UML Scrollbar Bug, Locked Level selectable Bug</t>
  </si>
  <si>
    <t>Als Entwickler möchte ich meinen Playtestern einen Fragebogen zum gesamten Spiel und möglichen zukünftigen Änderungen geben, um umfassendes Feedback zu erhalten.</t>
  </si>
  <si>
    <t>Tobias: Only Questions about the Person done</t>
  </si>
  <si>
    <t>Florian u. Vincent: UML Pfeile ändern damit Laden von Bäumen funktioniert</t>
  </si>
  <si>
    <t>Als Spieler möchte ich in der Lage sein, ein UML-Ablaufdiagramm in einem anderen aufrufen zu können.</t>
  </si>
  <si>
    <t>Als Spieler möchte ich verschiedene UML-Ablaufdiagramm definieren können.</t>
  </si>
  <si>
    <t>Tobias: Fragenbogen über die Spielerfahrung</t>
  </si>
  <si>
    <t>Tobi: Einfügen der gekauften Assets. Alle Levels müssen neu gemacht werden da zuvor Blöcke benutzt wurden und keine 2D Sprites</t>
  </si>
  <si>
    <t>Alle: Sprint Planen (Was muss für mehrere UML-Bäume alles geändert werden? Was muss vor Testen fertig sein?)</t>
  </si>
  <si>
    <t>Dominik: UML-Manager zur verwaltun aller Bäume. Erstellung von neuen Bäumen und List aller Bäume. Noch keine Löschen</t>
  </si>
  <si>
    <t>Johann: Eine UML-Element das einen anderen Baum aufruft (Musste auf UML-Manager warten)</t>
  </si>
  <si>
    <t>Vincent: Eigentlich in Sprint 9 erledigt, allerdings musste wegen den neunen Bäumen alles geändert werden. (Musste auf anpassungen von UML Ablauf warten)</t>
  </si>
  <si>
    <t>Vincent: Funktionalität des UML Ablaufes geändert. Nicht mehr Rekusiv sondern alles im Actor. Um besser tracken zu können was gemacht wurde und um Energiekosten bei erneutem Aufruf des selbe UML-Elementes zu verringern</t>
  </si>
  <si>
    <t>Florian: Laden implementiert und Funktionen wurde in UML-Manager verschoben</t>
  </si>
  <si>
    <t>Alle: Big Meeting: Was wollen wir eigentlich mit unserem Spiel erreichen? Komplettes Projekt revü passieren lassen. Alle up to date bringen was die Code Basis angeht. Sprint Planen</t>
  </si>
  <si>
    <t>Vincent: Einfügen der gekauften Assets. Alle Levels wurden neu gesetzt. Sowohl Boden als auch andere Objekte wurden mit neuen Assets ersetzt (Falls nötig/möglich)</t>
  </si>
  <si>
    <t>Als Spieler möchte ich Erklärungen zu den UML-Blöcken erhalten, damit ich weiß, wie man sie verwendet.</t>
  </si>
  <si>
    <t>Als Spieler möchte ich eine Erklärung der Benutzeroberfläche bekommen, um mich im Spiel zurechtzufinden.</t>
  </si>
  <si>
    <t>Als Spieler möchte ich eine Anleitung zu den Spielmechaniken, um zu verstehen, wie das Spiel funktioniert.</t>
  </si>
  <si>
    <t>Als Spieler möchte ich die Lautstärke im Spiel anpassen können.</t>
  </si>
  <si>
    <t>Dominik: Bauen von Tutorial Leveln, die die grundsätzliche Funktionsweise von UML Blöcken zeigen</t>
  </si>
  <si>
    <t>Tobias: PDF-Anleitung / Tutorial darüber wie die Bäume und Blöcke funktionieren und wie man sie einsetzen kann</t>
  </si>
  <si>
    <t>Tobias: PDF-Anleitung / Tutorial über die Benutzeroberfläche, was wo zu sehen ist und wie man mit der UI interagieren kann</t>
  </si>
  <si>
    <t>Tobias: PDF-Anleitung / Tutorial darüber wie ein Level aufgebaut ist und welche Elemente/Hindernisse es gibt und was diese tun</t>
  </si>
  <si>
    <t>Dominik: Bauen von Tutorial Leveln, die alle Level Elemente/Hindernisse in deren Grundzügen zeigt</t>
  </si>
  <si>
    <t>Johann: Viel schneller als erwartet da es nur ein PDF ist und keine in game PopUps</t>
  </si>
  <si>
    <t>Johann: Mehr als erwartet, da das gesamte Spielprinzip erklärt werden musste + Screenshots</t>
  </si>
  <si>
    <t>Johann: Mehr als erwartet, da das gesamte Zeichnen der UML-Bäume erklärt werden musste</t>
  </si>
  <si>
    <t>Johann: Noch nicht begonnen (Dachte PDF-Anleitung/Tutorial geht schneller)</t>
  </si>
  <si>
    <t>Florian: Fehler Behoben - Bei For-Schleifen wurde Pfeile falsch gezeichnet</t>
  </si>
  <si>
    <t>Florian: Fehler Behoben - Pfeile an sich waren manchmal nicht da wo sie sein sollen</t>
  </si>
  <si>
    <t>Florian: Fehler Behoben - DropDown in den Blöcken waren hard coded und nicht dynamisch auf das hinterlegte Enum angepasst</t>
  </si>
  <si>
    <t>Florian: Fehler Behoben - UML-Blöcke und Pfeile konnten wärend dem laufen des Diagrammes gelöscht werden</t>
  </si>
  <si>
    <t>Florian: Fehler Behoben - Verfügbare maximale Energie musste in den Leveln angepasst werden da sich die Energie Ersparnisse durch Schleifen verändert haben (Musste neue perfekte Lösung für Level finden)</t>
  </si>
  <si>
    <t>Dominik: Bug beim laden von UML-Trees (Tree Button wurden 2 mal erstellt)</t>
  </si>
  <si>
    <t>Vincent: Wasser vom asset pack konnte animiert werden, Assets nochmals anpassen wegen feedback aus meeting</t>
  </si>
  <si>
    <t>Alle: Sprint Planen, neue eingebaute Assets ansehen</t>
  </si>
  <si>
    <t>Alle: Wie werden wir Testen? (Exe oder website), Für exe entschieden weil website im Docker nicht gut funktioniert hat.</t>
  </si>
  <si>
    <t>Als Entwickler möchte ich Playtester suchen und ihr Verhalten dokumentieren, um Aspekte zu erfassen, die den Testern möglicherweise nicht auffallen.</t>
  </si>
  <si>
    <t>Als Entwickler möchte ich die Fragebögen auswerten, um das Feedback der Playtester zu verstehen und Verbesserungen am Spiel vorzunehmen.</t>
  </si>
  <si>
    <t>Alle: Test ergebnisse besprochen und überlegt was nun gemacht werden sollte.</t>
  </si>
  <si>
    <t>Johann: wegen testen nach hinten verschoben</t>
  </si>
  <si>
    <t>Dominik: 5 Tester (Familie und Mitbewohner), mussten warten bis Bugfixes und Assets endgültig fertig waren</t>
  </si>
  <si>
    <t>Florian: 3 Tester (hatten keine ahnung von UML)</t>
  </si>
  <si>
    <t>Tobias: 6 Tester (Familie, Freunde und andere FH Studenten)</t>
  </si>
  <si>
    <t>Vincent: 4 Tester (Freunde)</t>
  </si>
  <si>
    <t>Johann: 4 Tester (Familie und Freunde)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</si>
</sst>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1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45236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8E7-E15B-49E1-A752-1E36803D9CED}">
  <dimension ref="A1:I45"/>
  <sheetViews>
    <sheetView topLeftCell="A14" workbookViewId="0">
      <selection activeCell="C28" sqref="C28:D29"/>
    </sheetView>
  </sheetViews>
  <sheetFormatPr defaultColWidth="9.140625" defaultRowHeight="15" x14ac:dyDescent="0.25"/>
  <cols>
    <col min="1" max="1" width="7.28515625" bestFit="1" customWidth="1"/>
    <col min="2" max="2" width="159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69.8554687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10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45426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3" si="0">D17-C17</f>
        <v>5</v>
      </c>
      <c r="F17" s="3"/>
      <c r="G17" s="4"/>
      <c r="H17" s="7" t="s">
        <v>196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189</v>
      </c>
      <c r="B22" s="7" t="s">
        <v>170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52</v>
      </c>
      <c r="I22" s="2"/>
    </row>
    <row r="23" spans="1:9" ht="15.75" x14ac:dyDescent="0.25">
      <c r="A23" s="8">
        <v>190</v>
      </c>
      <c r="B23" s="7" t="s">
        <v>173</v>
      </c>
      <c r="C23" s="7">
        <v>2</v>
      </c>
      <c r="D23" s="7">
        <v>3</v>
      </c>
      <c r="E23" s="2">
        <f t="shared" si="0"/>
        <v>1</v>
      </c>
      <c r="F23" s="3">
        <v>1</v>
      </c>
      <c r="G23" s="4"/>
      <c r="H23" s="7" t="s">
        <v>130</v>
      </c>
      <c r="I23" s="2"/>
    </row>
    <row r="24" spans="1:9" ht="15.75" x14ac:dyDescent="0.25">
      <c r="A24" s="8"/>
      <c r="B24" s="7" t="s">
        <v>173</v>
      </c>
      <c r="C24" s="7">
        <v>2</v>
      </c>
      <c r="D24" s="7">
        <v>2</v>
      </c>
      <c r="E24" s="2">
        <f t="shared" si="0"/>
        <v>0</v>
      </c>
      <c r="F24" s="3"/>
      <c r="G24" s="4"/>
      <c r="H24" s="7" t="s">
        <v>34</v>
      </c>
      <c r="I24" s="2"/>
    </row>
    <row r="25" spans="1:9" ht="15.75" x14ac:dyDescent="0.25">
      <c r="A25" s="8">
        <v>193</v>
      </c>
      <c r="B25" s="7" t="s">
        <v>176</v>
      </c>
      <c r="C25" s="7">
        <v>2</v>
      </c>
      <c r="D25" s="7">
        <v>2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197</v>
      </c>
      <c r="B27" s="7" t="s">
        <v>187</v>
      </c>
      <c r="C27" s="7">
        <v>2</v>
      </c>
      <c r="D27" s="7">
        <v>3</v>
      </c>
      <c r="E27" s="2">
        <f t="shared" si="0"/>
        <v>1</v>
      </c>
      <c r="F27" s="3">
        <v>1</v>
      </c>
      <c r="G27" s="4"/>
      <c r="H27" s="7" t="s">
        <v>64</v>
      </c>
      <c r="I27" s="2"/>
    </row>
    <row r="28" spans="1:9" ht="15.75" x14ac:dyDescent="0.25">
      <c r="A28" s="8">
        <v>198</v>
      </c>
      <c r="B28" s="7" t="s">
        <v>188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/>
      <c r="B29" s="7" t="s">
        <v>188</v>
      </c>
      <c r="C29" s="7">
        <v>2</v>
      </c>
      <c r="D29" s="7">
        <v>2</v>
      </c>
      <c r="E29" s="2">
        <f t="shared" si="0"/>
        <v>0</v>
      </c>
      <c r="F29" s="3"/>
      <c r="G29" s="4"/>
      <c r="H29" s="7" t="s">
        <v>130</v>
      </c>
      <c r="I29" s="2"/>
    </row>
    <row r="30" spans="1:9" ht="15.75" x14ac:dyDescent="0.25">
      <c r="A30" s="8">
        <v>199</v>
      </c>
      <c r="B30" s="7" t="s">
        <v>189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63</v>
      </c>
      <c r="I30" s="2"/>
    </row>
    <row r="31" spans="1:9" ht="15.75" x14ac:dyDescent="0.25">
      <c r="A31" s="8">
        <v>200</v>
      </c>
      <c r="B31" s="7" t="s">
        <v>190</v>
      </c>
      <c r="C31" s="7">
        <v>2</v>
      </c>
      <c r="D31" s="7">
        <v>2</v>
      </c>
      <c r="E31" s="2">
        <f t="shared" si="0"/>
        <v>0</v>
      </c>
      <c r="F31" s="3">
        <v>1</v>
      </c>
      <c r="G31" s="4"/>
      <c r="H31" s="7" t="s">
        <v>34</v>
      </c>
      <c r="I31" s="2"/>
    </row>
    <row r="32" spans="1:9" ht="15.75" x14ac:dyDescent="0.25">
      <c r="A32" s="8">
        <v>201</v>
      </c>
      <c r="B32" s="7" t="s">
        <v>191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201</v>
      </c>
      <c r="I32" s="2"/>
    </row>
    <row r="33" spans="1:9" ht="15.75" x14ac:dyDescent="0.25">
      <c r="A33" s="8">
        <v>202</v>
      </c>
      <c r="B33" s="7" t="s">
        <v>202</v>
      </c>
      <c r="C33" s="7">
        <v>4</v>
      </c>
      <c r="D33" s="7">
        <v>5</v>
      </c>
      <c r="E33" s="2">
        <f t="shared" si="0"/>
        <v>1</v>
      </c>
      <c r="F33" s="3">
        <v>1</v>
      </c>
      <c r="G33" s="4"/>
      <c r="H33" s="7" t="s">
        <v>203</v>
      </c>
      <c r="I33" s="2"/>
    </row>
    <row r="34" spans="1:9" ht="15.75" x14ac:dyDescent="0.25">
      <c r="A34" s="8">
        <v>203</v>
      </c>
      <c r="B34" s="7" t="s">
        <v>192</v>
      </c>
      <c r="C34" s="7">
        <v>4</v>
      </c>
      <c r="D34" s="7">
        <v>3</v>
      </c>
      <c r="E34" s="2">
        <f t="shared" si="0"/>
        <v>-1</v>
      </c>
      <c r="F34" s="3"/>
      <c r="G34" s="4">
        <v>1</v>
      </c>
      <c r="H34" s="7" t="s">
        <v>198</v>
      </c>
      <c r="I34" s="2"/>
    </row>
    <row r="35" spans="1:9" ht="15.75" x14ac:dyDescent="0.25">
      <c r="A35" s="8">
        <v>204</v>
      </c>
      <c r="B35" s="7" t="s">
        <v>193</v>
      </c>
      <c r="C35" s="7">
        <v>4</v>
      </c>
      <c r="D35" s="7">
        <v>4</v>
      </c>
      <c r="E35" s="2">
        <f t="shared" si="0"/>
        <v>0</v>
      </c>
      <c r="F35" s="3">
        <v>1</v>
      </c>
      <c r="G35" s="4"/>
      <c r="H35" s="7" t="s">
        <v>199</v>
      </c>
      <c r="I35" s="2"/>
    </row>
    <row r="36" spans="1:9" ht="15.75" x14ac:dyDescent="0.25">
      <c r="A36" s="8">
        <v>205</v>
      </c>
      <c r="B36" s="7" t="s">
        <v>194</v>
      </c>
      <c r="C36" s="7">
        <v>2</v>
      </c>
      <c r="D36" s="7">
        <v>3</v>
      </c>
      <c r="E36" s="2">
        <f t="shared" si="0"/>
        <v>1</v>
      </c>
      <c r="F36" s="3">
        <v>1</v>
      </c>
      <c r="G36" s="4"/>
      <c r="H36" s="7" t="s">
        <v>200</v>
      </c>
      <c r="I36" s="2"/>
    </row>
    <row r="37" spans="1:9" ht="15.75" x14ac:dyDescent="0.25">
      <c r="A37" s="8">
        <v>206</v>
      </c>
      <c r="B37" s="7" t="s">
        <v>195</v>
      </c>
      <c r="C37" s="7">
        <v>4</v>
      </c>
      <c r="D37" s="7">
        <v>3</v>
      </c>
      <c r="E37" s="2">
        <f t="shared" si="0"/>
        <v>-1</v>
      </c>
      <c r="F37" s="3">
        <v>1</v>
      </c>
      <c r="G37" s="4"/>
      <c r="H37" s="7" t="s">
        <v>130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42</v>
      </c>
      <c r="D44" s="6">
        <f>SUM(D16:D43)</f>
        <v>60</v>
      </c>
      <c r="E44" s="6">
        <f>SUM(E16:E43)</f>
        <v>18</v>
      </c>
      <c r="F44" s="6">
        <f>COUNT(F16:F43)</f>
        <v>11</v>
      </c>
      <c r="G44" s="6">
        <f>COUNT(G16:G43)</f>
        <v>2</v>
      </c>
      <c r="H44" s="6"/>
      <c r="I44" s="2"/>
    </row>
    <row r="45" spans="1:9" x14ac:dyDescent="0.25">
      <c r="C45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FFEE-6777-4F24-9440-1FDDCE2885C6}">
  <dimension ref="A1:I45"/>
  <sheetViews>
    <sheetView topLeftCell="A14" workbookViewId="0">
      <selection activeCell="A34" sqref="A34:H36"/>
    </sheetView>
  </sheetViews>
  <sheetFormatPr defaultColWidth="9.140625" defaultRowHeight="15" x14ac:dyDescent="0.25"/>
  <cols>
    <col min="1" max="1" width="7.28515625" bestFit="1" customWidth="1"/>
    <col min="2" max="2" width="10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5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11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45439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>D17-C17</f>
        <v>5</v>
      </c>
      <c r="F17" s="3"/>
      <c r="G17" s="4"/>
      <c r="H17" s="7" t="s">
        <v>216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43" si="0">D18-C18</f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 t="s">
        <v>24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204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201</v>
      </c>
      <c r="B22" s="7" t="s">
        <v>191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34</v>
      </c>
      <c r="I22" s="2"/>
    </row>
    <row r="23" spans="1:9" ht="15.75" x14ac:dyDescent="0.25">
      <c r="A23" s="8">
        <v>203</v>
      </c>
      <c r="B23" s="7" t="s">
        <v>192</v>
      </c>
      <c r="C23" s="7">
        <v>4</v>
      </c>
      <c r="D23" s="7">
        <v>2</v>
      </c>
      <c r="E23" s="2">
        <f t="shared" si="0"/>
        <v>-2</v>
      </c>
      <c r="F23" s="3">
        <v>1</v>
      </c>
      <c r="G23" s="4"/>
      <c r="H23" s="7" t="s">
        <v>64</v>
      </c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207</v>
      </c>
      <c r="B25" s="7" t="s">
        <v>205</v>
      </c>
      <c r="C25" s="7">
        <v>2</v>
      </c>
      <c r="D25" s="7">
        <v>1</v>
      </c>
      <c r="E25" s="2">
        <f t="shared" si="0"/>
        <v>-1</v>
      </c>
      <c r="F25" s="3">
        <v>1</v>
      </c>
      <c r="G25" s="4"/>
      <c r="H25" s="7" t="s">
        <v>34</v>
      </c>
      <c r="I25" s="2"/>
    </row>
    <row r="26" spans="1:9" ht="15.75" x14ac:dyDescent="0.25">
      <c r="A26" s="8">
        <v>208</v>
      </c>
      <c r="B26" s="7" t="s">
        <v>206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34</v>
      </c>
      <c r="I26" s="2"/>
    </row>
    <row r="27" spans="1:9" ht="15.75" x14ac:dyDescent="0.25">
      <c r="A27" s="8">
        <v>209</v>
      </c>
      <c r="B27" s="7" t="s">
        <v>207</v>
      </c>
      <c r="C27" s="7">
        <v>2</v>
      </c>
      <c r="D27" s="7">
        <v>2</v>
      </c>
      <c r="E27" s="2">
        <f t="shared" si="0"/>
        <v>0</v>
      </c>
      <c r="F27" s="3">
        <v>1</v>
      </c>
      <c r="G27" s="4"/>
      <c r="H27" s="7" t="s">
        <v>34</v>
      </c>
      <c r="I27" s="2"/>
    </row>
    <row r="28" spans="1:9" ht="15.75" x14ac:dyDescent="0.25">
      <c r="A28" s="8">
        <v>210</v>
      </c>
      <c r="B28" s="7" t="s">
        <v>208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>
        <v>211</v>
      </c>
      <c r="B29" s="7" t="s">
        <v>209</v>
      </c>
      <c r="C29" s="7">
        <v>2</v>
      </c>
      <c r="D29" s="7">
        <v>2</v>
      </c>
      <c r="E29" s="2">
        <f t="shared" si="0"/>
        <v>0</v>
      </c>
      <c r="F29" s="3">
        <v>1</v>
      </c>
      <c r="G29" s="4"/>
      <c r="H29" s="7" t="s">
        <v>64</v>
      </c>
      <c r="I29" s="2"/>
    </row>
    <row r="30" spans="1:9" ht="15.75" x14ac:dyDescent="0.25">
      <c r="A30" s="8">
        <v>212</v>
      </c>
      <c r="B30" s="7" t="s">
        <v>217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64</v>
      </c>
      <c r="I30" s="2"/>
    </row>
    <row r="31" spans="1:9" ht="15.75" x14ac:dyDescent="0.25">
      <c r="A31" s="8">
        <v>213</v>
      </c>
      <c r="B31" s="7" t="s">
        <v>210</v>
      </c>
      <c r="C31" s="7">
        <v>4</v>
      </c>
      <c r="D31" s="7">
        <v>3</v>
      </c>
      <c r="E31" s="2">
        <f t="shared" si="0"/>
        <v>-1</v>
      </c>
      <c r="F31" s="3">
        <v>1</v>
      </c>
      <c r="G31" s="4"/>
      <c r="H31" s="7" t="s">
        <v>130</v>
      </c>
      <c r="I31" s="2"/>
    </row>
    <row r="32" spans="1:9" ht="15.75" x14ac:dyDescent="0.25">
      <c r="A32" s="8">
        <v>214</v>
      </c>
      <c r="B32" s="7" t="s">
        <v>211</v>
      </c>
      <c r="C32" s="7">
        <v>2</v>
      </c>
      <c r="D32" s="7">
        <v>2</v>
      </c>
      <c r="E32" s="2">
        <f t="shared" si="0"/>
        <v>0</v>
      </c>
      <c r="F32" s="3">
        <v>1</v>
      </c>
      <c r="G32" s="4"/>
      <c r="H32" s="7" t="s">
        <v>215</v>
      </c>
      <c r="I32" s="2"/>
    </row>
    <row r="33" spans="1:9" ht="15.75" x14ac:dyDescent="0.25">
      <c r="A33" s="8">
        <v>215</v>
      </c>
      <c r="B33" s="7" t="s">
        <v>212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63</v>
      </c>
      <c r="I33" s="2"/>
    </row>
    <row r="34" spans="1:9" ht="15.75" x14ac:dyDescent="0.25">
      <c r="A34" s="8">
        <v>216</v>
      </c>
      <c r="B34" s="7" t="s">
        <v>213</v>
      </c>
      <c r="C34" s="7">
        <v>4</v>
      </c>
      <c r="D34" s="7">
        <v>4</v>
      </c>
      <c r="E34" s="2">
        <f t="shared" si="0"/>
        <v>0</v>
      </c>
      <c r="F34" s="3"/>
      <c r="G34" s="4">
        <v>1</v>
      </c>
      <c r="H34" s="7" t="s">
        <v>220</v>
      </c>
      <c r="I34" s="2"/>
    </row>
    <row r="35" spans="1:9" ht="15.75" x14ac:dyDescent="0.25">
      <c r="A35" s="8"/>
      <c r="B35" s="7" t="s">
        <v>213</v>
      </c>
      <c r="C35" s="7">
        <v>4</v>
      </c>
      <c r="D35" s="7">
        <v>4</v>
      </c>
      <c r="E35" s="2">
        <f t="shared" si="0"/>
        <v>0</v>
      </c>
      <c r="F35" s="3"/>
      <c r="G35" s="4">
        <v>1</v>
      </c>
      <c r="H35" s="7" t="s">
        <v>221</v>
      </c>
      <c r="I35" s="2"/>
    </row>
    <row r="36" spans="1:9" ht="15.75" x14ac:dyDescent="0.25">
      <c r="A36" s="8"/>
      <c r="B36" s="7" t="s">
        <v>213</v>
      </c>
      <c r="C36" s="7">
        <v>4</v>
      </c>
      <c r="D36" s="7">
        <v>4</v>
      </c>
      <c r="E36" s="2">
        <f t="shared" si="0"/>
        <v>0</v>
      </c>
      <c r="F36" s="3"/>
      <c r="G36" s="4">
        <v>1</v>
      </c>
      <c r="H36" s="7" t="s">
        <v>219</v>
      </c>
      <c r="I36" s="2"/>
    </row>
    <row r="37" spans="1:9" ht="15.75" x14ac:dyDescent="0.25">
      <c r="A37" s="8">
        <v>217</v>
      </c>
      <c r="B37" s="7" t="s">
        <v>214</v>
      </c>
      <c r="C37" s="7">
        <v>4</v>
      </c>
      <c r="D37" s="7">
        <v>3</v>
      </c>
      <c r="E37" s="2">
        <f t="shared" si="0"/>
        <v>-1</v>
      </c>
      <c r="F37" s="3"/>
      <c r="G37" s="4">
        <v>1</v>
      </c>
      <c r="H37" s="7" t="s">
        <v>218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44</v>
      </c>
      <c r="D44" s="6">
        <f>SUM(D16:D43)</f>
        <v>60</v>
      </c>
      <c r="E44" s="6">
        <f>SUM(E16:E43)</f>
        <v>16</v>
      </c>
      <c r="F44" s="6">
        <f>COUNT(F16:F43)</f>
        <v>11</v>
      </c>
      <c r="G44" s="6">
        <f>COUNT(G16:G43)</f>
        <v>4</v>
      </c>
      <c r="H44" s="6"/>
      <c r="I44" s="2"/>
    </row>
    <row r="45" spans="1:9" x14ac:dyDescent="0.25">
      <c r="C45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9FD7-A102-4B57-9E28-FAD84BAFA6CE}">
  <dimension ref="A1:I37"/>
  <sheetViews>
    <sheetView topLeftCell="A3" workbookViewId="0">
      <selection activeCell="D35" sqref="D35"/>
    </sheetView>
  </sheetViews>
  <sheetFormatPr defaultColWidth="9.140625" defaultRowHeight="15" x14ac:dyDescent="0.25"/>
  <cols>
    <col min="1" max="1" width="7.28515625" bestFit="1" customWidth="1"/>
    <col min="2" max="2" width="11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6.710937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12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45454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>D17-C17</f>
        <v>10</v>
      </c>
      <c r="F17" s="3"/>
      <c r="G17" s="4"/>
      <c r="H17" s="7" t="s">
        <v>222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35" si="0">D18-C18</f>
        <v>10</v>
      </c>
      <c r="F18" s="3"/>
      <c r="G18" s="4"/>
      <c r="H18" s="7" t="s">
        <v>223</v>
      </c>
      <c r="I18" s="2"/>
    </row>
    <row r="19" spans="1:9" ht="15.75" x14ac:dyDescent="0.25">
      <c r="A19" s="8"/>
      <c r="B19" s="7"/>
      <c r="C19" s="7"/>
      <c r="D19" s="7"/>
      <c r="E19" s="2"/>
      <c r="F19" s="3"/>
      <c r="G19" s="4"/>
      <c r="H19" s="7"/>
      <c r="I19" s="2"/>
    </row>
    <row r="20" spans="1:9" ht="15.75" x14ac:dyDescent="0.25">
      <c r="A20" s="8">
        <v>216</v>
      </c>
      <c r="B20" s="7" t="s">
        <v>213</v>
      </c>
      <c r="C20" s="7">
        <v>4</v>
      </c>
      <c r="D20" s="7">
        <v>3</v>
      </c>
      <c r="E20" s="2">
        <f t="shared" ref="E20:E21" si="1">D20-C20</f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/>
      <c r="B21" s="7"/>
      <c r="C21" s="7"/>
      <c r="D21" s="7"/>
      <c r="E21" s="2">
        <f t="shared" si="1"/>
        <v>0</v>
      </c>
      <c r="F21" s="3"/>
      <c r="G21" s="4"/>
      <c r="H21" s="7"/>
      <c r="I21" s="2"/>
    </row>
    <row r="22" spans="1:9" ht="15.75" x14ac:dyDescent="0.25">
      <c r="A22" s="8">
        <v>217</v>
      </c>
      <c r="B22" s="7" t="s">
        <v>214</v>
      </c>
      <c r="C22" s="7">
        <v>4</v>
      </c>
      <c r="D22" s="7">
        <v>2</v>
      </c>
      <c r="E22" s="2">
        <f t="shared" ref="E22" si="2">D22-C22</f>
        <v>-2</v>
      </c>
      <c r="F22" s="3">
        <v>1</v>
      </c>
      <c r="G22" s="4"/>
      <c r="H22" s="7" t="s">
        <v>52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218</v>
      </c>
      <c r="B24" s="7" t="s">
        <v>224</v>
      </c>
      <c r="C24" s="7">
        <v>8</v>
      </c>
      <c r="D24" s="7">
        <v>7</v>
      </c>
      <c r="E24" s="2">
        <f t="shared" si="0"/>
        <v>-1</v>
      </c>
      <c r="F24" s="3">
        <v>1</v>
      </c>
      <c r="G24" s="4"/>
      <c r="H24" s="7" t="s">
        <v>232</v>
      </c>
      <c r="I24" s="2"/>
    </row>
    <row r="25" spans="1:9" ht="15.75" x14ac:dyDescent="0.25">
      <c r="A25" s="8">
        <v>219</v>
      </c>
      <c r="B25" s="7" t="s">
        <v>225</v>
      </c>
      <c r="C25" s="7">
        <v>8</v>
      </c>
      <c r="D25" s="7">
        <v>5</v>
      </c>
      <c r="E25" s="2">
        <f t="shared" si="0"/>
        <v>-3</v>
      </c>
      <c r="F25" s="3">
        <v>1</v>
      </c>
      <c r="G25" s="4"/>
      <c r="H25" s="7" t="s">
        <v>233</v>
      </c>
      <c r="I25" s="2"/>
    </row>
    <row r="26" spans="1:9" ht="15.75" x14ac:dyDescent="0.25">
      <c r="A26" s="8">
        <v>220</v>
      </c>
      <c r="B26" s="7" t="s">
        <v>226</v>
      </c>
      <c r="C26" s="7">
        <v>4</v>
      </c>
      <c r="D26" s="7">
        <v>4</v>
      </c>
      <c r="E26" s="2">
        <f t="shared" si="0"/>
        <v>0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221</v>
      </c>
      <c r="B28" s="7" t="s">
        <v>227</v>
      </c>
      <c r="C28" s="7">
        <v>2</v>
      </c>
      <c r="D28" s="7">
        <v>3</v>
      </c>
      <c r="E28" s="2">
        <f t="shared" si="0"/>
        <v>1</v>
      </c>
      <c r="F28" s="3">
        <v>1</v>
      </c>
      <c r="G28" s="4"/>
      <c r="H28" s="7" t="s">
        <v>230</v>
      </c>
      <c r="I28" s="2"/>
    </row>
    <row r="29" spans="1:9" ht="15.75" x14ac:dyDescent="0.25">
      <c r="A29" s="8"/>
      <c r="B29" s="7" t="s">
        <v>227</v>
      </c>
      <c r="C29" s="7">
        <v>2</v>
      </c>
      <c r="D29" s="7">
        <v>3</v>
      </c>
      <c r="E29" s="2">
        <f t="shared" si="0"/>
        <v>1</v>
      </c>
      <c r="F29" s="3"/>
      <c r="G29" s="4"/>
      <c r="H29" s="7" t="s">
        <v>130</v>
      </c>
      <c r="I29" s="2"/>
    </row>
    <row r="30" spans="1:9" ht="15.75" x14ac:dyDescent="0.25">
      <c r="A30" s="8">
        <v>222</v>
      </c>
      <c r="B30" s="7" t="s">
        <v>228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34</v>
      </c>
      <c r="I30" s="2"/>
    </row>
    <row r="31" spans="1:9" ht="15.75" x14ac:dyDescent="0.25">
      <c r="A31" s="8"/>
      <c r="B31" s="7" t="s">
        <v>228</v>
      </c>
      <c r="C31" s="7">
        <v>2</v>
      </c>
      <c r="D31" s="7">
        <v>2</v>
      </c>
      <c r="E31" s="2">
        <f t="shared" si="0"/>
        <v>0</v>
      </c>
      <c r="F31" s="3"/>
      <c r="G31" s="4"/>
      <c r="H31" s="7" t="s">
        <v>130</v>
      </c>
      <c r="I31" s="2"/>
    </row>
    <row r="32" spans="1:9" ht="15.75" x14ac:dyDescent="0.25">
      <c r="A32" s="8">
        <v>223</v>
      </c>
      <c r="B32" s="7" t="s">
        <v>229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231</v>
      </c>
      <c r="I32" s="2"/>
    </row>
    <row r="33" spans="1:9" ht="15.75" x14ac:dyDescent="0.25">
      <c r="A33" s="8"/>
      <c r="B33" s="7" t="s">
        <v>229</v>
      </c>
      <c r="C33" s="7">
        <v>4</v>
      </c>
      <c r="D33" s="7">
        <v>2</v>
      </c>
      <c r="E33" s="2">
        <f t="shared" si="0"/>
        <v>-2</v>
      </c>
      <c r="F33" s="3"/>
      <c r="G33" s="4"/>
      <c r="H33" s="7" t="s">
        <v>130</v>
      </c>
      <c r="I33" s="2"/>
    </row>
    <row r="34" spans="1:9" ht="15.75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6">
        <f>COUNT(A16:A35)</f>
        <v>8</v>
      </c>
      <c r="B36" s="6"/>
      <c r="C36" s="6">
        <f>SUM(C16:C35)</f>
        <v>44</v>
      </c>
      <c r="D36" s="6">
        <f>SUM(D16:D35)</f>
        <v>60</v>
      </c>
      <c r="E36" s="6">
        <f>SUM(E16:E35)</f>
        <v>16</v>
      </c>
      <c r="F36" s="6">
        <f>COUNT(F16:F35)</f>
        <v>7</v>
      </c>
      <c r="G36" s="6">
        <f>COUNT(G16:G35)</f>
        <v>1</v>
      </c>
      <c r="H36" s="6"/>
      <c r="I36" s="2"/>
    </row>
    <row r="37" spans="1:9" x14ac:dyDescent="0.25">
      <c r="C37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27F4-4A2B-4E28-A417-19154739B369}">
  <dimension ref="A1:I38"/>
  <sheetViews>
    <sheetView topLeftCell="B1" workbookViewId="0">
      <selection activeCell="C28" sqref="C28"/>
    </sheetView>
  </sheetViews>
  <sheetFormatPr defaultColWidth="9.140625" defaultRowHeight="15" x14ac:dyDescent="0.25"/>
  <cols>
    <col min="1" max="1" width="7.28515625" bestFit="1" customWidth="1"/>
    <col min="2" max="2" width="165.57031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6.710937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13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45580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234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4*5</f>
        <v>20</v>
      </c>
      <c r="E17" s="2">
        <f>D17-C17</f>
        <v>20</v>
      </c>
      <c r="F17" s="3"/>
      <c r="G17" s="4"/>
      <c r="H17" s="7" t="s">
        <v>235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ref="E18:E36" si="0">D18-C18</f>
        <v>5</v>
      </c>
      <c r="F18" s="3"/>
      <c r="G18" s="4"/>
      <c r="H18" s="7" t="s">
        <v>236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237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>
        <v>216</v>
      </c>
      <c r="B21" s="7" t="s">
        <v>213</v>
      </c>
      <c r="C21" s="7">
        <v>0</v>
      </c>
      <c r="D21" s="7">
        <v>4</v>
      </c>
      <c r="E21" s="2">
        <f t="shared" ref="E21:E23" si="1">D21-C21</f>
        <v>4</v>
      </c>
      <c r="F21" s="3"/>
      <c r="G21" s="4">
        <v>1</v>
      </c>
      <c r="H21" s="7" t="s">
        <v>242</v>
      </c>
      <c r="I21" s="2"/>
    </row>
    <row r="22" spans="1:9" ht="15.75" x14ac:dyDescent="0.25">
      <c r="A22" s="8"/>
      <c r="B22" s="7"/>
      <c r="C22" s="7"/>
      <c r="D22" s="7"/>
      <c r="E22" s="2">
        <f t="shared" si="1"/>
        <v>0</v>
      </c>
      <c r="F22" s="3"/>
      <c r="G22" s="4"/>
      <c r="H22" s="7"/>
      <c r="I22" s="2"/>
    </row>
    <row r="23" spans="1:9" ht="15.75" x14ac:dyDescent="0.25">
      <c r="A23" s="8">
        <v>226</v>
      </c>
      <c r="B23" s="7" t="s">
        <v>238</v>
      </c>
      <c r="C23" s="7">
        <v>12</v>
      </c>
      <c r="D23" s="7">
        <v>4</v>
      </c>
      <c r="E23" s="2">
        <f t="shared" si="1"/>
        <v>-8</v>
      </c>
      <c r="F23" s="3"/>
      <c r="G23" s="4">
        <v>1</v>
      </c>
      <c r="H23" s="7" t="s">
        <v>241</v>
      </c>
      <c r="I23" s="2"/>
    </row>
    <row r="24" spans="1:9" ht="15.75" x14ac:dyDescent="0.25">
      <c r="A24" s="8">
        <v>232</v>
      </c>
      <c r="B24" s="7" t="s">
        <v>240</v>
      </c>
      <c r="C24" s="7">
        <v>4</v>
      </c>
      <c r="D24" s="7">
        <v>4</v>
      </c>
      <c r="E24" s="2">
        <f t="shared" si="0"/>
        <v>0</v>
      </c>
      <c r="F24" s="3">
        <v>1</v>
      </c>
      <c r="G24" s="4"/>
      <c r="H24" s="7" t="s">
        <v>63</v>
      </c>
      <c r="I24" s="2"/>
    </row>
    <row r="25" spans="1:9" ht="15.75" x14ac:dyDescent="0.25">
      <c r="A25" s="8">
        <v>234</v>
      </c>
      <c r="B25" s="7" t="s">
        <v>239</v>
      </c>
      <c r="C25" s="7">
        <v>4</v>
      </c>
      <c r="D25" s="7">
        <v>4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>
        <v>236</v>
      </c>
      <c r="B26" s="7" t="s">
        <v>243</v>
      </c>
      <c r="C26" s="7">
        <v>8</v>
      </c>
      <c r="D26" s="7">
        <v>4</v>
      </c>
      <c r="E26" s="2">
        <f t="shared" si="0"/>
        <v>-4</v>
      </c>
      <c r="F26" s="3"/>
      <c r="G26" s="4">
        <v>1</v>
      </c>
      <c r="H26" s="7" t="s">
        <v>244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  <c r="I28" s="2"/>
    </row>
    <row r="29" spans="1:9" ht="15.75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  <c r="I29" s="2"/>
    </row>
    <row r="30" spans="1:9" ht="15.75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  <c r="I30" s="2"/>
    </row>
    <row r="31" spans="1:9" ht="15.75" x14ac:dyDescent="0.25">
      <c r="A31" s="8"/>
      <c r="B31" s="7"/>
      <c r="C31" s="7"/>
      <c r="D31" s="7"/>
      <c r="E31" s="2">
        <f t="shared" si="0"/>
        <v>0</v>
      </c>
      <c r="F31" s="3"/>
      <c r="G31" s="4"/>
      <c r="H31" s="7"/>
      <c r="I31" s="2"/>
    </row>
    <row r="32" spans="1:9" ht="15.75" x14ac:dyDescent="0.25">
      <c r="A32" s="8"/>
      <c r="B32" s="7"/>
      <c r="C32" s="7"/>
      <c r="D32" s="7"/>
      <c r="E32" s="2">
        <f t="shared" si="0"/>
        <v>0</v>
      </c>
      <c r="F32" s="3"/>
      <c r="G32" s="4"/>
      <c r="H32" s="7"/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6">
        <f>COUNT(A16:A36)</f>
        <v>5</v>
      </c>
      <c r="B37" s="6"/>
      <c r="C37" s="6">
        <f>SUM(C16:C36)</f>
        <v>28</v>
      </c>
      <c r="D37" s="6">
        <f>SUM(D16:D36)</f>
        <v>55</v>
      </c>
      <c r="E37" s="6">
        <f>SUM(E16:E36)</f>
        <v>27</v>
      </c>
      <c r="F37" s="6">
        <f>COUNT(F16:F36)</f>
        <v>2</v>
      </c>
      <c r="G37" s="6">
        <f>COUNT(G16:G36)</f>
        <v>3</v>
      </c>
      <c r="H37" s="6"/>
      <c r="I37" s="2"/>
    </row>
    <row r="38" spans="1:9" x14ac:dyDescent="0.25">
      <c r="C38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7666-653A-4374-9542-208B53669AD2}">
  <dimension ref="A1:I37"/>
  <sheetViews>
    <sheetView zoomScaleNormal="100" workbookViewId="0">
      <selection activeCell="H25" sqref="H25"/>
    </sheetView>
  </sheetViews>
  <sheetFormatPr defaultColWidth="9.140625" defaultRowHeight="15" x14ac:dyDescent="0.25"/>
  <cols>
    <col min="1" max="1" width="7.28515625" bestFit="1" customWidth="1"/>
    <col min="2" max="2" width="165.57031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226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14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45601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3*5</f>
        <v>15</v>
      </c>
      <c r="E16" s="2">
        <f>D16-C16</f>
        <v>15</v>
      </c>
      <c r="F16" s="3"/>
      <c r="G16" s="4"/>
      <c r="H16" s="7" t="s">
        <v>250</v>
      </c>
      <c r="I16" s="2"/>
    </row>
    <row r="17" spans="1:9" ht="15.75" x14ac:dyDescent="0.25">
      <c r="A17" s="8"/>
      <c r="B17" s="7"/>
      <c r="C17" s="7"/>
      <c r="D17" s="7"/>
      <c r="E17" s="2"/>
      <c r="F17" s="3"/>
      <c r="G17" s="4"/>
      <c r="H17" s="7"/>
      <c r="I17" s="2"/>
    </row>
    <row r="18" spans="1:9" ht="15.75" x14ac:dyDescent="0.25">
      <c r="A18" s="8">
        <v>216</v>
      </c>
      <c r="B18" s="7" t="s">
        <v>213</v>
      </c>
      <c r="C18" s="7">
        <v>0</v>
      </c>
      <c r="D18" s="7">
        <v>4</v>
      </c>
      <c r="E18" s="2">
        <f t="shared" ref="E18:E22" si="0">D18-C18</f>
        <v>4</v>
      </c>
      <c r="F18" s="3"/>
      <c r="G18" s="4">
        <v>1</v>
      </c>
      <c r="H18" s="7" t="s">
        <v>254</v>
      </c>
      <c r="I18" s="2"/>
    </row>
    <row r="19" spans="1:9" ht="15.75" x14ac:dyDescent="0.25">
      <c r="A19" s="8"/>
      <c r="B19" s="7" t="s">
        <v>213</v>
      </c>
      <c r="C19" s="7">
        <v>0</v>
      </c>
      <c r="D19" s="7">
        <v>4</v>
      </c>
      <c r="E19" s="2">
        <f t="shared" si="0"/>
        <v>4</v>
      </c>
      <c r="F19" s="3"/>
      <c r="G19" s="4">
        <v>1</v>
      </c>
      <c r="H19" s="7" t="s">
        <v>249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>
        <v>226</v>
      </c>
      <c r="B21" s="7" t="s">
        <v>238</v>
      </c>
      <c r="C21" s="7">
        <v>12</v>
      </c>
      <c r="D21" s="7">
        <v>6</v>
      </c>
      <c r="E21" s="2">
        <f t="shared" si="0"/>
        <v>-6</v>
      </c>
      <c r="F21" s="3">
        <v>1</v>
      </c>
      <c r="G21" s="4"/>
      <c r="H21" s="7" t="s">
        <v>255</v>
      </c>
      <c r="I21" s="2"/>
    </row>
    <row r="22" spans="1:9" ht="15.75" x14ac:dyDescent="0.25">
      <c r="A22" s="8"/>
      <c r="B22" s="7" t="s">
        <v>26</v>
      </c>
      <c r="C22" s="7">
        <v>0</v>
      </c>
      <c r="D22" s="7">
        <f>2*2</f>
        <v>4</v>
      </c>
      <c r="E22" s="2">
        <f t="shared" si="0"/>
        <v>4</v>
      </c>
      <c r="F22" s="3"/>
      <c r="G22" s="4"/>
      <c r="H22" s="7" t="s">
        <v>245</v>
      </c>
      <c r="I22" s="2"/>
    </row>
    <row r="23" spans="1:9" ht="15.75" x14ac:dyDescent="0.25">
      <c r="A23" s="8">
        <v>236</v>
      </c>
      <c r="B23" s="7" t="s">
        <v>243</v>
      </c>
      <c r="C23" s="7">
        <v>8</v>
      </c>
      <c r="D23" s="7">
        <v>4</v>
      </c>
      <c r="E23" s="2">
        <f t="shared" ref="E23:E35" si="1">D23-C23</f>
        <v>-4</v>
      </c>
      <c r="F23" s="3">
        <v>1</v>
      </c>
      <c r="G23" s="4"/>
      <c r="H23" s="7" t="s">
        <v>248</v>
      </c>
      <c r="I23" s="2"/>
    </row>
    <row r="24" spans="1:9" ht="15.75" x14ac:dyDescent="0.25">
      <c r="A24" s="8"/>
      <c r="B24" s="7"/>
      <c r="C24" s="7"/>
      <c r="D24" s="7"/>
      <c r="E24" s="2">
        <f t="shared" si="1"/>
        <v>0</v>
      </c>
      <c r="F24" s="3"/>
      <c r="G24" s="4"/>
      <c r="H24" s="7"/>
      <c r="I24" s="2"/>
    </row>
    <row r="25" spans="1:9" ht="15.75" x14ac:dyDescent="0.25">
      <c r="A25" s="8">
        <v>224</v>
      </c>
      <c r="B25" s="7" t="s">
        <v>247</v>
      </c>
      <c r="C25" s="7">
        <v>8</v>
      </c>
      <c r="D25" s="7">
        <v>8</v>
      </c>
      <c r="E25" s="2">
        <f t="shared" si="1"/>
        <v>0</v>
      </c>
      <c r="F25" s="3"/>
      <c r="G25" s="4">
        <v>1</v>
      </c>
      <c r="H25" s="7" t="s">
        <v>251</v>
      </c>
      <c r="I25" s="2"/>
    </row>
    <row r="26" spans="1:9" ht="15.75" x14ac:dyDescent="0.25">
      <c r="A26" s="8">
        <v>225</v>
      </c>
      <c r="B26" s="7" t="s">
        <v>246</v>
      </c>
      <c r="C26" s="7">
        <v>12</v>
      </c>
      <c r="D26" s="7">
        <v>8</v>
      </c>
      <c r="E26" s="2">
        <f t="shared" si="1"/>
        <v>-4</v>
      </c>
      <c r="F26" s="3">
        <v>1</v>
      </c>
      <c r="G26" s="4"/>
      <c r="H26" s="7" t="s">
        <v>252</v>
      </c>
      <c r="I26" s="2"/>
    </row>
    <row r="27" spans="1:9" ht="15.75" x14ac:dyDescent="0.25">
      <c r="A27" s="8">
        <v>187</v>
      </c>
      <c r="B27" s="7" t="s">
        <v>166</v>
      </c>
      <c r="C27" s="7">
        <v>2</v>
      </c>
      <c r="D27" s="7">
        <v>3</v>
      </c>
      <c r="E27" s="2">
        <f t="shared" si="1"/>
        <v>1</v>
      </c>
      <c r="F27" s="3">
        <v>1</v>
      </c>
      <c r="G27" s="4"/>
      <c r="H27" s="7" t="s">
        <v>253</v>
      </c>
      <c r="I27" s="2"/>
    </row>
    <row r="28" spans="1:9" ht="15.75" x14ac:dyDescent="0.25">
      <c r="A28" s="8"/>
      <c r="B28" s="7"/>
      <c r="C28" s="7"/>
      <c r="D28" s="7"/>
      <c r="E28" s="2">
        <f t="shared" si="1"/>
        <v>0</v>
      </c>
      <c r="F28" s="3"/>
      <c r="G28" s="4"/>
      <c r="H28" s="7"/>
      <c r="I28" s="2"/>
    </row>
    <row r="29" spans="1:9" ht="15.75" x14ac:dyDescent="0.25">
      <c r="A29" s="8"/>
      <c r="B29" s="7"/>
      <c r="C29" s="7"/>
      <c r="D29" s="7"/>
      <c r="E29" s="2">
        <f t="shared" si="1"/>
        <v>0</v>
      </c>
      <c r="F29" s="3"/>
      <c r="G29" s="4"/>
      <c r="H29" s="7"/>
      <c r="I29" s="2"/>
    </row>
    <row r="30" spans="1:9" ht="15.75" x14ac:dyDescent="0.25">
      <c r="A30" s="8"/>
      <c r="B30" s="7"/>
      <c r="C30" s="7"/>
      <c r="D30" s="7"/>
      <c r="E30" s="2">
        <f t="shared" si="1"/>
        <v>0</v>
      </c>
      <c r="F30" s="3"/>
      <c r="G30" s="4"/>
      <c r="H30" s="7"/>
      <c r="I30" s="2"/>
    </row>
    <row r="31" spans="1:9" ht="15.75" x14ac:dyDescent="0.25">
      <c r="A31" s="8"/>
      <c r="B31" s="7"/>
      <c r="C31" s="7"/>
      <c r="D31" s="7"/>
      <c r="E31" s="2">
        <f t="shared" si="1"/>
        <v>0</v>
      </c>
      <c r="F31" s="3"/>
      <c r="G31" s="4"/>
      <c r="H31" s="7"/>
      <c r="I31" s="2"/>
    </row>
    <row r="32" spans="1:9" ht="15.75" x14ac:dyDescent="0.25">
      <c r="A32" s="8"/>
      <c r="B32" s="7"/>
      <c r="C32" s="7"/>
      <c r="D32" s="7"/>
      <c r="E32" s="2">
        <f t="shared" si="1"/>
        <v>0</v>
      </c>
      <c r="F32" s="3"/>
      <c r="G32" s="4"/>
      <c r="H32" s="7"/>
      <c r="I32" s="2"/>
    </row>
    <row r="33" spans="1:9" ht="15.75" x14ac:dyDescent="0.25">
      <c r="A33" s="8"/>
      <c r="B33" s="7"/>
      <c r="C33" s="7"/>
      <c r="D33" s="7"/>
      <c r="E33" s="2">
        <f t="shared" si="1"/>
        <v>0</v>
      </c>
      <c r="F33" s="3"/>
      <c r="G33" s="4"/>
      <c r="H33" s="7"/>
      <c r="I33" s="2"/>
    </row>
    <row r="34" spans="1:9" ht="15.75" x14ac:dyDescent="0.25">
      <c r="A34" s="8"/>
      <c r="B34" s="7"/>
      <c r="C34" s="7"/>
      <c r="D34" s="7"/>
      <c r="E34" s="2">
        <f t="shared" si="1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1"/>
        <v>0</v>
      </c>
      <c r="F35" s="3"/>
      <c r="G35" s="4"/>
      <c r="H35" s="7"/>
      <c r="I35" s="2"/>
    </row>
    <row r="36" spans="1:9" ht="15.75" x14ac:dyDescent="0.25">
      <c r="A36" s="6">
        <f>COUNT(A16:A35)</f>
        <v>6</v>
      </c>
      <c r="B36" s="6"/>
      <c r="C36" s="6">
        <f>SUM(C16:C35)</f>
        <v>42</v>
      </c>
      <c r="D36" s="6">
        <f>SUM(D16:D35)</f>
        <v>56</v>
      </c>
      <c r="E36" s="6">
        <f>SUM(E16:E35)</f>
        <v>14</v>
      </c>
      <c r="F36" s="6">
        <f>COUNT(F16:F35)</f>
        <v>4</v>
      </c>
      <c r="G36" s="6">
        <f>COUNT(G16:G35)</f>
        <v>3</v>
      </c>
      <c r="H36" s="6"/>
      <c r="I36" s="2"/>
    </row>
    <row r="37" spans="1:9" x14ac:dyDescent="0.25">
      <c r="C37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B17-30AA-4FA3-A364-8FB360FEC531}">
  <dimension ref="A1:I40"/>
  <sheetViews>
    <sheetView zoomScaleNormal="100" workbookViewId="0">
      <selection sqref="A1:I2"/>
    </sheetView>
  </sheetViews>
  <sheetFormatPr defaultColWidth="9.140625" defaultRowHeight="15" x14ac:dyDescent="0.25"/>
  <cols>
    <col min="1" max="1" width="7.28515625" bestFit="1" customWidth="1"/>
    <col min="2" max="2" width="165.57031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226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15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45615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4*5</f>
        <v>20</v>
      </c>
      <c r="E16" s="2">
        <f>D16-C16</f>
        <v>20</v>
      </c>
      <c r="F16" s="3"/>
      <c r="G16" s="4"/>
      <c r="H16" s="7" t="s">
        <v>256</v>
      </c>
      <c r="I16" s="2"/>
    </row>
    <row r="17" spans="1:9" ht="15.75" x14ac:dyDescent="0.25">
      <c r="A17" s="8"/>
      <c r="B17" s="7"/>
      <c r="C17" s="7"/>
      <c r="D17" s="7"/>
      <c r="E17" s="2"/>
      <c r="F17" s="3"/>
      <c r="G17" s="4"/>
      <c r="H17" s="7"/>
      <c r="I17" s="2"/>
    </row>
    <row r="18" spans="1:9" ht="15.75" x14ac:dyDescent="0.25">
      <c r="A18" s="8">
        <v>216</v>
      </c>
      <c r="B18" s="7" t="s">
        <v>213</v>
      </c>
      <c r="C18" s="7">
        <v>0</v>
      </c>
      <c r="D18" s="7">
        <v>8</v>
      </c>
      <c r="E18" s="2">
        <f t="shared" ref="E18:E38" si="0">D18-C18</f>
        <v>8</v>
      </c>
      <c r="F18" s="3"/>
      <c r="G18" s="4">
        <v>1</v>
      </c>
      <c r="H18" s="7" t="s">
        <v>257</v>
      </c>
      <c r="I18" s="2"/>
    </row>
    <row r="19" spans="1:9" ht="15.75" x14ac:dyDescent="0.25">
      <c r="A19" s="8"/>
      <c r="B19" s="7" t="s">
        <v>213</v>
      </c>
      <c r="C19" s="7">
        <v>0</v>
      </c>
      <c r="D19" s="7">
        <v>1</v>
      </c>
      <c r="E19" s="2">
        <f t="shared" si="0"/>
        <v>1</v>
      </c>
      <c r="F19" s="3"/>
      <c r="G19" s="4">
        <v>1</v>
      </c>
      <c r="H19" s="7" t="s">
        <v>271</v>
      </c>
      <c r="I19" s="2"/>
    </row>
    <row r="20" spans="1:9" ht="15.75" x14ac:dyDescent="0.25">
      <c r="A20" s="8"/>
      <c r="B20" s="7" t="s">
        <v>213</v>
      </c>
      <c r="C20" s="7">
        <v>0</v>
      </c>
      <c r="D20" s="7">
        <v>2</v>
      </c>
      <c r="E20" s="2">
        <f t="shared" si="0"/>
        <v>2</v>
      </c>
      <c r="F20" s="3"/>
      <c r="G20" s="4">
        <v>1</v>
      </c>
      <c r="H20" s="7" t="s">
        <v>272</v>
      </c>
      <c r="I20" s="2"/>
    </row>
    <row r="21" spans="1:9" ht="15.75" x14ac:dyDescent="0.25">
      <c r="A21" s="8"/>
      <c r="B21" s="7" t="s">
        <v>213</v>
      </c>
      <c r="C21" s="7">
        <v>0</v>
      </c>
      <c r="D21" s="7">
        <v>2</v>
      </c>
      <c r="E21" s="2">
        <f t="shared" si="0"/>
        <v>2</v>
      </c>
      <c r="F21" s="3"/>
      <c r="G21" s="4">
        <v>1</v>
      </c>
      <c r="H21" s="7" t="s">
        <v>273</v>
      </c>
      <c r="I21" s="2"/>
    </row>
    <row r="22" spans="1:9" ht="15.75" x14ac:dyDescent="0.25">
      <c r="A22" s="8"/>
      <c r="B22" s="7" t="s">
        <v>213</v>
      </c>
      <c r="C22" s="7">
        <v>0</v>
      </c>
      <c r="D22" s="7">
        <v>1</v>
      </c>
      <c r="E22" s="2">
        <f t="shared" si="0"/>
        <v>1</v>
      </c>
      <c r="F22" s="3"/>
      <c r="G22" s="4">
        <v>1</v>
      </c>
      <c r="H22" s="7" t="s">
        <v>274</v>
      </c>
      <c r="I22" s="2"/>
    </row>
    <row r="23" spans="1:9" ht="15.75" x14ac:dyDescent="0.25">
      <c r="A23" s="8"/>
      <c r="B23" s="7" t="s">
        <v>213</v>
      </c>
      <c r="C23" s="7">
        <v>0</v>
      </c>
      <c r="D23" s="7">
        <v>2</v>
      </c>
      <c r="E23" s="2">
        <f t="shared" si="0"/>
        <v>2</v>
      </c>
      <c r="F23" s="3"/>
      <c r="G23" s="4">
        <v>1</v>
      </c>
      <c r="H23" s="7" t="s">
        <v>275</v>
      </c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224</v>
      </c>
      <c r="B25" s="7" t="s">
        <v>247</v>
      </c>
      <c r="C25" s="7">
        <v>8</v>
      </c>
      <c r="D25" s="7">
        <v>2</v>
      </c>
      <c r="E25" s="2">
        <f t="shared" si="0"/>
        <v>-6</v>
      </c>
      <c r="F25" s="3">
        <v>1</v>
      </c>
      <c r="G25" s="4"/>
      <c r="H25" s="7" t="s">
        <v>251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239</v>
      </c>
      <c r="B27" s="7" t="s">
        <v>258</v>
      </c>
      <c r="C27" s="7">
        <v>7</v>
      </c>
      <c r="D27" s="7">
        <v>3</v>
      </c>
      <c r="E27" s="2">
        <f t="shared" si="0"/>
        <v>-4</v>
      </c>
      <c r="F27" s="3">
        <v>1</v>
      </c>
      <c r="G27" s="4"/>
      <c r="H27" s="7" t="s">
        <v>263</v>
      </c>
      <c r="I27" s="2"/>
    </row>
    <row r="28" spans="1:9" ht="15.75" x14ac:dyDescent="0.25">
      <c r="A28" s="8"/>
      <c r="B28" s="7" t="s">
        <v>258</v>
      </c>
      <c r="C28" s="7">
        <v>7</v>
      </c>
      <c r="D28" s="7">
        <v>3</v>
      </c>
      <c r="E28" s="2">
        <f t="shared" si="0"/>
        <v>-4</v>
      </c>
      <c r="F28" s="3"/>
      <c r="G28" s="4"/>
      <c r="H28" s="7" t="s">
        <v>267</v>
      </c>
      <c r="I28" s="2"/>
    </row>
    <row r="29" spans="1:9" ht="15.75" x14ac:dyDescent="0.25">
      <c r="A29" s="8"/>
      <c r="B29" s="7" t="s">
        <v>258</v>
      </c>
      <c r="C29" s="7">
        <v>4</v>
      </c>
      <c r="D29" s="7">
        <v>4</v>
      </c>
      <c r="E29" s="2">
        <f t="shared" si="0"/>
        <v>0</v>
      </c>
      <c r="F29" s="3"/>
      <c r="G29" s="4"/>
      <c r="H29" s="7" t="s">
        <v>262</v>
      </c>
      <c r="I29" s="2"/>
    </row>
    <row r="30" spans="1:9" ht="15.75" x14ac:dyDescent="0.25">
      <c r="A30" s="8">
        <v>240</v>
      </c>
      <c r="B30" s="7" t="s">
        <v>259</v>
      </c>
      <c r="C30" s="7">
        <v>2</v>
      </c>
      <c r="D30" s="7">
        <v>3</v>
      </c>
      <c r="E30" s="2">
        <f t="shared" si="0"/>
        <v>1</v>
      </c>
      <c r="F30" s="3">
        <v>1</v>
      </c>
      <c r="G30" s="4"/>
      <c r="H30" s="7" t="s">
        <v>264</v>
      </c>
      <c r="I30" s="2"/>
    </row>
    <row r="31" spans="1:9" ht="15.75" x14ac:dyDescent="0.25">
      <c r="A31" s="8"/>
      <c r="B31" s="7" t="s">
        <v>259</v>
      </c>
      <c r="C31" s="7">
        <v>2</v>
      </c>
      <c r="D31" s="7">
        <v>3</v>
      </c>
      <c r="E31" s="2">
        <f t="shared" si="0"/>
        <v>1</v>
      </c>
      <c r="F31" s="3"/>
      <c r="G31" s="4"/>
      <c r="H31" s="7" t="s">
        <v>269</v>
      </c>
      <c r="I31" s="2"/>
    </row>
    <row r="32" spans="1:9" ht="15.75" x14ac:dyDescent="0.25">
      <c r="A32" s="8">
        <v>241</v>
      </c>
      <c r="B32" s="7" t="s">
        <v>260</v>
      </c>
      <c r="C32" s="7">
        <v>1</v>
      </c>
      <c r="D32" s="7">
        <v>2</v>
      </c>
      <c r="E32" s="2">
        <f t="shared" si="0"/>
        <v>1</v>
      </c>
      <c r="F32" s="3">
        <v>1</v>
      </c>
      <c r="G32" s="4"/>
      <c r="H32" s="7" t="s">
        <v>265</v>
      </c>
      <c r="I32" s="2"/>
    </row>
    <row r="33" spans="1:9" ht="15.75" x14ac:dyDescent="0.25">
      <c r="A33" s="8"/>
      <c r="B33" s="7" t="s">
        <v>260</v>
      </c>
      <c r="C33" s="7">
        <v>1</v>
      </c>
      <c r="D33" s="7">
        <v>2</v>
      </c>
      <c r="E33" s="2">
        <f t="shared" si="0"/>
        <v>1</v>
      </c>
      <c r="F33" s="3"/>
      <c r="G33" s="4"/>
      <c r="H33" s="7" t="s">
        <v>268</v>
      </c>
      <c r="I33" s="2"/>
    </row>
    <row r="34" spans="1:9" ht="15.75" x14ac:dyDescent="0.25">
      <c r="A34" s="8"/>
      <c r="B34" s="7" t="s">
        <v>260</v>
      </c>
      <c r="C34" s="7">
        <v>2</v>
      </c>
      <c r="D34" s="7">
        <v>2</v>
      </c>
      <c r="E34" s="2">
        <f t="shared" si="0"/>
        <v>0</v>
      </c>
      <c r="F34" s="3"/>
      <c r="G34" s="4"/>
      <c r="H34" s="7" t="s">
        <v>266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242</v>
      </c>
      <c r="B36" s="7" t="s">
        <v>261</v>
      </c>
      <c r="C36" s="7">
        <v>2</v>
      </c>
      <c r="D36" s="7">
        <v>0</v>
      </c>
      <c r="E36" s="2">
        <f t="shared" si="0"/>
        <v>-2</v>
      </c>
      <c r="F36" s="3"/>
      <c r="G36" s="4">
        <v>1</v>
      </c>
      <c r="H36" s="7" t="s">
        <v>270</v>
      </c>
      <c r="I36" s="2"/>
    </row>
    <row r="37" spans="1:9" ht="15.75" x14ac:dyDescent="0.25">
      <c r="A37" s="8"/>
      <c r="B37" s="7"/>
      <c r="C37" s="7"/>
      <c r="D37" s="7"/>
      <c r="E37" s="2">
        <f t="shared" si="0"/>
        <v>0</v>
      </c>
      <c r="F37" s="3"/>
      <c r="G37" s="4"/>
      <c r="H37" s="7"/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6">
        <f>COUNT(A16:A38)</f>
        <v>6</v>
      </c>
      <c r="B39" s="6"/>
      <c r="C39" s="6">
        <f>SUM(C16:C38)</f>
        <v>36</v>
      </c>
      <c r="D39" s="6">
        <f>SUM(D16:D38)</f>
        <v>60</v>
      </c>
      <c r="E39" s="6">
        <f>SUM(E16:E38)</f>
        <v>24</v>
      </c>
      <c r="F39" s="6">
        <f>COUNT(F16:F38)</f>
        <v>4</v>
      </c>
      <c r="G39" s="6">
        <f>COUNT(G16:G38)</f>
        <v>7</v>
      </c>
      <c r="H39" s="6"/>
      <c r="I39" s="2"/>
    </row>
    <row r="40" spans="1:9" x14ac:dyDescent="0.25">
      <c r="C40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2D18-5970-4508-A9E6-643F960672E2}">
  <dimension ref="A1:I40"/>
  <sheetViews>
    <sheetView tabSelected="1" topLeftCell="A6" zoomScaleNormal="100" workbookViewId="0">
      <selection activeCell="H11" sqref="H11"/>
    </sheetView>
  </sheetViews>
  <sheetFormatPr defaultColWidth="9.140625" defaultRowHeight="15" x14ac:dyDescent="0.25"/>
  <cols>
    <col min="1" max="1" width="7.28515625" bestFit="1" customWidth="1"/>
    <col min="2" max="2" width="144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226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16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45629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278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>D17-C17</f>
        <v>10</v>
      </c>
      <c r="F17" s="3"/>
      <c r="G17" s="4"/>
      <c r="H17" s="7" t="s">
        <v>279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38" si="0">D18-C18</f>
        <v>10</v>
      </c>
      <c r="F18" s="3"/>
      <c r="G18" s="4"/>
      <c r="H18" s="7" t="s">
        <v>282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>
        <v>216</v>
      </c>
      <c r="B21" s="7" t="s">
        <v>213</v>
      </c>
      <c r="C21" s="7">
        <v>0</v>
      </c>
      <c r="D21" s="7">
        <v>2</v>
      </c>
      <c r="E21" s="2">
        <f t="shared" si="0"/>
        <v>2</v>
      </c>
      <c r="F21" s="3"/>
      <c r="G21" s="4">
        <v>1</v>
      </c>
      <c r="H21" s="7" t="s">
        <v>277</v>
      </c>
      <c r="I21" s="2"/>
    </row>
    <row r="22" spans="1:9" ht="15.75" x14ac:dyDescent="0.25">
      <c r="A22" s="8"/>
      <c r="B22" s="7" t="s">
        <v>213</v>
      </c>
      <c r="C22" s="7">
        <v>0</v>
      </c>
      <c r="D22" s="7">
        <v>1</v>
      </c>
      <c r="E22" s="2">
        <f t="shared" si="0"/>
        <v>1</v>
      </c>
      <c r="F22" s="3"/>
      <c r="G22" s="4">
        <v>1</v>
      </c>
      <c r="H22" s="7" t="s">
        <v>276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242</v>
      </c>
      <c r="B25" s="7" t="s">
        <v>261</v>
      </c>
      <c r="C25" s="7">
        <v>2</v>
      </c>
      <c r="D25" s="7">
        <v>0</v>
      </c>
      <c r="E25" s="2">
        <f t="shared" si="0"/>
        <v>-2</v>
      </c>
      <c r="F25" s="3"/>
      <c r="G25" s="4">
        <v>1</v>
      </c>
      <c r="H25" s="7" t="s">
        <v>283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237</v>
      </c>
      <c r="B27" s="7" t="s">
        <v>280</v>
      </c>
      <c r="C27" s="7">
        <v>4</v>
      </c>
      <c r="D27" s="7">
        <v>4</v>
      </c>
      <c r="E27" s="2">
        <f t="shared" si="0"/>
        <v>0</v>
      </c>
      <c r="F27" s="3">
        <v>1</v>
      </c>
      <c r="G27" s="4"/>
      <c r="H27" s="7" t="s">
        <v>287</v>
      </c>
      <c r="I27" s="2"/>
    </row>
    <row r="28" spans="1:9" ht="15.75" x14ac:dyDescent="0.25">
      <c r="A28" s="8"/>
      <c r="B28" s="7" t="s">
        <v>280</v>
      </c>
      <c r="C28" s="7">
        <v>4</v>
      </c>
      <c r="D28" s="7">
        <v>4</v>
      </c>
      <c r="E28" s="2">
        <f t="shared" si="0"/>
        <v>0</v>
      </c>
      <c r="F28" s="3">
        <v>1</v>
      </c>
      <c r="G28" s="4"/>
      <c r="H28" s="7" t="s">
        <v>286</v>
      </c>
      <c r="I28" s="2"/>
    </row>
    <row r="29" spans="1:9" ht="15.75" x14ac:dyDescent="0.25">
      <c r="A29" s="8"/>
      <c r="B29" s="7" t="s">
        <v>280</v>
      </c>
      <c r="C29" s="7">
        <v>4</v>
      </c>
      <c r="D29" s="7">
        <v>4</v>
      </c>
      <c r="E29" s="2">
        <f t="shared" si="0"/>
        <v>0</v>
      </c>
      <c r="F29" s="3">
        <v>1</v>
      </c>
      <c r="G29" s="4"/>
      <c r="H29" s="7" t="s">
        <v>288</v>
      </c>
      <c r="I29" s="2"/>
    </row>
    <row r="30" spans="1:9" ht="15.75" x14ac:dyDescent="0.25">
      <c r="A30" s="8"/>
      <c r="B30" s="7" t="s">
        <v>280</v>
      </c>
      <c r="C30" s="7">
        <v>4</v>
      </c>
      <c r="D30" s="7">
        <v>4</v>
      </c>
      <c r="E30" s="2">
        <f t="shared" si="0"/>
        <v>0</v>
      </c>
      <c r="F30" s="3">
        <v>1</v>
      </c>
      <c r="G30" s="4"/>
      <c r="H30" s="7" t="s">
        <v>284</v>
      </c>
      <c r="I30" s="2"/>
    </row>
    <row r="31" spans="1:9" ht="15.75" x14ac:dyDescent="0.25">
      <c r="A31" s="8"/>
      <c r="B31" s="7" t="s">
        <v>280</v>
      </c>
      <c r="C31" s="7">
        <v>4</v>
      </c>
      <c r="D31" s="7">
        <v>4</v>
      </c>
      <c r="E31" s="2">
        <f t="shared" si="0"/>
        <v>0</v>
      </c>
      <c r="F31" s="3">
        <v>1</v>
      </c>
      <c r="G31" s="4"/>
      <c r="H31" s="7" t="s">
        <v>285</v>
      </c>
      <c r="I31" s="2"/>
    </row>
    <row r="32" spans="1:9" ht="15.75" x14ac:dyDescent="0.25">
      <c r="A32" s="8"/>
      <c r="B32" s="7"/>
      <c r="C32" s="7"/>
      <c r="D32" s="7"/>
      <c r="E32" s="2">
        <f t="shared" si="0"/>
        <v>0</v>
      </c>
      <c r="F32" s="3"/>
      <c r="G32" s="4"/>
      <c r="H32" s="7"/>
      <c r="I32" s="2"/>
    </row>
    <row r="33" spans="1:9" ht="15.75" x14ac:dyDescent="0.25">
      <c r="A33" s="8">
        <v>238</v>
      </c>
      <c r="B33" s="7" t="s">
        <v>281</v>
      </c>
      <c r="C33" s="7">
        <v>2</v>
      </c>
      <c r="D33" s="7">
        <v>2</v>
      </c>
      <c r="E33" s="2">
        <f t="shared" si="0"/>
        <v>0</v>
      </c>
      <c r="F33" s="3">
        <v>1</v>
      </c>
      <c r="G33" s="4"/>
      <c r="H33" s="7" t="s">
        <v>52</v>
      </c>
      <c r="I33" s="2"/>
    </row>
    <row r="34" spans="1:9" ht="15.75" x14ac:dyDescent="0.25">
      <c r="A34" s="8"/>
      <c r="B34" s="7" t="s">
        <v>281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/>
      <c r="B35" s="7" t="s">
        <v>281</v>
      </c>
      <c r="C35" s="7">
        <v>2</v>
      </c>
      <c r="D35" s="7">
        <v>2</v>
      </c>
      <c r="E35" s="2">
        <f t="shared" si="0"/>
        <v>0</v>
      </c>
      <c r="F35" s="3">
        <v>1</v>
      </c>
      <c r="G35" s="4"/>
      <c r="H35" s="7" t="s">
        <v>34</v>
      </c>
      <c r="I35" s="2"/>
    </row>
    <row r="36" spans="1:9" ht="15.75" x14ac:dyDescent="0.25">
      <c r="A36" s="8"/>
      <c r="B36" s="7" t="s">
        <v>281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63</v>
      </c>
      <c r="I36" s="2"/>
    </row>
    <row r="37" spans="1:9" ht="15.75" x14ac:dyDescent="0.25">
      <c r="A37" s="8"/>
      <c r="B37" s="7" t="s">
        <v>281</v>
      </c>
      <c r="C37" s="7">
        <v>2</v>
      </c>
      <c r="D37" s="7">
        <v>2</v>
      </c>
      <c r="E37" s="2">
        <f t="shared" si="0"/>
        <v>0</v>
      </c>
      <c r="F37" s="3">
        <v>1</v>
      </c>
      <c r="G37" s="4"/>
      <c r="H37" s="7" t="s">
        <v>64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6">
        <f>COUNT(A16:A38)</f>
        <v>4</v>
      </c>
      <c r="B39" s="6"/>
      <c r="C39" s="6">
        <f>SUM(C16:C38)</f>
        <v>32</v>
      </c>
      <c r="D39" s="6">
        <f>SUM(D16:D38)</f>
        <v>63</v>
      </c>
      <c r="E39" s="6">
        <f>SUM(E16:E38)</f>
        <v>31</v>
      </c>
      <c r="F39" s="6">
        <f>COUNT(F16:F38)</f>
        <v>10</v>
      </c>
      <c r="G39" s="6">
        <f>COUNT(G16:G38)</f>
        <v>3</v>
      </c>
      <c r="H39" s="6"/>
      <c r="I39" s="2"/>
    </row>
    <row r="40" spans="1:9" x14ac:dyDescent="0.25">
      <c r="C40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2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45251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3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45265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4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45279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45307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6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45320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D31" sqref="D31"/>
    </sheetView>
  </sheetViews>
  <sheetFormatPr defaultColWidth="9.140625"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7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45384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C11" zoomScaleNormal="100" workbookViewId="0">
      <selection activeCell="H17" sqref="H17"/>
    </sheetView>
  </sheetViews>
  <sheetFormatPr defaultColWidth="9.140625"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8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45398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opLeftCell="A13" zoomScaleNormal="100" workbookViewId="0">
      <selection activeCell="B40" sqref="B40:D41"/>
    </sheetView>
  </sheetViews>
  <sheetFormatPr defaultColWidth="9.140625"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9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45412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143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/>
      <c r="G40" s="4">
        <v>1</v>
      </c>
      <c r="H40" s="7" t="s">
        <v>186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16</v>
      </c>
      <c r="G49" s="6">
        <f>COUNT(G16:G48)</f>
        <v>4</v>
      </c>
      <c r="H49" s="6"/>
      <c r="I49" s="2"/>
    </row>
    <row r="50" spans="1:9" x14ac:dyDescent="0.25">
      <c r="C50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Sprint 13</vt:lpstr>
      <vt:lpstr>Sprint 14</vt:lpstr>
      <vt:lpstr>Sprint 15</vt:lpstr>
      <vt:lpstr>Sprint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2024-12-03T14:59:14Z</dcterms:modified>
</cp:coreProperties>
</file>