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Studium\FH\Sem_4\InnoLab_Documents\InnoLab3\"/>
    </mc:Choice>
  </mc:AlternateContent>
  <xr:revisionPtr revIDLastSave="0" documentId="13_ncr:1_{F92D3AAC-5483-4717-87BE-CF2AC3270326}" xr6:coauthVersionLast="47" xr6:coauthVersionMax="47" xr10:uidLastSave="{00000000-0000-0000-0000-000000000000}"/>
  <bookViews>
    <workbookView xWindow="-120" yWindow="-120" windowWidth="29040" windowHeight="15840" firstSheet="5" activeTab="16" xr2:uid="{5C77D34F-34C3-4D2F-849C-09193AE86D67}"/>
  </bookViews>
  <sheets>
    <sheet name="Sprint 1" sheetId="1" r:id="rId1"/>
    <sheet name="Sprint 2" sheetId="2" r:id="rId2"/>
    <sheet name="Sprint 3" sheetId="3" r:id="rId3"/>
    <sheet name="Sprint 4" sheetId="4" r:id="rId4"/>
    <sheet name="Sprint 5" sheetId="5" r:id="rId5"/>
    <sheet name="Sprint 6" sheetId="6" r:id="rId6"/>
    <sheet name="Sprint 7" sheetId="7" r:id="rId7"/>
    <sheet name="Sprint 8" sheetId="8" r:id="rId8"/>
    <sheet name="Sprint 9" sheetId="9" r:id="rId9"/>
    <sheet name="Sprint 10" sheetId="10" r:id="rId10"/>
    <sheet name="Sprint 11" sheetId="11" r:id="rId11"/>
    <sheet name="Sprint 12" sheetId="13" r:id="rId12"/>
    <sheet name="Sprint 13" sheetId="14" r:id="rId13"/>
    <sheet name="Sprint 14" sheetId="15" r:id="rId14"/>
    <sheet name="Sprint 15" sheetId="16" r:id="rId15"/>
    <sheet name="Sprint 16" sheetId="17" r:id="rId16"/>
    <sheet name="Sprint 17" sheetId="18"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9" i="18" l="1"/>
  <c r="E30" i="18"/>
  <c r="E31" i="18"/>
  <c r="E32" i="18"/>
  <c r="C48" i="18"/>
  <c r="E41" i="18"/>
  <c r="E40" i="18"/>
  <c r="E39" i="18"/>
  <c r="E38" i="18"/>
  <c r="E37" i="18"/>
  <c r="E36" i="18"/>
  <c r="E25" i="18"/>
  <c r="D17" i="18"/>
  <c r="E17" i="18" s="1"/>
  <c r="E18" i="18"/>
  <c r="C49" i="18"/>
  <c r="G48" i="18"/>
  <c r="F48" i="18"/>
  <c r="A48" i="18"/>
  <c r="E47" i="18"/>
  <c r="E46" i="18"/>
  <c r="E45" i="18"/>
  <c r="E44" i="18"/>
  <c r="E43" i="18"/>
  <c r="E42" i="18"/>
  <c r="E35" i="18"/>
  <c r="E34" i="18"/>
  <c r="E33" i="18"/>
  <c r="E28" i="18"/>
  <c r="E27" i="18"/>
  <c r="E26" i="18"/>
  <c r="E24" i="18"/>
  <c r="E23" i="18"/>
  <c r="E22" i="18"/>
  <c r="E21" i="18"/>
  <c r="E20" i="18"/>
  <c r="E19" i="18"/>
  <c r="D16" i="18"/>
  <c r="E16" i="18" s="1"/>
  <c r="D18" i="17"/>
  <c r="D17" i="17"/>
  <c r="E17" i="17" s="1"/>
  <c r="D16" i="17"/>
  <c r="D39" i="17" s="1"/>
  <c r="C40" i="17"/>
  <c r="G39" i="17"/>
  <c r="F39" i="17"/>
  <c r="C39" i="17"/>
  <c r="A39" i="17"/>
  <c r="E38" i="17"/>
  <c r="E37" i="17"/>
  <c r="E36" i="17"/>
  <c r="E35" i="17"/>
  <c r="E34" i="17"/>
  <c r="E33" i="17"/>
  <c r="E32" i="17"/>
  <c r="E31" i="17"/>
  <c r="E30" i="17"/>
  <c r="E29" i="17"/>
  <c r="E28" i="17"/>
  <c r="E27" i="17"/>
  <c r="E26" i="17"/>
  <c r="E25" i="17"/>
  <c r="E24" i="17"/>
  <c r="E23" i="17"/>
  <c r="E22" i="17"/>
  <c r="E21" i="17"/>
  <c r="E20" i="17"/>
  <c r="E19" i="17"/>
  <c r="E18" i="17"/>
  <c r="E21" i="16"/>
  <c r="E22" i="16"/>
  <c r="E23" i="16"/>
  <c r="D16" i="16"/>
  <c r="D39" i="16" s="1"/>
  <c r="C40" i="16"/>
  <c r="G39" i="16"/>
  <c r="F39" i="16"/>
  <c r="C39" i="16"/>
  <c r="A39" i="16"/>
  <c r="E38" i="16"/>
  <c r="E37" i="16"/>
  <c r="E36" i="16"/>
  <c r="E35" i="16"/>
  <c r="E34" i="16"/>
  <c r="E33" i="16"/>
  <c r="E32" i="16"/>
  <c r="E31" i="16"/>
  <c r="E30" i="16"/>
  <c r="E29" i="16"/>
  <c r="E28" i="16"/>
  <c r="E27" i="16"/>
  <c r="E26" i="16"/>
  <c r="E25" i="16"/>
  <c r="E24" i="16"/>
  <c r="E20" i="16"/>
  <c r="E19" i="16"/>
  <c r="E18" i="16"/>
  <c r="E16" i="16"/>
  <c r="D16" i="15"/>
  <c r="E19" i="15"/>
  <c r="D48" i="18" l="1"/>
  <c r="E48" i="18"/>
  <c r="E16" i="17"/>
  <c r="E39" i="17"/>
  <c r="E39" i="16"/>
  <c r="D22" i="15"/>
  <c r="D36" i="15" s="1"/>
  <c r="C37" i="15"/>
  <c r="G36" i="15"/>
  <c r="F36" i="15"/>
  <c r="C36" i="15"/>
  <c r="A36" i="15"/>
  <c r="E35" i="15"/>
  <c r="E34" i="15"/>
  <c r="E33" i="15"/>
  <c r="E32" i="15"/>
  <c r="E31" i="15"/>
  <c r="E30" i="15"/>
  <c r="E29" i="15"/>
  <c r="E28" i="15"/>
  <c r="E27" i="15"/>
  <c r="E26" i="15"/>
  <c r="E25" i="15"/>
  <c r="E24" i="15"/>
  <c r="E23" i="15"/>
  <c r="E21" i="15"/>
  <c r="E20" i="15"/>
  <c r="E18" i="15"/>
  <c r="E16" i="15"/>
  <c r="D19" i="14"/>
  <c r="D18" i="14"/>
  <c r="E19" i="14"/>
  <c r="D17" i="14"/>
  <c r="C38" i="14"/>
  <c r="G37" i="14"/>
  <c r="F37" i="14"/>
  <c r="C37" i="14"/>
  <c r="A37" i="14"/>
  <c r="E36" i="14"/>
  <c r="E35" i="14"/>
  <c r="E34" i="14"/>
  <c r="E33" i="14"/>
  <c r="E32" i="14"/>
  <c r="E31" i="14"/>
  <c r="E30" i="14"/>
  <c r="E29" i="14"/>
  <c r="E28" i="14"/>
  <c r="E27" i="14"/>
  <c r="E26" i="14"/>
  <c r="E25" i="14"/>
  <c r="E24" i="14"/>
  <c r="E23" i="14"/>
  <c r="E22" i="14"/>
  <c r="E21" i="14"/>
  <c r="E18" i="14"/>
  <c r="E17" i="14"/>
  <c r="D16" i="14"/>
  <c r="D37" i="14" s="1"/>
  <c r="C37" i="13"/>
  <c r="E20" i="13"/>
  <c r="D17" i="13"/>
  <c r="E22" i="13"/>
  <c r="E30" i="13"/>
  <c r="E31" i="13"/>
  <c r="E32" i="13"/>
  <c r="E33" i="13"/>
  <c r="E21" i="13"/>
  <c r="G36" i="13"/>
  <c r="F36" i="13"/>
  <c r="C36" i="13"/>
  <c r="A36" i="13"/>
  <c r="E35" i="13"/>
  <c r="E34" i="13"/>
  <c r="E29" i="13"/>
  <c r="E28" i="13"/>
  <c r="E27" i="13"/>
  <c r="E26" i="13"/>
  <c r="E25" i="13"/>
  <c r="E24" i="13"/>
  <c r="E23" i="13"/>
  <c r="D18" i="13"/>
  <c r="E18" i="13" s="1"/>
  <c r="E17" i="13"/>
  <c r="D16" i="13"/>
  <c r="E16" i="13" s="1"/>
  <c r="E17" i="11"/>
  <c r="D17" i="11"/>
  <c r="D16" i="11"/>
  <c r="D19" i="11"/>
  <c r="C45" i="11"/>
  <c r="G44" i="11"/>
  <c r="F44" i="11"/>
  <c r="C44" i="11"/>
  <c r="A44" i="11"/>
  <c r="E43" i="11"/>
  <c r="E42" i="11"/>
  <c r="E41" i="11"/>
  <c r="E40" i="11"/>
  <c r="E39" i="11"/>
  <c r="E38" i="11"/>
  <c r="E37" i="11"/>
  <c r="E36" i="11"/>
  <c r="E35" i="11"/>
  <c r="E34" i="11"/>
  <c r="E33" i="11"/>
  <c r="E32" i="11"/>
  <c r="E31" i="11"/>
  <c r="E30" i="11"/>
  <c r="E29" i="11"/>
  <c r="E28" i="11"/>
  <c r="E27" i="11"/>
  <c r="E26" i="11"/>
  <c r="E25" i="11"/>
  <c r="E24" i="11"/>
  <c r="E23" i="11"/>
  <c r="E22" i="11"/>
  <c r="E19" i="11"/>
  <c r="D18" i="11"/>
  <c r="E18" i="11" s="1"/>
  <c r="E16" i="11"/>
  <c r="D16" i="10"/>
  <c r="D18" i="10"/>
  <c r="D17" i="10"/>
  <c r="E17" i="10"/>
  <c r="E25" i="10"/>
  <c r="E26" i="10"/>
  <c r="E27" i="10"/>
  <c r="E28" i="10"/>
  <c r="E29" i="10"/>
  <c r="E30" i="10"/>
  <c r="E31" i="10"/>
  <c r="E32" i="10"/>
  <c r="E33" i="10"/>
  <c r="E34" i="10"/>
  <c r="E35" i="10"/>
  <c r="E36" i="10"/>
  <c r="E37" i="10"/>
  <c r="E38" i="10"/>
  <c r="E39" i="10"/>
  <c r="E40" i="10"/>
  <c r="E41" i="10"/>
  <c r="E42" i="10"/>
  <c r="E43" i="10"/>
  <c r="D44" i="10"/>
  <c r="C45" i="10"/>
  <c r="G44" i="10"/>
  <c r="F44" i="10"/>
  <c r="C44" i="10"/>
  <c r="A44" i="10"/>
  <c r="E24" i="10"/>
  <c r="E23" i="10"/>
  <c r="E22" i="10"/>
  <c r="E20" i="10"/>
  <c r="E19" i="10"/>
  <c r="E18" i="10"/>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D17" i="9"/>
  <c r="E17" i="9" s="1"/>
  <c r="D18" i="9"/>
  <c r="E18" i="9" s="1"/>
  <c r="C50" i="9"/>
  <c r="G49" i="9"/>
  <c r="F49" i="9"/>
  <c r="C49" i="9"/>
  <c r="A49" i="9"/>
  <c r="D19" i="9"/>
  <c r="E19" i="9" s="1"/>
  <c r="D16" i="9"/>
  <c r="E39" i="8"/>
  <c r="E40" i="8"/>
  <c r="E33" i="8"/>
  <c r="E34" i="8"/>
  <c r="E35" i="8"/>
  <c r="E36" i="8"/>
  <c r="E37" i="8"/>
  <c r="E38" i="8"/>
  <c r="E41" i="8"/>
  <c r="E32" i="8"/>
  <c r="E31" i="8"/>
  <c r="E30" i="8"/>
  <c r="D18" i="8"/>
  <c r="E18" i="8" s="1"/>
  <c r="D17" i="8"/>
  <c r="D16" i="8"/>
  <c r="C43" i="8"/>
  <c r="G42" i="8"/>
  <c r="F42" i="8"/>
  <c r="C42" i="8"/>
  <c r="A42" i="8"/>
  <c r="E29" i="8"/>
  <c r="E28" i="8"/>
  <c r="E27" i="8"/>
  <c r="E26" i="8"/>
  <c r="E25" i="8"/>
  <c r="E24" i="8"/>
  <c r="E23" i="8"/>
  <c r="E22" i="8"/>
  <c r="E21" i="8"/>
  <c r="E20" i="8"/>
  <c r="E19" i="8"/>
  <c r="E17" i="8"/>
  <c r="E16" i="8"/>
  <c r="E22" i="7"/>
  <c r="E29" i="7"/>
  <c r="D18" i="7"/>
  <c r="C32" i="7"/>
  <c r="C33" i="6"/>
  <c r="E23" i="7"/>
  <c r="D17" i="7"/>
  <c r="E17" i="7" s="1"/>
  <c r="D16" i="7"/>
  <c r="E16" i="7" s="1"/>
  <c r="G31" i="7"/>
  <c r="F31" i="7"/>
  <c r="A31" i="7"/>
  <c r="E30" i="7"/>
  <c r="E28" i="7"/>
  <c r="E27" i="7"/>
  <c r="E26" i="7"/>
  <c r="E25" i="7"/>
  <c r="E24" i="7"/>
  <c r="E21" i="7"/>
  <c r="E20" i="7"/>
  <c r="E19" i="7"/>
  <c r="E18" i="7"/>
  <c r="C31" i="7"/>
  <c r="D17" i="6"/>
  <c r="C17" i="6"/>
  <c r="D16" i="6"/>
  <c r="C16" i="6"/>
  <c r="C18" i="6"/>
  <c r="C19" i="6"/>
  <c r="C20" i="6"/>
  <c r="C21" i="6"/>
  <c r="E21" i="6" s="1"/>
  <c r="D28" i="6"/>
  <c r="E28" i="6" s="1"/>
  <c r="E22" i="6"/>
  <c r="D31" i="6"/>
  <c r="E31" i="6" s="1"/>
  <c r="D21" i="6"/>
  <c r="D20" i="6"/>
  <c r="D19" i="6"/>
  <c r="D18" i="6"/>
  <c r="E23" i="6"/>
  <c r="E24" i="6"/>
  <c r="E25" i="6"/>
  <c r="E26" i="6"/>
  <c r="E27" i="6"/>
  <c r="E29" i="6"/>
  <c r="E30" i="6"/>
  <c r="E17" i="6"/>
  <c r="G32" i="6"/>
  <c r="F32" i="6"/>
  <c r="A32" i="6"/>
  <c r="D17" i="5"/>
  <c r="C17" i="5"/>
  <c r="D22" i="5"/>
  <c r="E22" i="5" s="1"/>
  <c r="C22" i="5"/>
  <c r="C20" i="5"/>
  <c r="D20" i="5"/>
  <c r="E20" i="5" s="1"/>
  <c r="D21" i="5"/>
  <c r="C21" i="5"/>
  <c r="D30" i="5"/>
  <c r="C30" i="5"/>
  <c r="C18" i="5"/>
  <c r="D32" i="5"/>
  <c r="E32" i="5" s="1"/>
  <c r="D19" i="5"/>
  <c r="E19" i="5" s="1"/>
  <c r="C19" i="5"/>
  <c r="D18" i="5"/>
  <c r="D23" i="5"/>
  <c r="E23" i="5" s="1"/>
  <c r="E18" i="5"/>
  <c r="E24" i="5"/>
  <c r="E25" i="5"/>
  <c r="E26" i="5"/>
  <c r="E27" i="5"/>
  <c r="E28" i="5"/>
  <c r="E29" i="5"/>
  <c r="E31" i="5"/>
  <c r="E33" i="5"/>
  <c r="E34" i="5"/>
  <c r="C23" i="5"/>
  <c r="C36" i="5"/>
  <c r="G35" i="5"/>
  <c r="F35" i="5"/>
  <c r="A35" i="5"/>
  <c r="D16" i="5"/>
  <c r="C16" i="5"/>
  <c r="D17" i="4"/>
  <c r="C17" i="4"/>
  <c r="D20" i="4"/>
  <c r="C20" i="4"/>
  <c r="D19" i="4"/>
  <c r="C19" i="4"/>
  <c r="E19" i="4"/>
  <c r="E20" i="4"/>
  <c r="E31" i="4"/>
  <c r="C16" i="4"/>
  <c r="D21" i="4"/>
  <c r="C21" i="4"/>
  <c r="D18" i="4"/>
  <c r="C18" i="4"/>
  <c r="C33" i="4" s="1"/>
  <c r="C32" i="1"/>
  <c r="C29" i="2"/>
  <c r="C31" i="3"/>
  <c r="C34" i="4"/>
  <c r="G33" i="4"/>
  <c r="F33" i="4"/>
  <c r="A33" i="4"/>
  <c r="E32" i="4"/>
  <c r="E30" i="4"/>
  <c r="E29" i="4"/>
  <c r="E28" i="4"/>
  <c r="E27" i="4"/>
  <c r="E26" i="4"/>
  <c r="E25" i="4"/>
  <c r="E24" i="4"/>
  <c r="E23" i="4"/>
  <c r="E22" i="4"/>
  <c r="E17" i="4"/>
  <c r="D16" i="4"/>
  <c r="D33" i="4" s="1"/>
  <c r="D31" i="3"/>
  <c r="E28" i="3"/>
  <c r="E29" i="3"/>
  <c r="E30" i="3"/>
  <c r="D26" i="3"/>
  <c r="C26" i="3"/>
  <c r="D25" i="3"/>
  <c r="C25" i="3"/>
  <c r="D18" i="3"/>
  <c r="C18" i="3"/>
  <c r="D22" i="3"/>
  <c r="C22" i="3"/>
  <c r="D20" i="3"/>
  <c r="E20" i="3" s="1"/>
  <c r="C20" i="3"/>
  <c r="D21" i="3"/>
  <c r="C21" i="3"/>
  <c r="E21" i="3"/>
  <c r="D19" i="3"/>
  <c r="C19" i="3"/>
  <c r="D17" i="3"/>
  <c r="D16" i="3"/>
  <c r="C17" i="3"/>
  <c r="C16" i="3"/>
  <c r="C32" i="3"/>
  <c r="G31" i="3"/>
  <c r="F31" i="3"/>
  <c r="A31" i="3"/>
  <c r="E27" i="3"/>
  <c r="E26" i="3"/>
  <c r="E25" i="3"/>
  <c r="E24" i="3"/>
  <c r="E23" i="3"/>
  <c r="E22" i="3"/>
  <c r="C17" i="2"/>
  <c r="C18" i="2"/>
  <c r="D19" i="2"/>
  <c r="C19" i="2"/>
  <c r="D22" i="2"/>
  <c r="C22" i="2"/>
  <c r="C23" i="2"/>
  <c r="D23" i="2"/>
  <c r="D21" i="2"/>
  <c r="C21" i="2"/>
  <c r="E21" i="2" s="1"/>
  <c r="C20" i="2"/>
  <c r="D20" i="2"/>
  <c r="D18" i="2"/>
  <c r="D17" i="2"/>
  <c r="C16" i="2"/>
  <c r="C30" i="2"/>
  <c r="G29" i="2"/>
  <c r="F29" i="2"/>
  <c r="A29" i="2"/>
  <c r="E28" i="2"/>
  <c r="E27" i="2"/>
  <c r="E26" i="2"/>
  <c r="E25" i="2"/>
  <c r="E24" i="2"/>
  <c r="E23" i="2"/>
  <c r="E22" i="2"/>
  <c r="E20" i="2"/>
  <c r="E19" i="2"/>
  <c r="E17" i="2"/>
  <c r="D16" i="2"/>
  <c r="D29" i="2" s="1"/>
  <c r="D22" i="1"/>
  <c r="D32" i="1"/>
  <c r="C22" i="1"/>
  <c r="C33" i="1"/>
  <c r="D20" i="1"/>
  <c r="C20" i="1"/>
  <c r="E20" i="1" s="1"/>
  <c r="D17" i="1"/>
  <c r="C17" i="1"/>
  <c r="C21" i="1"/>
  <c r="D21" i="1"/>
  <c r="D19" i="1"/>
  <c r="E19" i="1" s="1"/>
  <c r="C19" i="1"/>
  <c r="C18" i="1"/>
  <c r="D18" i="1"/>
  <c r="D16" i="1"/>
  <c r="E16" i="1" s="1"/>
  <c r="C16" i="1"/>
  <c r="E23" i="1"/>
  <c r="E24" i="1"/>
  <c r="E25" i="1"/>
  <c r="E26" i="1"/>
  <c r="E27" i="1"/>
  <c r="E28" i="1"/>
  <c r="E29" i="1"/>
  <c r="E31" i="1"/>
  <c r="E30" i="1"/>
  <c r="G32" i="1"/>
  <c r="F32" i="1"/>
  <c r="A32" i="1"/>
  <c r="E22" i="15" l="1"/>
  <c r="E36" i="15"/>
  <c r="E16" i="14"/>
  <c r="E37" i="14" s="1"/>
  <c r="D36" i="13"/>
  <c r="E36" i="13"/>
  <c r="E44" i="11"/>
  <c r="D44" i="11"/>
  <c r="E16" i="10"/>
  <c r="E44" i="10" s="1"/>
  <c r="D49" i="9"/>
  <c r="E16" i="9"/>
  <c r="E49" i="9" s="1"/>
  <c r="D42" i="8"/>
  <c r="E42" i="8"/>
  <c r="E31" i="7"/>
  <c r="D31" i="7"/>
  <c r="E18" i="6"/>
  <c r="E20" i="6"/>
  <c r="E19" i="6"/>
  <c r="E16" i="6"/>
  <c r="C32" i="6"/>
  <c r="D32" i="6"/>
  <c r="E17" i="5"/>
  <c r="E21" i="5"/>
  <c r="E16" i="5"/>
  <c r="E30" i="5"/>
  <c r="C35" i="5"/>
  <c r="D35" i="5"/>
  <c r="E35" i="5"/>
  <c r="E18" i="4"/>
  <c r="E21" i="4"/>
  <c r="E16" i="4"/>
  <c r="E19" i="3"/>
  <c r="E17" i="3"/>
  <c r="E18" i="3"/>
  <c r="E16" i="3"/>
  <c r="E18" i="2"/>
  <c r="E16" i="2"/>
  <c r="E29" i="2"/>
  <c r="E22" i="1"/>
  <c r="E32" i="1" s="1"/>
  <c r="E17" i="1"/>
  <c r="E21" i="1"/>
  <c r="E18" i="1"/>
  <c r="E32" i="6" l="1"/>
  <c r="E33" i="4"/>
  <c r="E31" i="3"/>
</calcChain>
</file>

<file path=xl/sharedStrings.xml><?xml version="1.0" encoding="utf-8"?>
<sst xmlns="http://schemas.openxmlformats.org/spreadsheetml/2006/main" count="939" uniqueCount="300">
  <si>
    <t>Sprint Review Protocol</t>
  </si>
  <si>
    <t>Sprint No:</t>
  </si>
  <si>
    <t>Date &amp; Time</t>
  </si>
  <si>
    <t>Group Number</t>
  </si>
  <si>
    <t>Participant 1</t>
  </si>
  <si>
    <t>Participant 2</t>
  </si>
  <si>
    <t>Participant 3</t>
  </si>
  <si>
    <t>Participant 4</t>
  </si>
  <si>
    <t>Participant 5</t>
  </si>
  <si>
    <t>Req ID</t>
  </si>
  <si>
    <t>Passed</t>
  </si>
  <si>
    <t>failed</t>
  </si>
  <si>
    <t>remarks</t>
  </si>
  <si>
    <t>short description [opt]</t>
  </si>
  <si>
    <t>Mentor</t>
  </si>
  <si>
    <t>Estimate [h]</t>
  </si>
  <si>
    <t>Real Efort [h]</t>
  </si>
  <si>
    <t>Delta [h]</t>
  </si>
  <si>
    <t>Bernhart-Straberger Vincent</t>
  </si>
  <si>
    <t>Kastl Tobias</t>
  </si>
  <si>
    <t>Lang Johann</t>
  </si>
  <si>
    <t>Neuwirth Dominik</t>
  </si>
  <si>
    <t>Poppinger Florian</t>
  </si>
  <si>
    <t>Petz Markus</t>
  </si>
  <si>
    <t>Meeting Zoom</t>
  </si>
  <si>
    <t>Meeting FH</t>
  </si>
  <si>
    <t>Meeting Discord</t>
  </si>
  <si>
    <t>Inno Erklärung</t>
  </si>
  <si>
    <t>Kennenlernen, ganz grobe Ideensammlung</t>
  </si>
  <si>
    <t>Diary-Meeting ohne Petz</t>
  </si>
  <si>
    <t>Diary-Meeting mit Petz</t>
  </si>
  <si>
    <t>Idea-Brainstorming mit Petz</t>
  </si>
  <si>
    <t>Organisatorisches, Sprintbesprechung</t>
  </si>
  <si>
    <t>High Concept</t>
  </si>
  <si>
    <t>Johann</t>
  </si>
  <si>
    <t>Alle außer Johann</t>
  </si>
  <si>
    <t>Unity Programmer Path 1/2</t>
  </si>
  <si>
    <t>Sprint 1 Review</t>
  </si>
  <si>
    <t>Unity Programmer Path</t>
  </si>
  <si>
    <t>Projekt aufsetzen</t>
  </si>
  <si>
    <t>General Art Design/Direction</t>
  </si>
  <si>
    <t>Gamedesign sketches</t>
  </si>
  <si>
    <t>Johann: Krita is müll</t>
  </si>
  <si>
    <t>Design Main Character</t>
  </si>
  <si>
    <t>Tobi + Vincent: mit nix zufrieden</t>
  </si>
  <si>
    <t>Alle</t>
  </si>
  <si>
    <t>Johann: Noch nicht fertig</t>
  </si>
  <si>
    <t>Flo + Domi: Unity Cloud / Git ?</t>
  </si>
  <si>
    <t>Alle: Sprint 2 Review</t>
  </si>
  <si>
    <t>Alle: Arbeitspackete definieren</t>
  </si>
  <si>
    <t>Alle: Organisatorisches, Sprintbesprechung</t>
  </si>
  <si>
    <t>Johann, Vincent: game-design / artstyle</t>
  </si>
  <si>
    <t>Vincent</t>
  </si>
  <si>
    <t>Vincent, Tobi</t>
  </si>
  <si>
    <t>Design: Theme Floor A</t>
  </si>
  <si>
    <t>Sketch: Ground Floor A</t>
  </si>
  <si>
    <t>Art: Ground Floor A</t>
  </si>
  <si>
    <t>Vincent, Tobi: tilemap-design</t>
  </si>
  <si>
    <t>Programming: Player Basic Movement</t>
  </si>
  <si>
    <t>Programming: Entity spawn</t>
  </si>
  <si>
    <t>Programming: Player Health (Code / UI)</t>
  </si>
  <si>
    <t>Programming: Player dash</t>
  </si>
  <si>
    <t>Dominik, Florian</t>
  </si>
  <si>
    <t>Dominik</t>
  </si>
  <si>
    <t>Florian</t>
  </si>
  <si>
    <t>Programming: Attack hitbox trigger</t>
  </si>
  <si>
    <t>Programming: Projectile Behavior</t>
  </si>
  <si>
    <t>Programming: AOE Behavior</t>
  </si>
  <si>
    <t>Programming: Enemy Spawner</t>
  </si>
  <si>
    <t>Programming: Enemy Collisions</t>
  </si>
  <si>
    <t>Alle: Sprint 3 Review</t>
  </si>
  <si>
    <t>Dominik + Florian: Git Project</t>
  </si>
  <si>
    <t>Dominik: Mouse Position auslesen</t>
  </si>
  <si>
    <t>Dominik + Florian: Layering</t>
  </si>
  <si>
    <t>Design: Trojaner</t>
  </si>
  <si>
    <t>Design: Spyware</t>
  </si>
  <si>
    <t>Design: Virus</t>
  </si>
  <si>
    <t>Design: Ransomware</t>
  </si>
  <si>
    <t>Sketch: Trojaner</t>
  </si>
  <si>
    <t>Sketch: Virus</t>
  </si>
  <si>
    <t>Tobi: Tablet einrichten</t>
  </si>
  <si>
    <t xml:space="preserve">Vincent + Tobi: Artstyle simpler gemacht -&gt; Perspektive angepasst </t>
  </si>
  <si>
    <t>Vincent + Tobi: Tilemap überarbeiten, Art scaling</t>
  </si>
  <si>
    <t>Alle: Sprint 4 Review</t>
  </si>
  <si>
    <t>Dominik + Florian: Neue Design Ideen</t>
  </si>
  <si>
    <t>Florian: Unity Version conflict</t>
  </si>
  <si>
    <t>Johann: Work in progress</t>
  </si>
  <si>
    <t>Vincent + Johann: Gegnerdesign</t>
  </si>
  <si>
    <t>Alle: Health System/Healthbar Diskussion</t>
  </si>
  <si>
    <t>Programming: Player Weapons Fire</t>
  </si>
  <si>
    <t>Programming: Player Weapons Reload</t>
  </si>
  <si>
    <t>Programming: Enemy Movement</t>
  </si>
  <si>
    <t>Programming: Enemy Health (Code / UI)</t>
  </si>
  <si>
    <t>Programming: Enemy Attacks</t>
  </si>
  <si>
    <t>Design: Räume planen</t>
  </si>
  <si>
    <t>Design: Inventory/Items planen</t>
  </si>
  <si>
    <t>Sketch: Main Character</t>
  </si>
  <si>
    <t>Sketch: Healthbar</t>
  </si>
  <si>
    <t>Sketch: Walls Floor A</t>
  </si>
  <si>
    <t>Sketch: Bit -&gt; Bat</t>
  </si>
  <si>
    <t>Vincent + Tobi: Work in progress</t>
  </si>
  <si>
    <t>Vincent + Tobi: Healthbar Diskussion + Sketching</t>
  </si>
  <si>
    <t>Vincent + Johann: Räume feedback</t>
  </si>
  <si>
    <t>Dominik + Tobi: Healthbar in Unity</t>
  </si>
  <si>
    <t>Tobi: Design Umentscheidung</t>
  </si>
  <si>
    <t>Programming: Health packs</t>
  </si>
  <si>
    <t>Programming: Wall, Ground, Hole tiles</t>
  </si>
  <si>
    <t>Art: Walls Floor A</t>
  </si>
  <si>
    <t>Alle: Game Concept (Serious Game)</t>
  </si>
  <si>
    <t>Alle: Merge on Dev, Enemy Behavior Diskussion</t>
  </si>
  <si>
    <t>Alle: Presentation Preparation</t>
  </si>
  <si>
    <t>Alle: Sprint 6 Review + Video</t>
  </si>
  <si>
    <t>Dominik + Tobi: Wall Texture Unity integration</t>
  </si>
  <si>
    <t>Dominik: Texture Problems</t>
  </si>
  <si>
    <t>Florian: (Sprint 5)</t>
  </si>
  <si>
    <t>Vincent + Tobi: (Sprint 5)</t>
  </si>
  <si>
    <t>PowerPoint &amp; Video</t>
  </si>
  <si>
    <t>Alle: Sprint 5 Review &amp; Presentation</t>
  </si>
  <si>
    <t>Alle: Arbeitsaufteilung erster Sprint</t>
  </si>
  <si>
    <t>Alle: Game Design Document</t>
  </si>
  <si>
    <t>Alle: Sprint Review</t>
  </si>
  <si>
    <t>Demo Graphics</t>
  </si>
  <si>
    <t>Main Character Update</t>
  </si>
  <si>
    <t>Basic level setup</t>
  </si>
  <si>
    <t>Character pick up trash</t>
  </si>
  <si>
    <t>Character move on Tiles</t>
  </si>
  <si>
    <t>Drag and drop UI Element</t>
  </si>
  <si>
    <t>Copy UI element/prefab</t>
  </si>
  <si>
    <t>Call character Funktion from UI</t>
  </si>
  <si>
    <t>Sketch of main view/UI</t>
  </si>
  <si>
    <t>Tobias</t>
  </si>
  <si>
    <t>Als Spieler möchte ich in der Lage sein das Level zurück zu setzten, um mein UML-Ablaufdiagramm anpassen und es noch einmal versuchen zu können.</t>
  </si>
  <si>
    <t>Alle: Sprint Planen</t>
  </si>
  <si>
    <t>Alle: Arbeitspakete neu definieren</t>
  </si>
  <si>
    <t>Alle: Sprint Review und Projekt Idee</t>
  </si>
  <si>
    <t>Als Spieler möchte ich das ein Roboter anhand des von mir erstellten Diagramms agiert.</t>
  </si>
  <si>
    <t>Als Spieler möchte ich in der Lage sein das UML-Ablaufdiagramm zu starten.</t>
  </si>
  <si>
    <t>Als Spieler möchte ich erkennen können welches UML-Element gerade ausgeführt wird.</t>
  </si>
  <si>
    <t>Dominik: not visible because UML is instantly completed</t>
  </si>
  <si>
    <t>Als Spieler möchte ich das ein Roboter automatisch anhält bevor er gegen eine Wand läuft.</t>
  </si>
  <si>
    <t>Als Spieler möchte ich ein UML-Element zur Auswahl haben welches das Bewegen des Roboters ermöglicht.</t>
  </si>
  <si>
    <t>Dominik: Pause Button never available because UML is instantly completed | What needs to be reset?</t>
  </si>
  <si>
    <t>Dominik: Delegate or Enum? (technicaly works)</t>
  </si>
  <si>
    <t>Als Spieler möchte ich in der Lage sein UML-Elemente mit Pfeilen verbinden könne, um den Ablauf klar erkennen zu können.</t>
  </si>
  <si>
    <t>Als Spieler möchte ich in der Lage sein UML-Elemente mittels Drag and Drop verschieben können, um die Ansicht frei zu gestalten.</t>
  </si>
  <si>
    <t>Als Spieler möchte ich in der Lage sein UML-Elemente über ein PopUp Fenster zu erstellen.</t>
  </si>
  <si>
    <t>Als Spieler möchte ich in der Lage sein UML-Elemente über Drag and Drop einer Vorlage zu erstellen.</t>
  </si>
  <si>
    <t>Vincent: Snapping does not work when UML-Elements are moved</t>
  </si>
  <si>
    <t>Vincent: Position problem when moving outside of box =&gt; delete</t>
  </si>
  <si>
    <t>Vincent: Preset position changes when copied</t>
  </si>
  <si>
    <t>Als Spieler möchte ich Schadensquellen konfrontiert werden, um schwierigere Rätsel zu ermöglichen.</t>
  </si>
  <si>
    <t>Als Spieler möchte ich das Wasser eine große Gefahr für die Roboter darstellt.</t>
  </si>
  <si>
    <t>Als Spieler möchte ich das ein Roboter eine begrenze Anzahl an Leben hat.</t>
  </si>
  <si>
    <t>Als Spieler möchte ich in der Lage sein die Leben eines Roboters jederzeit einzusehen.</t>
  </si>
  <si>
    <t>Als Spieler möchte ich eine Anzeige bekommen, wenn ich ein Level nicht erfolgreich absolviert habe.</t>
  </si>
  <si>
    <t>Als Spieler möchte ich eine Anzeige bekommen, wenn ich ein Level erfolgreich absolviert habe.</t>
  </si>
  <si>
    <t>Als Spieler möchte ich in der Lage sein die Anzahl des gesammtenen und noch verbleibenden Mülls einzusehen.</t>
  </si>
  <si>
    <t>Johann: Only prefeb exist. No linked to logic yet</t>
  </si>
  <si>
    <t xml:space="preserve">Alle: Sprint Review und Ausblick auf aktuellen Sprint </t>
  </si>
  <si>
    <t>Alle: Git Merge</t>
  </si>
  <si>
    <t>Alle: New Git-Ignore/Git Merge</t>
  </si>
  <si>
    <t>Dominik: Chose Enum</t>
  </si>
  <si>
    <t>Vincent: solved Problem</t>
  </si>
  <si>
    <t>Tobias: On hold for now</t>
  </si>
  <si>
    <t>Johann: finished</t>
  </si>
  <si>
    <t>Als Spieler möchte ich, dass Roboter die UML-Elemente mit einer konstanten Tick-Rate abarbeiten.</t>
  </si>
  <si>
    <t>Als Spieler möchte ich den Status eine Roboters und dessen UML-Ablaufes einsehen können.</t>
  </si>
  <si>
    <t>Als Spieler möchte ich in der Lage sein, zu erkennen, warum ein UML-Ablauf gescheitert ist.</t>
  </si>
  <si>
    <t>Florian: implementet expandable console</t>
  </si>
  <si>
    <t>Dominik: Coroutine</t>
  </si>
  <si>
    <t>Als Spieler möchte ich im Laufe des Spiel neue UML-Elemente freischalten.</t>
  </si>
  <si>
    <t>Vincent:</t>
  </si>
  <si>
    <t>Dominik: Done with Task 186</t>
  </si>
  <si>
    <t>Als Spieler möchte ich mindestens 3 unterschiedliche Level spielen können.</t>
  </si>
  <si>
    <t>Als Spieler möchte ich, dass ein Roboter andhand eines UML-Elementes erkennen kann, was sich auf dem nächsten Feld befindet.</t>
  </si>
  <si>
    <t>Als Spieler möchte ich das Level wechseln können.</t>
  </si>
  <si>
    <t>Als Spieler möchte ich einen Startbildschirm zur Levelauswahl haben.</t>
  </si>
  <si>
    <t>Als Spieler möchte ich, dass meine Leistung anhand eines Ratings dargestellt wird.</t>
  </si>
  <si>
    <t>Als Spieler möchte ich, dass Level bewegliche Hindernisse enthalten.</t>
  </si>
  <si>
    <t>Als Spieler möchte ich ein UML-Elemente zur Auswahl haben, welches einen Roboter Müll aufsammeln lässt.</t>
  </si>
  <si>
    <t>Grafiken erstellt</t>
  </si>
  <si>
    <t>Johann: neue Grafiken erstellt</t>
  </si>
  <si>
    <t>Git Ignore und Merge Conflicts</t>
  </si>
  <si>
    <t>Dominik: Probleme mit Mergen und Git-Ignore gelöst</t>
  </si>
  <si>
    <t>Dominik: Mostly done with Task 186</t>
  </si>
  <si>
    <t>Tobias: Fokused on other tasks</t>
  </si>
  <si>
    <t>Tobias: Level fertig geplant. Noch nicht in Unity implementiert</t>
  </si>
  <si>
    <t>Als Spieler möchte ich passende Hintergrundmusik im Spiel hören.</t>
  </si>
  <si>
    <t>Als Spieler möchte ich Soundeffekte hören, um noch besser erkennen zu können was im Spiel.</t>
  </si>
  <si>
    <t>Als Spieler möchte ich, dass Roboter eine Batterie haben die die Anzahl der Aktionen des Roboters beschränkt.</t>
  </si>
  <si>
    <t>Als Spieler möchte ich jeder Zeit in der Lage sein die Batterie meiner Roboter einzusehen und angezeigt bekommen wann ein Roboter wie viel Energie verliert.</t>
  </si>
  <si>
    <t>Als Spieler möchte ich das mein Fortschritt auch nach dem schließen des Spieles gespeichert bleibt.</t>
  </si>
  <si>
    <t>Als Spieler möchte ich das Spiel auf unterschiedlichen Bildschirmgrößen spielen können.</t>
  </si>
  <si>
    <t>Als Spieler möchte ich definieren können, dass Teile des UML-Ablaufdiagrammes eine bestimmte Anzahl wiederholt werden.</t>
  </si>
  <si>
    <t>Als Spieler möchte ich, dass es Felder im Spiel gibt die Roboter in eine bestimmte Richtung verschieben.</t>
  </si>
  <si>
    <t>Als Spieler möchte ein Level zur Auswahl haben das mein Wissen über Bedingungen und Schleifen auf die Probe stellt.</t>
  </si>
  <si>
    <t>Alle: Merge Conflicts Prefabs ( Soundeffects)</t>
  </si>
  <si>
    <t>Alle: Sprint Planen and Merge</t>
  </si>
  <si>
    <t>Florian: Scrollbars…..</t>
  </si>
  <si>
    <t>Dominik: Reset counter bei UML-Start</t>
  </si>
  <si>
    <t>Dominik: Tickrate jetzt dynamisch, weil Movement zu lange dauern kann</t>
  </si>
  <si>
    <t>Johann: Grundgerüst vorhanden</t>
  </si>
  <si>
    <t>Als Spieler möchte ich Bedingungs-Blöcke mit 2 Blöcken verbinden können, um den UML-Ablauf für sowohl erfüllte als auch nicht erfüllte Bedingungen darzustellen.</t>
  </si>
  <si>
    <t>Vincent: Anchors und Pivots sind beim Mergen verschoben worden…</t>
  </si>
  <si>
    <t>Alle: Meeting mit Petz</t>
  </si>
  <si>
    <t>Sprites und Meshes in Unity ersetzen</t>
  </si>
  <si>
    <t>Arrow Sprite</t>
  </si>
  <si>
    <t>Als Spieler möchte ich neue Level freizuschalten, wenn ich eines erfolgreicht absolviert habe.</t>
  </si>
  <si>
    <t>Als Spieler möchte ich VFX sehen, wenn sich ein Roboter bewegt.</t>
  </si>
  <si>
    <t>Als Spieler möchte ich VFX sehen, wenn ein Roboter Müll sammelt.</t>
  </si>
  <si>
    <t>Als Spieler möchte ich ein Level zur auswahl haben in dem sich bewegenede Gegner vorkommen.</t>
  </si>
  <si>
    <t>Als Spieler möchte ich, dass alle Bewegungen und Aktionen im Spiel einem genauen Ablauf folgen.</t>
  </si>
  <si>
    <t>Als Spieler möchte ich in der Lage sein die Batterie eines Roboters wieder aufladen zu können.</t>
  </si>
  <si>
    <t>Code + Unity Cleanup</t>
  </si>
  <si>
    <t>Als Spieler möchte ich in der Lage sein die Funktion eines UML-Elementes mit einem Drop down zu ändern.</t>
  </si>
  <si>
    <t>Dominik: Kompletter UML Ablauf musste angepasst werden</t>
  </si>
  <si>
    <t>Alle: Code Cleanup, was darf alles entfernt werden</t>
  </si>
  <si>
    <t>Als Spieler möchte ich VFX sehen, wenn ein Roboter ins Wasser läuft.</t>
  </si>
  <si>
    <t>Vincent: das ursprüngliche autosizing funktioniert nicht mit dropdown</t>
  </si>
  <si>
    <t>Vincent: draw upwards arrow detection gefixed und drawArrow function cleanup</t>
  </si>
  <si>
    <t>Dominik: Reset Effizienter, Battery von UML Actor abgekoppelt, unnötige Gamemanager Variablen und Funktionen entfernt</t>
  </si>
  <si>
    <t>Tobias: Level Presets erstellt, unnötige Prefabs entfernt, White Boxes mit Sprites ersetzt</t>
  </si>
  <si>
    <t>Alle: Besprechung, was im Video sein soll</t>
  </si>
  <si>
    <t>Alle: Rückblick aufs Semester und Überlegungen was nächstes Semester gemacht wird</t>
  </si>
  <si>
    <t>Test 2 Roboters (Identify possible Problems for next Semester)</t>
  </si>
  <si>
    <t>Test Custom UML-Blocks (create a new block by merging other blocks) (Identify possible Problems for next Semester)</t>
  </si>
  <si>
    <t>Test Exporting Project as exe and BrowserGame</t>
  </si>
  <si>
    <t>Cleanup/Update Design Document</t>
  </si>
  <si>
    <t>Cleanup/Update GitHub Documentation</t>
  </si>
  <si>
    <t>Create PowerPoint and Plan for Video Presentation</t>
  </si>
  <si>
    <t>Johann: Musste viel geändert werden, da es seit anfang des Semesters nicht angepasst wurde</t>
  </si>
  <si>
    <t>Johann: Es wurde auch ein 2h Meeting mit allen darüber gemacht.</t>
  </si>
  <si>
    <t>Dominik: Geht halbwegs gut, aber man muss die ganze UI anpassen. Vor allem wenn man unterschiedliche Diagramme verwenden will</t>
  </si>
  <si>
    <t>Vincent: Sehr aufwendig weil die UI sich stark verändern muss, weil man braucht eine TabView. Auch ein Speichern der Diagramme für potentielle neustarts wären praktisch.</t>
  </si>
  <si>
    <t>Alle: InnoLab2 Review</t>
  </si>
  <si>
    <t>Alle: Project Diary + Arbeitspakete neu definieren</t>
  </si>
  <si>
    <t>Alle: Besprechung Project Diary und InnoLab3 Ablauf</t>
  </si>
  <si>
    <t>Alle: Semester/Sprint Planen</t>
  </si>
  <si>
    <t>Als Spieler möchte ich in der Lage sein, UML-Bäume zu speichern, damit ich meinen Fortschritt sichern kann.</t>
  </si>
  <si>
    <t>Als Spieler möchte ich einen Titelbildschirm sehen, wenn ich das Spiel starte.</t>
  </si>
  <si>
    <t>Als Spieler möchte ich meinen Fortschritt jederzeit einsehen können.</t>
  </si>
  <si>
    <t>Florian: Only saving done until now</t>
  </si>
  <si>
    <t>Vincent: UML Scrollbar Bug, Locked Level selectable Bug</t>
  </si>
  <si>
    <t>Als Entwickler möchte ich meinen Playtestern einen Fragebogen zum gesamten Spiel und möglichen zukünftigen Änderungen geben, um umfassendes Feedback zu erhalten.</t>
  </si>
  <si>
    <t>Tobias: Only Questions about the Person done</t>
  </si>
  <si>
    <t>Florian u. Vincent: UML Pfeile ändern damit Laden von Bäumen funktioniert</t>
  </si>
  <si>
    <t>Als Spieler möchte ich in der Lage sein, ein UML-Ablaufdiagramm in einem anderen aufrufen zu können.</t>
  </si>
  <si>
    <t>Als Spieler möchte ich verschiedene UML-Ablaufdiagramm definieren können.</t>
  </si>
  <si>
    <t>Tobias: Fragenbogen über die Spielerfahrung</t>
  </si>
  <si>
    <t>Tobi: Einfügen der gekauften Assets. Alle Levels müssen neu gemacht werden da zuvor Blöcke benutzt wurden und keine 2D Sprites</t>
  </si>
  <si>
    <t>Alle: Sprint Planen (Was muss für mehrere UML-Bäume alles geändert werden? Was muss vor Testen fertig sein?)</t>
  </si>
  <si>
    <t>Dominik: UML-Manager zur verwaltun aller Bäume. Erstellung von neuen Bäumen und List aller Bäume. Noch keine Löschen</t>
  </si>
  <si>
    <t>Johann: Eine UML-Element das einen anderen Baum aufruft (Musste auf UML-Manager warten)</t>
  </si>
  <si>
    <t>Vincent: Eigentlich in Sprint 9 erledigt, allerdings musste wegen den neunen Bäumen alles geändert werden. (Musste auf anpassungen von UML Ablauf warten)</t>
  </si>
  <si>
    <t>Vincent: Funktionalität des UML Ablaufes geändert. Nicht mehr Rekusiv sondern alles im Actor. Um besser tracken zu können was gemacht wurde und um Energiekosten bei erneutem Aufruf des selbe UML-Elementes zu verringern</t>
  </si>
  <si>
    <t>Florian: Laden implementiert und Funktionen wurde in UML-Manager verschoben</t>
  </si>
  <si>
    <t>Alle: Big Meeting: Was wollen wir eigentlich mit unserem Spiel erreichen? Komplettes Projekt revü passieren lassen. Alle up to date bringen was die Code Basis angeht. Sprint Planen</t>
  </si>
  <si>
    <t>Vincent: Einfügen der gekauften Assets. Alle Levels wurden neu gesetzt. Sowohl Boden als auch andere Objekte wurden mit neuen Assets ersetzt (Falls nötig/möglich)</t>
  </si>
  <si>
    <t>Als Spieler möchte ich Erklärungen zu den UML-Blöcken erhalten, damit ich weiß, wie man sie verwendet.</t>
  </si>
  <si>
    <t>Als Spieler möchte ich eine Erklärung der Benutzeroberfläche bekommen, um mich im Spiel zurechtzufinden.</t>
  </si>
  <si>
    <t>Als Spieler möchte ich eine Anleitung zu den Spielmechaniken, um zu verstehen, wie das Spiel funktioniert.</t>
  </si>
  <si>
    <t>Als Spieler möchte ich die Lautstärke im Spiel anpassen können.</t>
  </si>
  <si>
    <t>Dominik: Bauen von Tutorial Leveln, die die grundsätzliche Funktionsweise von UML Blöcken zeigen</t>
  </si>
  <si>
    <t>Tobias: PDF-Anleitung / Tutorial darüber wie die Bäume und Blöcke funktionieren und wie man sie einsetzen kann</t>
  </si>
  <si>
    <t>Tobias: PDF-Anleitung / Tutorial über die Benutzeroberfläche, was wo zu sehen ist und wie man mit der UI interagieren kann</t>
  </si>
  <si>
    <t>Tobias: PDF-Anleitung / Tutorial darüber wie ein Level aufgebaut ist und welche Elemente/Hindernisse es gibt und was diese tun</t>
  </si>
  <si>
    <t>Dominik: Bauen von Tutorial Leveln, die alle Level Elemente/Hindernisse in deren Grundzügen zeigt</t>
  </si>
  <si>
    <t>Johann: Viel schneller als erwartet da es nur ein PDF ist und keine in game PopUps</t>
  </si>
  <si>
    <t>Johann: Mehr als erwartet, da das gesamte Spielprinzip erklärt werden musste + Screenshots</t>
  </si>
  <si>
    <t>Johann: Mehr als erwartet, da das gesamte Zeichnen der UML-Bäume erklärt werden musste</t>
  </si>
  <si>
    <t>Johann: Noch nicht begonnen (Dachte PDF-Anleitung/Tutorial geht schneller)</t>
  </si>
  <si>
    <t>Florian: Fehler Behoben - Bei For-Schleifen wurde Pfeile falsch gezeichnet</t>
  </si>
  <si>
    <t>Florian: Fehler Behoben - Pfeile an sich waren manchmal nicht da wo sie sein sollen</t>
  </si>
  <si>
    <t>Florian: Fehler Behoben - DropDown in den Blöcken waren hard coded und nicht dynamisch auf das hinterlegte Enum angepasst</t>
  </si>
  <si>
    <t>Florian: Fehler Behoben - UML-Blöcke und Pfeile konnten wärend dem laufen des Diagrammes gelöscht werden</t>
  </si>
  <si>
    <t>Florian: Fehler Behoben - Verfügbare maximale Energie musste in den Leveln angepasst werden da sich die Energie Ersparnisse durch Schleifen verändert haben (Musste neue perfekte Lösung für Level finden)</t>
  </si>
  <si>
    <t>Dominik: Bug beim laden von UML-Trees (Tree Button wurden 2 mal erstellt)</t>
  </si>
  <si>
    <t>Vincent: Wasser vom asset pack konnte animiert werden, Assets nochmals anpassen wegen feedback aus meeting</t>
  </si>
  <si>
    <t>Alle: Sprint Planen, neue eingebaute Assets ansehen</t>
  </si>
  <si>
    <t>Alle: Wie werden wir Testen? (Exe oder website), Für exe entschieden weil website im Docker nicht gut funktioniert hat.</t>
  </si>
  <si>
    <t>Als Entwickler möchte ich Playtester suchen und ihr Verhalten dokumentieren, um Aspekte zu erfassen, die den Testern möglicherweise nicht auffallen.</t>
  </si>
  <si>
    <t>Als Entwickler möchte ich die Fragebögen auswerten, um das Feedback der Playtester zu verstehen und Verbesserungen am Spiel vorzunehmen.</t>
  </si>
  <si>
    <t>Alle: Test ergebnisse besprochen und überlegt was nun gemacht werden sollte.</t>
  </si>
  <si>
    <t>Johann: wegen testen nach hinten verschoben</t>
  </si>
  <si>
    <t>Dominik: 5 Tester (Familie und Mitbewohner), mussten warten bis Bugfixes und Assets endgültig fertig waren</t>
  </si>
  <si>
    <t>Florian: 3 Tester (hatten keine ahnung von UML)</t>
  </si>
  <si>
    <t>Tobias: 6 Tester (Familie, Freunde und andere FH Studenten)</t>
  </si>
  <si>
    <t>Vincent: 4 Tester (Freunde)</t>
  </si>
  <si>
    <t>Johann: 4 Tester (Familie und Freunde)</t>
  </si>
  <si>
    <t>Alle: Meeting mit Petz Vorbereiten</t>
  </si>
  <si>
    <t>Johann: finally done</t>
  </si>
  <si>
    <t>Vincent: Grid einfügen</t>
  </si>
  <si>
    <t>Als Spieler möchte ich in der Lage sein, UML-Elemente mit Pfeilen verbinden zu können, um den Ablauf klar erkennen zu können.</t>
  </si>
  <si>
    <t>Florian: Bug beim Laden von UML-Trees (Condition false Pfeile und Loops wurden nicht geladen)</t>
  </si>
  <si>
    <t>Tobias: Tutorial PopUps erstellt. PopUps mit Tutorial PDF befüllt und gegebenenfalls Erklärungen angepasst.</t>
  </si>
  <si>
    <t>Tobias: Musterlösungen für Tutorial Level erstellt</t>
  </si>
  <si>
    <t>Florian: Bug beim Laden von UML-Trees (DropDown values werden nicht richtig geladen)</t>
  </si>
  <si>
    <t>Dominik: Condition Pfeile wurden farbig eingefärbt um sie besser zu erkennen. Außerdem haben jetzt ein leichtes Offset damit bei loops die Pfeile nicht übereinander liegen. (Offset hat länger gedauert da der Zeichen Algorythmus recht verschachtelt ist)</t>
  </si>
  <si>
    <t>Dominik: Halbkreise am Rand der UML Element eingefügt, da man sehr genau drücken musste um einen Pfeil zu zeichnen</t>
  </si>
  <si>
    <t>Dominik: Bug beim Zeichnen von Pfeilen (Pfeile konnten wegen mouse offset nicht nach links oben gezeichnet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</si>
</sst>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15">
    <border>
      <left/>
      <right/>
      <top/>
      <bottom/>
      <diagonal/>
    </border>
    <border>
      <left/>
      <right/>
      <top style="thin">
        <color indexed="64"/>
      </top>
      <bottom/>
      <diagonal/>
    </border>
    <border>
      <left/>
      <right/>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2" fillId="3" borderId="0" xfId="0" applyFont="1" applyFill="1"/>
    <xf numFmtId="0" fontId="2" fillId="2" borderId="0" xfId="0" applyFont="1" applyFill="1"/>
    <xf numFmtId="0" fontId="3" fillId="0" borderId="0" xfId="0" applyFont="1" applyAlignment="1">
      <alignment horizontal="center"/>
    </xf>
    <xf numFmtId="0" fontId="2" fillId="0" borderId="1" xfId="0" applyFont="1" applyBorder="1"/>
    <xf numFmtId="0" fontId="2" fillId="4" borderId="0" xfId="0" applyFont="1" applyFill="1"/>
    <xf numFmtId="0" fontId="2" fillId="4" borderId="0" xfId="0" applyFont="1" applyFill="1" applyAlignment="1">
      <alignment horizontal="right"/>
    </xf>
    <xf numFmtId="0" fontId="3" fillId="0" borderId="0" xfId="0" applyFont="1" applyAlignment="1">
      <alignment horizontal="center"/>
    </xf>
    <xf numFmtId="0" fontId="2" fillId="4" borderId="0" xfId="0" applyFont="1" applyFill="1" applyAlignment="1">
      <alignment horizontal="center"/>
    </xf>
    <xf numFmtId="0" fontId="2" fillId="4" borderId="3" xfId="0" applyFont="1" applyFill="1" applyBorder="1" applyAlignment="1">
      <alignment horizontal="center"/>
    </xf>
    <xf numFmtId="0" fontId="1" fillId="0" borderId="7" xfId="0" applyFont="1" applyBorder="1" applyAlignment="1">
      <alignment horizontal="left"/>
    </xf>
    <xf numFmtId="0" fontId="1" fillId="0" borderId="8" xfId="0" applyFont="1" applyBorder="1" applyAlignment="1">
      <alignment horizontal="left"/>
    </xf>
    <xf numFmtId="0" fontId="1" fillId="0" borderId="10" xfId="0" applyFont="1" applyBorder="1" applyAlignment="1">
      <alignment horizontal="left"/>
    </xf>
    <xf numFmtId="0" fontId="1" fillId="0" borderId="11" xfId="0" applyFont="1" applyBorder="1" applyAlignment="1">
      <alignment horizontal="left"/>
    </xf>
    <xf numFmtId="0" fontId="2" fillId="4" borderId="8" xfId="0" applyFont="1" applyFill="1" applyBorder="1" applyAlignment="1">
      <alignment horizontal="center"/>
    </xf>
    <xf numFmtId="0" fontId="2" fillId="4" borderId="9" xfId="0" applyFont="1" applyFill="1" applyBorder="1" applyAlignment="1">
      <alignment horizontal="center"/>
    </xf>
    <xf numFmtId="14" fontId="2" fillId="4" borderId="11" xfId="0" applyNumberFormat="1"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4" borderId="1" xfId="0" applyFont="1" applyFill="1" applyBorder="1" applyAlignment="1">
      <alignment horizontal="center"/>
    </xf>
    <xf numFmtId="0" fontId="2" fillId="4" borderId="13"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1" fillId="0" borderId="4" xfId="0" applyFont="1" applyBorder="1" applyAlignment="1">
      <alignment horizontal="left"/>
    </xf>
    <xf numFmtId="0" fontId="1" fillId="0" borderId="5" xfId="0" applyFont="1" applyBorder="1" applyAlignment="1">
      <alignment horizontal="left"/>
    </xf>
    <xf numFmtId="0" fontId="2" fillId="0" borderId="0" xfId="0" applyFont="1" applyAlignment="1">
      <alignment horizontal="left"/>
    </xf>
    <xf numFmtId="0" fontId="2" fillId="4" borderId="2" xfId="0" applyFont="1" applyFill="1" applyBorder="1" applyAlignment="1">
      <alignment horizontal="center"/>
    </xf>
    <xf numFmtId="0" fontId="2" fillId="4"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C726-37E9-451B-9308-D99ECF6E7468}">
  <dimension ref="A1:I33"/>
  <sheetViews>
    <sheetView workbookViewId="0">
      <selection activeCell="D26" sqref="D26"/>
    </sheetView>
  </sheetViews>
  <sheetFormatPr defaultColWidth="11.42578125" defaultRowHeight="15.75" x14ac:dyDescent="0.25"/>
  <cols>
    <col min="1" max="1" width="8" style="2" customWidth="1"/>
    <col min="2" max="2" width="32.7109375" style="2" customWidth="1"/>
    <col min="3" max="3" width="13.42578125" style="2" customWidth="1"/>
    <col min="4" max="4" width="13.85546875" style="2" bestFit="1" customWidth="1"/>
    <col min="5" max="5" width="9.42578125" style="2" bestFit="1" customWidth="1"/>
    <col min="6" max="7" width="11.42578125" style="2"/>
    <col min="8" max="8" width="41" style="2" bestFit="1" customWidth="1"/>
    <col min="9" max="16384" width="11.42578125" style="2"/>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x14ac:dyDescent="0.25">
      <c r="A4" s="12" t="s">
        <v>1</v>
      </c>
      <c r="B4" s="13"/>
      <c r="C4" s="16">
        <v>1</v>
      </c>
      <c r="D4" s="16"/>
      <c r="E4" s="16"/>
      <c r="F4" s="16"/>
      <c r="G4" s="17"/>
    </row>
    <row r="5" spans="1:9" x14ac:dyDescent="0.25">
      <c r="A5" s="14" t="s">
        <v>2</v>
      </c>
      <c r="B5" s="15"/>
      <c r="C5" s="18">
        <v>45236</v>
      </c>
      <c r="D5" s="19"/>
      <c r="E5" s="19"/>
      <c r="F5" s="19"/>
      <c r="G5" s="20"/>
    </row>
    <row r="6" spans="1:9" x14ac:dyDescent="0.25">
      <c r="A6" s="14" t="s">
        <v>3</v>
      </c>
      <c r="B6" s="15"/>
      <c r="C6" s="19">
        <v>18</v>
      </c>
      <c r="D6" s="19"/>
      <c r="E6" s="19"/>
      <c r="F6" s="19"/>
      <c r="G6" s="20"/>
    </row>
    <row r="7" spans="1:9" x14ac:dyDescent="0.25">
      <c r="A7" s="14" t="s">
        <v>4</v>
      </c>
      <c r="B7" s="15"/>
      <c r="C7" s="21" t="s">
        <v>18</v>
      </c>
      <c r="D7" s="21"/>
      <c r="E7" s="21"/>
      <c r="F7" s="21"/>
      <c r="G7" s="22"/>
    </row>
    <row r="8" spans="1:9" x14ac:dyDescent="0.25">
      <c r="A8" s="14" t="s">
        <v>5</v>
      </c>
      <c r="B8" s="15"/>
      <c r="C8" s="10" t="s">
        <v>19</v>
      </c>
      <c r="D8" s="10"/>
      <c r="E8" s="10"/>
      <c r="F8" s="10"/>
      <c r="G8" s="11"/>
    </row>
    <row r="9" spans="1:9" x14ac:dyDescent="0.25">
      <c r="A9" s="14" t="s">
        <v>6</v>
      </c>
      <c r="B9" s="15"/>
      <c r="C9" s="10" t="s">
        <v>20</v>
      </c>
      <c r="D9" s="10"/>
      <c r="E9" s="10"/>
      <c r="F9" s="10"/>
      <c r="G9" s="11"/>
    </row>
    <row r="10" spans="1:9" x14ac:dyDescent="0.25">
      <c r="A10" s="14" t="s">
        <v>7</v>
      </c>
      <c r="B10" s="15"/>
      <c r="C10" s="10" t="s">
        <v>21</v>
      </c>
      <c r="D10" s="10"/>
      <c r="E10" s="10"/>
      <c r="F10" s="10"/>
      <c r="G10" s="11"/>
    </row>
    <row r="11" spans="1:9" x14ac:dyDescent="0.25">
      <c r="A11" s="14" t="s">
        <v>8</v>
      </c>
      <c r="B11" s="15"/>
      <c r="C11" s="28" t="s">
        <v>22</v>
      </c>
      <c r="D11" s="28"/>
      <c r="E11" s="28"/>
      <c r="F11" s="28"/>
      <c r="G11" s="29"/>
    </row>
    <row r="12" spans="1:9" ht="16.5" thickBot="1" x14ac:dyDescent="0.3">
      <c r="A12" s="25" t="s">
        <v>14</v>
      </c>
      <c r="B12" s="26"/>
      <c r="C12" s="23" t="s">
        <v>23</v>
      </c>
      <c r="D12" s="23"/>
      <c r="E12" s="23"/>
      <c r="F12" s="23"/>
      <c r="G12" s="24"/>
    </row>
    <row r="14" spans="1:9" x14ac:dyDescent="0.25">
      <c r="A14" s="27"/>
      <c r="B14" s="27"/>
      <c r="C14" s="27"/>
      <c r="D14" s="27"/>
      <c r="E14" s="27"/>
      <c r="F14" s="27"/>
      <c r="G14" s="27"/>
      <c r="H14" s="27"/>
    </row>
    <row r="15" spans="1:9" x14ac:dyDescent="0.25">
      <c r="A15" s="1" t="s">
        <v>9</v>
      </c>
      <c r="B15" s="1" t="s">
        <v>13</v>
      </c>
      <c r="C15" s="1" t="s">
        <v>15</v>
      </c>
      <c r="D15" s="1" t="s">
        <v>16</v>
      </c>
      <c r="E15" s="1" t="s">
        <v>17</v>
      </c>
      <c r="F15" s="1" t="s">
        <v>10</v>
      </c>
      <c r="G15" s="1" t="s">
        <v>11</v>
      </c>
      <c r="H15" s="1" t="s">
        <v>12</v>
      </c>
    </row>
    <row r="16" spans="1:9" x14ac:dyDescent="0.25">
      <c r="A16" s="8">
        <v>0</v>
      </c>
      <c r="B16" s="7" t="s">
        <v>24</v>
      </c>
      <c r="C16" s="7">
        <f>1*5</f>
        <v>5</v>
      </c>
      <c r="D16" s="7">
        <f>1*5</f>
        <v>5</v>
      </c>
      <c r="E16" s="2">
        <f>D16-C16</f>
        <v>0</v>
      </c>
      <c r="F16" s="3">
        <v>1</v>
      </c>
      <c r="G16" s="4"/>
      <c r="H16" s="7" t="s">
        <v>27</v>
      </c>
    </row>
    <row r="17" spans="1:8" x14ac:dyDescent="0.25">
      <c r="A17" s="8">
        <v>0</v>
      </c>
      <c r="B17" s="7" t="s">
        <v>25</v>
      </c>
      <c r="C17" s="7">
        <f>2*5</f>
        <v>10</v>
      </c>
      <c r="D17" s="7">
        <f>2*5</f>
        <v>10</v>
      </c>
      <c r="E17" s="2">
        <f t="shared" ref="E17:E31" si="0">D17-C17</f>
        <v>0</v>
      </c>
      <c r="F17" s="3">
        <v>1</v>
      </c>
      <c r="G17" s="4"/>
      <c r="H17" s="7" t="s">
        <v>28</v>
      </c>
    </row>
    <row r="18" spans="1:8" x14ac:dyDescent="0.25">
      <c r="A18" s="8">
        <v>0</v>
      </c>
      <c r="B18" s="7" t="s">
        <v>26</v>
      </c>
      <c r="C18" s="7">
        <f>1*5</f>
        <v>5</v>
      </c>
      <c r="D18" s="7">
        <f>1*5</f>
        <v>5</v>
      </c>
      <c r="E18" s="2">
        <f t="shared" si="0"/>
        <v>0</v>
      </c>
      <c r="F18" s="3">
        <v>1</v>
      </c>
      <c r="G18" s="4"/>
      <c r="H18" s="7" t="s">
        <v>29</v>
      </c>
    </row>
    <row r="19" spans="1:8" x14ac:dyDescent="0.25">
      <c r="A19" s="8">
        <v>0</v>
      </c>
      <c r="B19" s="7" t="s">
        <v>24</v>
      </c>
      <c r="C19" s="7">
        <f>1*5</f>
        <v>5</v>
      </c>
      <c r="D19" s="7">
        <f>1*5</f>
        <v>5</v>
      </c>
      <c r="E19" s="2">
        <f>D19-C19</f>
        <v>0</v>
      </c>
      <c r="F19" s="3">
        <v>1</v>
      </c>
      <c r="G19" s="4"/>
      <c r="H19" s="7" t="s">
        <v>30</v>
      </c>
    </row>
    <row r="20" spans="1:8" x14ac:dyDescent="0.25">
      <c r="A20" s="8">
        <v>0</v>
      </c>
      <c r="B20" s="7" t="s">
        <v>25</v>
      </c>
      <c r="C20" s="7">
        <f>2*5</f>
        <v>10</v>
      </c>
      <c r="D20" s="7">
        <f>2*5</f>
        <v>10</v>
      </c>
      <c r="E20" s="2">
        <f>D20-C20</f>
        <v>0</v>
      </c>
      <c r="F20" s="3">
        <v>1</v>
      </c>
      <c r="G20" s="4"/>
      <c r="H20" s="7" t="s">
        <v>31</v>
      </c>
    </row>
    <row r="21" spans="1:8" x14ac:dyDescent="0.25">
      <c r="A21" s="8">
        <v>0</v>
      </c>
      <c r="B21" s="7" t="s">
        <v>26</v>
      </c>
      <c r="C21" s="7">
        <f>1*5</f>
        <v>5</v>
      </c>
      <c r="D21" s="7">
        <f>1*5</f>
        <v>5</v>
      </c>
      <c r="E21" s="2">
        <f t="shared" si="0"/>
        <v>0</v>
      </c>
      <c r="F21" s="3">
        <v>1</v>
      </c>
      <c r="G21" s="4"/>
      <c r="H21" s="7" t="s">
        <v>32</v>
      </c>
    </row>
    <row r="22" spans="1:8" x14ac:dyDescent="0.25">
      <c r="A22" s="8">
        <v>0</v>
      </c>
      <c r="B22" s="7" t="s">
        <v>36</v>
      </c>
      <c r="C22" s="7">
        <f>4*4</f>
        <v>16</v>
      </c>
      <c r="D22" s="7">
        <f>4*4</f>
        <v>16</v>
      </c>
      <c r="E22" s="2">
        <f t="shared" si="0"/>
        <v>0</v>
      </c>
      <c r="F22" s="3">
        <v>1</v>
      </c>
      <c r="G22" s="4"/>
      <c r="H22" s="7" t="s">
        <v>35</v>
      </c>
    </row>
    <row r="23" spans="1:8" x14ac:dyDescent="0.25">
      <c r="A23" s="8">
        <v>0</v>
      </c>
      <c r="B23" s="7" t="s">
        <v>33</v>
      </c>
      <c r="C23" s="7">
        <v>4</v>
      </c>
      <c r="D23" s="7">
        <v>4</v>
      </c>
      <c r="E23" s="2">
        <f t="shared" si="0"/>
        <v>0</v>
      </c>
      <c r="F23" s="3">
        <v>1</v>
      </c>
      <c r="G23" s="4"/>
      <c r="H23" s="7" t="s">
        <v>34</v>
      </c>
    </row>
    <row r="24" spans="1:8" x14ac:dyDescent="0.25">
      <c r="A24" s="8">
        <v>0</v>
      </c>
      <c r="B24" s="7"/>
      <c r="C24" s="7"/>
      <c r="D24" s="7"/>
      <c r="E24" s="2">
        <f t="shared" si="0"/>
        <v>0</v>
      </c>
      <c r="F24" s="3"/>
      <c r="G24" s="4"/>
      <c r="H24" s="7"/>
    </row>
    <row r="25" spans="1:8" x14ac:dyDescent="0.25">
      <c r="A25" s="8">
        <v>0</v>
      </c>
      <c r="B25" s="7"/>
      <c r="C25" s="7"/>
      <c r="D25" s="7"/>
      <c r="E25" s="2">
        <f t="shared" si="0"/>
        <v>0</v>
      </c>
      <c r="F25" s="3"/>
      <c r="G25" s="4"/>
      <c r="H25" s="7"/>
    </row>
    <row r="26" spans="1:8" x14ac:dyDescent="0.25">
      <c r="A26" s="8">
        <v>0</v>
      </c>
      <c r="B26" s="7"/>
      <c r="C26" s="7"/>
      <c r="D26" s="7"/>
      <c r="E26" s="2">
        <f t="shared" si="0"/>
        <v>0</v>
      </c>
      <c r="F26" s="3"/>
      <c r="G26" s="4"/>
      <c r="H26" s="7"/>
    </row>
    <row r="27" spans="1:8" x14ac:dyDescent="0.25">
      <c r="A27" s="8">
        <v>0</v>
      </c>
      <c r="B27" s="7"/>
      <c r="C27" s="7"/>
      <c r="D27" s="7"/>
      <c r="E27" s="2">
        <f t="shared" si="0"/>
        <v>0</v>
      </c>
      <c r="F27" s="3"/>
      <c r="G27" s="4"/>
      <c r="H27" s="7"/>
    </row>
    <row r="28" spans="1:8" x14ac:dyDescent="0.25">
      <c r="A28" s="8">
        <v>0</v>
      </c>
      <c r="B28" s="7"/>
      <c r="C28" s="7"/>
      <c r="D28" s="7"/>
      <c r="E28" s="2">
        <f t="shared" si="0"/>
        <v>0</v>
      </c>
      <c r="F28" s="3"/>
      <c r="G28" s="4"/>
      <c r="H28" s="7"/>
    </row>
    <row r="29" spans="1:8" x14ac:dyDescent="0.25">
      <c r="A29" s="8">
        <v>0</v>
      </c>
      <c r="B29" s="7"/>
      <c r="C29" s="7"/>
      <c r="D29" s="7"/>
      <c r="E29" s="2">
        <f t="shared" si="0"/>
        <v>0</v>
      </c>
      <c r="F29" s="3"/>
      <c r="G29" s="4"/>
      <c r="H29" s="7"/>
    </row>
    <row r="30" spans="1:8" x14ac:dyDescent="0.25">
      <c r="A30" s="8">
        <v>0</v>
      </c>
      <c r="B30" s="7"/>
      <c r="C30" s="7"/>
      <c r="D30" s="7"/>
      <c r="E30" s="2">
        <f t="shared" si="0"/>
        <v>0</v>
      </c>
      <c r="F30" s="3"/>
      <c r="G30" s="4"/>
      <c r="H30" s="7"/>
    </row>
    <row r="31" spans="1:8" ht="15.75" customHeight="1" x14ac:dyDescent="0.25">
      <c r="A31" s="8">
        <v>0</v>
      </c>
      <c r="B31" s="7"/>
      <c r="C31" s="7"/>
      <c r="D31" s="7"/>
      <c r="E31" s="2">
        <f t="shared" si="0"/>
        <v>0</v>
      </c>
      <c r="F31" s="3"/>
      <c r="G31" s="4"/>
      <c r="H31" s="7"/>
    </row>
    <row r="32" spans="1:8" x14ac:dyDescent="0.25">
      <c r="A32" s="6">
        <f>COUNT(A16:A31)</f>
        <v>16</v>
      </c>
      <c r="B32" s="6"/>
      <c r="C32" s="6">
        <f>SUM(C16:C31)</f>
        <v>60</v>
      </c>
      <c r="D32" s="6">
        <f>SUM(D16:D31)</f>
        <v>60</v>
      </c>
      <c r="E32" s="6">
        <f>SUM(E16:E31)</f>
        <v>0</v>
      </c>
      <c r="F32" s="6">
        <f>COUNT(F16:F31)</f>
        <v>8</v>
      </c>
      <c r="G32" s="6">
        <f>COUNT(G16:G31)</f>
        <v>0</v>
      </c>
      <c r="H32" s="6"/>
    </row>
    <row r="33" spans="3:3" x14ac:dyDescent="0.25">
      <c r="C33" s="2">
        <f>12*5</f>
        <v>60</v>
      </c>
    </row>
  </sheetData>
  <mergeCells count="20">
    <mergeCell ref="C12:G12"/>
    <mergeCell ref="A10:B10"/>
    <mergeCell ref="A11:B11"/>
    <mergeCell ref="A12:B12"/>
    <mergeCell ref="A14:H14"/>
    <mergeCell ref="C11:G11"/>
    <mergeCell ref="A1:I2"/>
    <mergeCell ref="C9:G9"/>
    <mergeCell ref="C10:G10"/>
    <mergeCell ref="A4:B4"/>
    <mergeCell ref="A5:B5"/>
    <mergeCell ref="A6:B6"/>
    <mergeCell ref="A7:B7"/>
    <mergeCell ref="A8:B8"/>
    <mergeCell ref="A9:B9"/>
    <mergeCell ref="C4:G4"/>
    <mergeCell ref="C5:G5"/>
    <mergeCell ref="C6:G6"/>
    <mergeCell ref="C7:G7"/>
    <mergeCell ref="C8:G8"/>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6B8E7-E15B-49E1-A752-1E36803D9CED}">
  <dimension ref="A1:I45"/>
  <sheetViews>
    <sheetView topLeftCell="A14" workbookViewId="0">
      <selection activeCell="C28" sqref="C28:D29"/>
    </sheetView>
  </sheetViews>
  <sheetFormatPr defaultColWidth="9.140625" defaultRowHeight="15" x14ac:dyDescent="0.25"/>
  <cols>
    <col min="1" max="1" width="7.28515625" bestFit="1" customWidth="1"/>
    <col min="2" max="2" width="159.140625" bestFit="1"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69.85546875" bestFit="1" customWidth="1"/>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ht="15.75" x14ac:dyDescent="0.25">
      <c r="A4" s="12" t="s">
        <v>1</v>
      </c>
      <c r="B4" s="13"/>
      <c r="C4" s="16">
        <v>10</v>
      </c>
      <c r="D4" s="16"/>
      <c r="E4" s="16"/>
      <c r="F4" s="16"/>
      <c r="G4" s="17"/>
      <c r="H4" s="2"/>
      <c r="I4" s="2"/>
    </row>
    <row r="5" spans="1:9" ht="15.75" x14ac:dyDescent="0.25">
      <c r="A5" s="14" t="s">
        <v>2</v>
      </c>
      <c r="B5" s="15"/>
      <c r="C5" s="18">
        <v>45426</v>
      </c>
      <c r="D5" s="19"/>
      <c r="E5" s="19"/>
      <c r="F5" s="19"/>
      <c r="G5" s="20"/>
      <c r="H5" s="2"/>
      <c r="I5" s="2"/>
    </row>
    <row r="6" spans="1:9" ht="15.75" x14ac:dyDescent="0.25">
      <c r="A6" s="14" t="s">
        <v>3</v>
      </c>
      <c r="B6" s="15"/>
      <c r="C6" s="19">
        <v>18</v>
      </c>
      <c r="D6" s="19"/>
      <c r="E6" s="19"/>
      <c r="F6" s="19"/>
      <c r="G6" s="20"/>
      <c r="H6" s="2"/>
      <c r="I6" s="2"/>
    </row>
    <row r="7" spans="1:9" ht="15.75" x14ac:dyDescent="0.25">
      <c r="A7" s="14" t="s">
        <v>4</v>
      </c>
      <c r="B7" s="15"/>
      <c r="C7" s="21" t="s">
        <v>18</v>
      </c>
      <c r="D7" s="21"/>
      <c r="E7" s="21"/>
      <c r="F7" s="21"/>
      <c r="G7" s="22"/>
      <c r="H7" s="2"/>
      <c r="I7" s="2"/>
    </row>
    <row r="8" spans="1:9" ht="15.75" x14ac:dyDescent="0.25">
      <c r="A8" s="14" t="s">
        <v>5</v>
      </c>
      <c r="B8" s="15"/>
      <c r="C8" s="10" t="s">
        <v>19</v>
      </c>
      <c r="D8" s="10"/>
      <c r="E8" s="10"/>
      <c r="F8" s="10"/>
      <c r="G8" s="11"/>
      <c r="H8" s="2"/>
      <c r="I8" s="2"/>
    </row>
    <row r="9" spans="1:9" ht="15.75" x14ac:dyDescent="0.25">
      <c r="A9" s="14" t="s">
        <v>6</v>
      </c>
      <c r="B9" s="15"/>
      <c r="C9" s="10" t="s">
        <v>20</v>
      </c>
      <c r="D9" s="10"/>
      <c r="E9" s="10"/>
      <c r="F9" s="10"/>
      <c r="G9" s="11"/>
      <c r="H9" s="2"/>
      <c r="I9" s="2"/>
    </row>
    <row r="10" spans="1:9" ht="15.75" x14ac:dyDescent="0.25">
      <c r="A10" s="14" t="s">
        <v>7</v>
      </c>
      <c r="B10" s="15"/>
      <c r="C10" s="10" t="s">
        <v>21</v>
      </c>
      <c r="D10" s="10"/>
      <c r="E10" s="10"/>
      <c r="F10" s="10"/>
      <c r="G10" s="11"/>
      <c r="H10" s="2"/>
      <c r="I10" s="2"/>
    </row>
    <row r="11" spans="1:9" ht="15.75" x14ac:dyDescent="0.25">
      <c r="A11" s="14" t="s">
        <v>8</v>
      </c>
      <c r="B11" s="15"/>
      <c r="C11" s="28" t="s">
        <v>22</v>
      </c>
      <c r="D11" s="28"/>
      <c r="E11" s="28"/>
      <c r="F11" s="28"/>
      <c r="G11" s="29"/>
      <c r="H11" s="2"/>
      <c r="I11" s="2"/>
    </row>
    <row r="12" spans="1:9" ht="16.5" thickBot="1" x14ac:dyDescent="0.3">
      <c r="A12" s="25" t="s">
        <v>14</v>
      </c>
      <c r="B12" s="26"/>
      <c r="C12" s="23" t="s">
        <v>23</v>
      </c>
      <c r="D12" s="23"/>
      <c r="E12" s="23"/>
      <c r="F12" s="23"/>
      <c r="G12" s="24"/>
      <c r="H12" s="2"/>
      <c r="I12" s="2"/>
    </row>
    <row r="13" spans="1:9" ht="15.75" x14ac:dyDescent="0.25">
      <c r="A13" s="2"/>
      <c r="B13" s="2"/>
      <c r="C13" s="2"/>
      <c r="D13" s="2"/>
      <c r="E13" s="2"/>
      <c r="F13" s="2"/>
      <c r="G13" s="2"/>
      <c r="H13" s="2"/>
      <c r="I13" s="2"/>
    </row>
    <row r="14" spans="1:9" ht="15.75" x14ac:dyDescent="0.25">
      <c r="A14" s="27"/>
      <c r="B14" s="27"/>
      <c r="C14" s="27"/>
      <c r="D14" s="27"/>
      <c r="E14" s="27"/>
      <c r="F14" s="27"/>
      <c r="G14" s="27"/>
      <c r="H14" s="27"/>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1*5</f>
        <v>5</v>
      </c>
      <c r="E16" s="2">
        <f>D16-C16</f>
        <v>5</v>
      </c>
      <c r="F16" s="3"/>
      <c r="G16" s="4"/>
      <c r="H16" s="7" t="s">
        <v>120</v>
      </c>
      <c r="I16" s="2"/>
    </row>
    <row r="17" spans="1:9" ht="15.75" x14ac:dyDescent="0.25">
      <c r="A17" s="8"/>
      <c r="B17" s="7" t="s">
        <v>26</v>
      </c>
      <c r="C17" s="7">
        <v>0</v>
      </c>
      <c r="D17" s="7">
        <f>1*5</f>
        <v>5</v>
      </c>
      <c r="E17" s="2">
        <f t="shared" ref="E17:E43" si="0">D17-C17</f>
        <v>5</v>
      </c>
      <c r="F17" s="3"/>
      <c r="G17" s="4"/>
      <c r="H17" s="7" t="s">
        <v>196</v>
      </c>
      <c r="I17" s="2"/>
    </row>
    <row r="18" spans="1:9" ht="15.75" x14ac:dyDescent="0.25">
      <c r="A18" s="8"/>
      <c r="B18" s="7" t="s">
        <v>26</v>
      </c>
      <c r="C18" s="7">
        <v>0</v>
      </c>
      <c r="D18" s="7">
        <f>2*5</f>
        <v>10</v>
      </c>
      <c r="E18" s="2">
        <f t="shared" si="0"/>
        <v>10</v>
      </c>
      <c r="F18" s="3"/>
      <c r="G18" s="4"/>
      <c r="H18" s="7" t="s">
        <v>197</v>
      </c>
      <c r="I18" s="2"/>
    </row>
    <row r="19" spans="1:9" ht="15.75" x14ac:dyDescent="0.25">
      <c r="A19" s="8"/>
      <c r="B19" s="7"/>
      <c r="C19" s="7"/>
      <c r="D19" s="7"/>
      <c r="E19" s="2">
        <f t="shared" si="0"/>
        <v>0</v>
      </c>
      <c r="F19" s="3"/>
      <c r="G19" s="4"/>
      <c r="H19" s="7"/>
      <c r="I19" s="2"/>
    </row>
    <row r="20" spans="1:9" ht="15.75" x14ac:dyDescent="0.25">
      <c r="A20" s="8"/>
      <c r="B20" s="7"/>
      <c r="C20" s="7"/>
      <c r="D20" s="7"/>
      <c r="E20" s="2">
        <f t="shared" si="0"/>
        <v>0</v>
      </c>
      <c r="F20" s="3"/>
      <c r="G20" s="4"/>
      <c r="H20" s="7"/>
      <c r="I20" s="2"/>
    </row>
    <row r="21" spans="1:9" ht="15.75" x14ac:dyDescent="0.25">
      <c r="A21" s="8"/>
      <c r="B21" s="7"/>
      <c r="C21" s="7"/>
      <c r="D21" s="7"/>
      <c r="E21" s="2"/>
      <c r="F21" s="3"/>
      <c r="G21" s="4"/>
      <c r="H21" s="7"/>
      <c r="I21" s="2"/>
    </row>
    <row r="22" spans="1:9" ht="15.75" x14ac:dyDescent="0.25">
      <c r="A22" s="8">
        <v>189</v>
      </c>
      <c r="B22" s="7" t="s">
        <v>170</v>
      </c>
      <c r="C22" s="7">
        <v>4</v>
      </c>
      <c r="D22" s="7">
        <v>3</v>
      </c>
      <c r="E22" s="2">
        <f t="shared" si="0"/>
        <v>-1</v>
      </c>
      <c r="F22" s="3">
        <v>1</v>
      </c>
      <c r="G22" s="4"/>
      <c r="H22" s="7" t="s">
        <v>52</v>
      </c>
      <c r="I22" s="2"/>
    </row>
    <row r="23" spans="1:9" ht="15.75" x14ac:dyDescent="0.25">
      <c r="A23" s="8">
        <v>190</v>
      </c>
      <c r="B23" s="7" t="s">
        <v>173</v>
      </c>
      <c r="C23" s="7">
        <v>2</v>
      </c>
      <c r="D23" s="7">
        <v>3</v>
      </c>
      <c r="E23" s="2">
        <f t="shared" si="0"/>
        <v>1</v>
      </c>
      <c r="F23" s="3">
        <v>1</v>
      </c>
      <c r="G23" s="4"/>
      <c r="H23" s="7" t="s">
        <v>130</v>
      </c>
      <c r="I23" s="2"/>
    </row>
    <row r="24" spans="1:9" ht="15.75" x14ac:dyDescent="0.25">
      <c r="A24" s="8"/>
      <c r="B24" s="7" t="s">
        <v>173</v>
      </c>
      <c r="C24" s="7">
        <v>2</v>
      </c>
      <c r="D24" s="7">
        <v>2</v>
      </c>
      <c r="E24" s="2">
        <f t="shared" si="0"/>
        <v>0</v>
      </c>
      <c r="F24" s="3"/>
      <c r="G24" s="4"/>
      <c r="H24" s="7" t="s">
        <v>34</v>
      </c>
      <c r="I24" s="2"/>
    </row>
    <row r="25" spans="1:9" ht="15.75" x14ac:dyDescent="0.25">
      <c r="A25" s="8">
        <v>193</v>
      </c>
      <c r="B25" s="7" t="s">
        <v>176</v>
      </c>
      <c r="C25" s="7">
        <v>2</v>
      </c>
      <c r="D25" s="7">
        <v>2</v>
      </c>
      <c r="E25" s="2">
        <f t="shared" si="0"/>
        <v>0</v>
      </c>
      <c r="F25" s="3">
        <v>1</v>
      </c>
      <c r="G25" s="4"/>
      <c r="H25" s="7" t="s">
        <v>34</v>
      </c>
      <c r="I25" s="2"/>
    </row>
    <row r="26" spans="1:9" ht="15.75" x14ac:dyDescent="0.25">
      <c r="A26" s="8"/>
      <c r="B26" s="7"/>
      <c r="C26" s="7"/>
      <c r="D26" s="7"/>
      <c r="E26" s="2">
        <f t="shared" si="0"/>
        <v>0</v>
      </c>
      <c r="F26" s="3"/>
      <c r="G26" s="4"/>
      <c r="H26" s="7"/>
      <c r="I26" s="2"/>
    </row>
    <row r="27" spans="1:9" ht="15.75" x14ac:dyDescent="0.25">
      <c r="A27" s="8">
        <v>197</v>
      </c>
      <c r="B27" s="7" t="s">
        <v>187</v>
      </c>
      <c r="C27" s="7">
        <v>2</v>
      </c>
      <c r="D27" s="7">
        <v>3</v>
      </c>
      <c r="E27" s="2">
        <f t="shared" si="0"/>
        <v>1</v>
      </c>
      <c r="F27" s="3">
        <v>1</v>
      </c>
      <c r="G27" s="4"/>
      <c r="H27" s="7" t="s">
        <v>64</v>
      </c>
      <c r="I27" s="2"/>
    </row>
    <row r="28" spans="1:9" ht="15.75" x14ac:dyDescent="0.25">
      <c r="A28" s="8">
        <v>198</v>
      </c>
      <c r="B28" s="7" t="s">
        <v>188</v>
      </c>
      <c r="C28" s="7">
        <v>2</v>
      </c>
      <c r="D28" s="7">
        <v>2</v>
      </c>
      <c r="E28" s="2">
        <f t="shared" si="0"/>
        <v>0</v>
      </c>
      <c r="F28" s="3">
        <v>1</v>
      </c>
      <c r="G28" s="4"/>
      <c r="H28" s="7" t="s">
        <v>64</v>
      </c>
      <c r="I28" s="2"/>
    </row>
    <row r="29" spans="1:9" ht="15.75" x14ac:dyDescent="0.25">
      <c r="A29" s="8"/>
      <c r="B29" s="7" t="s">
        <v>188</v>
      </c>
      <c r="C29" s="7">
        <v>2</v>
      </c>
      <c r="D29" s="7">
        <v>2</v>
      </c>
      <c r="E29" s="2">
        <f t="shared" si="0"/>
        <v>0</v>
      </c>
      <c r="F29" s="3"/>
      <c r="G29" s="4"/>
      <c r="H29" s="7" t="s">
        <v>130</v>
      </c>
      <c r="I29" s="2"/>
    </row>
    <row r="30" spans="1:9" ht="15.75" x14ac:dyDescent="0.25">
      <c r="A30" s="8">
        <v>199</v>
      </c>
      <c r="B30" s="7" t="s">
        <v>189</v>
      </c>
      <c r="C30" s="7">
        <v>2</v>
      </c>
      <c r="D30" s="7">
        <v>1</v>
      </c>
      <c r="E30" s="2">
        <f t="shared" si="0"/>
        <v>-1</v>
      </c>
      <c r="F30" s="3">
        <v>1</v>
      </c>
      <c r="G30" s="4"/>
      <c r="H30" s="7" t="s">
        <v>63</v>
      </c>
      <c r="I30" s="2"/>
    </row>
    <row r="31" spans="1:9" ht="15.75" x14ac:dyDescent="0.25">
      <c r="A31" s="8">
        <v>200</v>
      </c>
      <c r="B31" s="7" t="s">
        <v>190</v>
      </c>
      <c r="C31" s="7">
        <v>2</v>
      </c>
      <c r="D31" s="7">
        <v>2</v>
      </c>
      <c r="E31" s="2">
        <f t="shared" si="0"/>
        <v>0</v>
      </c>
      <c r="F31" s="3">
        <v>1</v>
      </c>
      <c r="G31" s="4"/>
      <c r="H31" s="7" t="s">
        <v>34</v>
      </c>
      <c r="I31" s="2"/>
    </row>
    <row r="32" spans="1:9" ht="15.75" x14ac:dyDescent="0.25">
      <c r="A32" s="8">
        <v>201</v>
      </c>
      <c r="B32" s="7" t="s">
        <v>191</v>
      </c>
      <c r="C32" s="7">
        <v>4</v>
      </c>
      <c r="D32" s="7">
        <v>2</v>
      </c>
      <c r="E32" s="2">
        <f t="shared" si="0"/>
        <v>-2</v>
      </c>
      <c r="F32" s="3"/>
      <c r="G32" s="4">
        <v>1</v>
      </c>
      <c r="H32" s="7" t="s">
        <v>201</v>
      </c>
      <c r="I32" s="2"/>
    </row>
    <row r="33" spans="1:9" ht="15.75" x14ac:dyDescent="0.25">
      <c r="A33" s="8">
        <v>202</v>
      </c>
      <c r="B33" s="7" t="s">
        <v>202</v>
      </c>
      <c r="C33" s="7">
        <v>4</v>
      </c>
      <c r="D33" s="7">
        <v>5</v>
      </c>
      <c r="E33" s="2">
        <f t="shared" si="0"/>
        <v>1</v>
      </c>
      <c r="F33" s="3">
        <v>1</v>
      </c>
      <c r="G33" s="4"/>
      <c r="H33" s="7" t="s">
        <v>203</v>
      </c>
      <c r="I33" s="2"/>
    </row>
    <row r="34" spans="1:9" ht="15.75" x14ac:dyDescent="0.25">
      <c r="A34" s="8">
        <v>203</v>
      </c>
      <c r="B34" s="7" t="s">
        <v>192</v>
      </c>
      <c r="C34" s="7">
        <v>4</v>
      </c>
      <c r="D34" s="7">
        <v>3</v>
      </c>
      <c r="E34" s="2">
        <f t="shared" si="0"/>
        <v>-1</v>
      </c>
      <c r="F34" s="3"/>
      <c r="G34" s="4">
        <v>1</v>
      </c>
      <c r="H34" s="7" t="s">
        <v>198</v>
      </c>
      <c r="I34" s="2"/>
    </row>
    <row r="35" spans="1:9" ht="15.75" x14ac:dyDescent="0.25">
      <c r="A35" s="8">
        <v>204</v>
      </c>
      <c r="B35" s="7" t="s">
        <v>193</v>
      </c>
      <c r="C35" s="7">
        <v>4</v>
      </c>
      <c r="D35" s="7">
        <v>4</v>
      </c>
      <c r="E35" s="2">
        <f t="shared" si="0"/>
        <v>0</v>
      </c>
      <c r="F35" s="3">
        <v>1</v>
      </c>
      <c r="G35" s="4"/>
      <c r="H35" s="7" t="s">
        <v>199</v>
      </c>
      <c r="I35" s="2"/>
    </row>
    <row r="36" spans="1:9" ht="15.75" x14ac:dyDescent="0.25">
      <c r="A36" s="8">
        <v>205</v>
      </c>
      <c r="B36" s="7" t="s">
        <v>194</v>
      </c>
      <c r="C36" s="7">
        <v>2</v>
      </c>
      <c r="D36" s="7">
        <v>3</v>
      </c>
      <c r="E36" s="2">
        <f t="shared" si="0"/>
        <v>1</v>
      </c>
      <c r="F36" s="3">
        <v>1</v>
      </c>
      <c r="G36" s="4"/>
      <c r="H36" s="7" t="s">
        <v>200</v>
      </c>
      <c r="I36" s="2"/>
    </row>
    <row r="37" spans="1:9" ht="15.75" x14ac:dyDescent="0.25">
      <c r="A37" s="8">
        <v>206</v>
      </c>
      <c r="B37" s="7" t="s">
        <v>195</v>
      </c>
      <c r="C37" s="7">
        <v>4</v>
      </c>
      <c r="D37" s="7">
        <v>3</v>
      </c>
      <c r="E37" s="2">
        <f t="shared" si="0"/>
        <v>-1</v>
      </c>
      <c r="F37" s="3">
        <v>1</v>
      </c>
      <c r="G37" s="4"/>
      <c r="H37" s="7" t="s">
        <v>130</v>
      </c>
      <c r="I37" s="2"/>
    </row>
    <row r="38" spans="1:9" ht="15.75" x14ac:dyDescent="0.25">
      <c r="A38" s="8"/>
      <c r="B38" s="7"/>
      <c r="C38" s="7"/>
      <c r="D38" s="7"/>
      <c r="E38" s="2">
        <f t="shared" si="0"/>
        <v>0</v>
      </c>
      <c r="F38" s="3"/>
      <c r="G38" s="4"/>
      <c r="H38" s="7"/>
      <c r="I38" s="2"/>
    </row>
    <row r="39" spans="1:9" ht="15.75" x14ac:dyDescent="0.25">
      <c r="A39" s="8"/>
      <c r="B39" s="7"/>
      <c r="C39" s="7"/>
      <c r="D39" s="7"/>
      <c r="E39" s="2">
        <f t="shared" si="0"/>
        <v>0</v>
      </c>
      <c r="F39" s="3"/>
      <c r="G39" s="4"/>
      <c r="H39" s="7"/>
      <c r="I39" s="2"/>
    </row>
    <row r="40" spans="1:9" ht="15.75" x14ac:dyDescent="0.25">
      <c r="A40" s="8"/>
      <c r="B40" s="7"/>
      <c r="C40" s="7"/>
      <c r="D40" s="7"/>
      <c r="E40" s="2">
        <f t="shared" si="0"/>
        <v>0</v>
      </c>
      <c r="F40" s="3"/>
      <c r="G40" s="4"/>
      <c r="H40" s="7"/>
      <c r="I40" s="2"/>
    </row>
    <row r="41" spans="1:9" ht="15.75" x14ac:dyDescent="0.25">
      <c r="A41" s="8"/>
      <c r="B41" s="7"/>
      <c r="C41" s="7"/>
      <c r="D41" s="7"/>
      <c r="E41" s="2">
        <f t="shared" si="0"/>
        <v>0</v>
      </c>
      <c r="F41" s="3"/>
      <c r="G41" s="4"/>
      <c r="H41" s="7"/>
      <c r="I41" s="2"/>
    </row>
    <row r="42" spans="1:9" ht="15.75" x14ac:dyDescent="0.25">
      <c r="A42" s="8"/>
      <c r="B42" s="7"/>
      <c r="C42" s="7"/>
      <c r="D42" s="7"/>
      <c r="E42" s="2">
        <f t="shared" si="0"/>
        <v>0</v>
      </c>
      <c r="F42" s="3"/>
      <c r="G42" s="4"/>
      <c r="H42" s="7"/>
      <c r="I42" s="2"/>
    </row>
    <row r="43" spans="1:9" ht="15.75" x14ac:dyDescent="0.25">
      <c r="A43" s="8"/>
      <c r="B43" s="7"/>
      <c r="C43" s="7"/>
      <c r="D43" s="7"/>
      <c r="E43" s="2">
        <f t="shared" si="0"/>
        <v>0</v>
      </c>
      <c r="F43" s="3"/>
      <c r="G43" s="4"/>
      <c r="H43" s="7"/>
      <c r="I43" s="2"/>
    </row>
    <row r="44" spans="1:9" ht="15.75" x14ac:dyDescent="0.25">
      <c r="A44" s="6">
        <f>COUNT(A16:A43)</f>
        <v>13</v>
      </c>
      <c r="B44" s="6"/>
      <c r="C44" s="6">
        <f>SUM(C16:C43)</f>
        <v>42</v>
      </c>
      <c r="D44" s="6">
        <f>SUM(D16:D43)</f>
        <v>60</v>
      </c>
      <c r="E44" s="6">
        <f>SUM(E16:E43)</f>
        <v>18</v>
      </c>
      <c r="F44" s="6">
        <f>COUNT(F16:F43)</f>
        <v>11</v>
      </c>
      <c r="G44" s="6">
        <f>COUNT(G16:G43)</f>
        <v>2</v>
      </c>
      <c r="H44" s="6"/>
      <c r="I44" s="2"/>
    </row>
    <row r="45" spans="1:9" x14ac:dyDescent="0.25">
      <c r="C45">
        <f>12*5</f>
        <v>60</v>
      </c>
    </row>
  </sheetData>
  <mergeCells count="20">
    <mergeCell ref="A6:B6"/>
    <mergeCell ref="C6:G6"/>
    <mergeCell ref="A1:I2"/>
    <mergeCell ref="A4:B4"/>
    <mergeCell ref="C4:G4"/>
    <mergeCell ref="A5:B5"/>
    <mergeCell ref="C5:G5"/>
    <mergeCell ref="A7:B7"/>
    <mergeCell ref="C7:G7"/>
    <mergeCell ref="A8:B8"/>
    <mergeCell ref="C8:G8"/>
    <mergeCell ref="A9:B9"/>
    <mergeCell ref="C9:G9"/>
    <mergeCell ref="A14:H14"/>
    <mergeCell ref="A10:B10"/>
    <mergeCell ref="C10:G10"/>
    <mergeCell ref="A11:B11"/>
    <mergeCell ref="C11:G11"/>
    <mergeCell ref="A12:B12"/>
    <mergeCell ref="C12:G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BFFEE-6777-4F24-9440-1FDDCE2885C6}">
  <dimension ref="A1:I45"/>
  <sheetViews>
    <sheetView topLeftCell="A14" workbookViewId="0">
      <selection activeCell="A34" sqref="A34:H36"/>
    </sheetView>
  </sheetViews>
  <sheetFormatPr defaultColWidth="9.140625" defaultRowHeight="15" x14ac:dyDescent="0.25"/>
  <cols>
    <col min="1" max="1" width="7.28515625" bestFit="1" customWidth="1"/>
    <col min="2" max="2" width="103.140625" bestFit="1"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165.28515625" bestFit="1" customWidth="1"/>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ht="15.75" x14ac:dyDescent="0.25">
      <c r="A4" s="12" t="s">
        <v>1</v>
      </c>
      <c r="B4" s="13"/>
      <c r="C4" s="16">
        <v>11</v>
      </c>
      <c r="D4" s="16"/>
      <c r="E4" s="16"/>
      <c r="F4" s="16"/>
      <c r="G4" s="17"/>
      <c r="H4" s="2"/>
      <c r="I4" s="2"/>
    </row>
    <row r="5" spans="1:9" ht="15.75" x14ac:dyDescent="0.25">
      <c r="A5" s="14" t="s">
        <v>2</v>
      </c>
      <c r="B5" s="15"/>
      <c r="C5" s="18">
        <v>45439</v>
      </c>
      <c r="D5" s="19"/>
      <c r="E5" s="19"/>
      <c r="F5" s="19"/>
      <c r="G5" s="20"/>
      <c r="H5" s="2"/>
      <c r="I5" s="2"/>
    </row>
    <row r="6" spans="1:9" ht="15.75" x14ac:dyDescent="0.25">
      <c r="A6" s="14" t="s">
        <v>3</v>
      </c>
      <c r="B6" s="15"/>
      <c r="C6" s="19">
        <v>18</v>
      </c>
      <c r="D6" s="19"/>
      <c r="E6" s="19"/>
      <c r="F6" s="19"/>
      <c r="G6" s="20"/>
      <c r="H6" s="2"/>
      <c r="I6" s="2"/>
    </row>
    <row r="7" spans="1:9" ht="15.75" x14ac:dyDescent="0.25">
      <c r="A7" s="14" t="s">
        <v>4</v>
      </c>
      <c r="B7" s="15"/>
      <c r="C7" s="21" t="s">
        <v>18</v>
      </c>
      <c r="D7" s="21"/>
      <c r="E7" s="21"/>
      <c r="F7" s="21"/>
      <c r="G7" s="22"/>
      <c r="H7" s="2"/>
      <c r="I7" s="2"/>
    </row>
    <row r="8" spans="1:9" ht="15.75" x14ac:dyDescent="0.25">
      <c r="A8" s="14" t="s">
        <v>5</v>
      </c>
      <c r="B8" s="15"/>
      <c r="C8" s="10" t="s">
        <v>19</v>
      </c>
      <c r="D8" s="10"/>
      <c r="E8" s="10"/>
      <c r="F8" s="10"/>
      <c r="G8" s="11"/>
      <c r="H8" s="2"/>
      <c r="I8" s="2"/>
    </row>
    <row r="9" spans="1:9" ht="15.75" x14ac:dyDescent="0.25">
      <c r="A9" s="14" t="s">
        <v>6</v>
      </c>
      <c r="B9" s="15"/>
      <c r="C9" s="10" t="s">
        <v>20</v>
      </c>
      <c r="D9" s="10"/>
      <c r="E9" s="10"/>
      <c r="F9" s="10"/>
      <c r="G9" s="11"/>
      <c r="H9" s="2"/>
      <c r="I9" s="2"/>
    </row>
    <row r="10" spans="1:9" ht="15.75" x14ac:dyDescent="0.25">
      <c r="A10" s="14" t="s">
        <v>7</v>
      </c>
      <c r="B10" s="15"/>
      <c r="C10" s="10" t="s">
        <v>21</v>
      </c>
      <c r="D10" s="10"/>
      <c r="E10" s="10"/>
      <c r="F10" s="10"/>
      <c r="G10" s="11"/>
      <c r="H10" s="2"/>
      <c r="I10" s="2"/>
    </row>
    <row r="11" spans="1:9" ht="15.75" x14ac:dyDescent="0.25">
      <c r="A11" s="14" t="s">
        <v>8</v>
      </c>
      <c r="B11" s="15"/>
      <c r="C11" s="28" t="s">
        <v>22</v>
      </c>
      <c r="D11" s="28"/>
      <c r="E11" s="28"/>
      <c r="F11" s="28"/>
      <c r="G11" s="29"/>
      <c r="H11" s="2"/>
      <c r="I11" s="2"/>
    </row>
    <row r="12" spans="1:9" ht="16.5" thickBot="1" x14ac:dyDescent="0.3">
      <c r="A12" s="25" t="s">
        <v>14</v>
      </c>
      <c r="B12" s="26"/>
      <c r="C12" s="23" t="s">
        <v>23</v>
      </c>
      <c r="D12" s="23"/>
      <c r="E12" s="23"/>
      <c r="F12" s="23"/>
      <c r="G12" s="24"/>
      <c r="H12" s="2"/>
      <c r="I12" s="2"/>
    </row>
    <row r="13" spans="1:9" ht="15.75" x14ac:dyDescent="0.25">
      <c r="A13" s="2"/>
      <c r="B13" s="2"/>
      <c r="C13" s="2"/>
      <c r="D13" s="2"/>
      <c r="E13" s="2"/>
      <c r="F13" s="2"/>
      <c r="G13" s="2"/>
      <c r="H13" s="2"/>
      <c r="I13" s="2"/>
    </row>
    <row r="14" spans="1:9" ht="15.75" x14ac:dyDescent="0.25">
      <c r="A14" s="27"/>
      <c r="B14" s="27"/>
      <c r="C14" s="27"/>
      <c r="D14" s="27"/>
      <c r="E14" s="27"/>
      <c r="F14" s="27"/>
      <c r="G14" s="27"/>
      <c r="H14" s="27"/>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1*5</f>
        <v>5</v>
      </c>
      <c r="E16" s="2">
        <f>D16-C16</f>
        <v>5</v>
      </c>
      <c r="F16" s="3"/>
      <c r="G16" s="4"/>
      <c r="H16" s="7" t="s">
        <v>120</v>
      </c>
      <c r="I16" s="2"/>
    </row>
    <row r="17" spans="1:9" ht="15.75" x14ac:dyDescent="0.25">
      <c r="A17" s="8"/>
      <c r="B17" s="7" t="s">
        <v>26</v>
      </c>
      <c r="C17" s="7">
        <v>0</v>
      </c>
      <c r="D17" s="7">
        <f>1*5</f>
        <v>5</v>
      </c>
      <c r="E17" s="2">
        <f>D17-C17</f>
        <v>5</v>
      </c>
      <c r="F17" s="3"/>
      <c r="G17" s="4"/>
      <c r="H17" s="7" t="s">
        <v>216</v>
      </c>
      <c r="I17" s="2"/>
    </row>
    <row r="18" spans="1:9" ht="15.75" x14ac:dyDescent="0.25">
      <c r="A18" s="8"/>
      <c r="B18" s="7" t="s">
        <v>26</v>
      </c>
      <c r="C18" s="7">
        <v>0</v>
      </c>
      <c r="D18" s="7">
        <f>2*5</f>
        <v>10</v>
      </c>
      <c r="E18" s="2">
        <f t="shared" ref="E18:E43" si="0">D18-C18</f>
        <v>10</v>
      </c>
      <c r="F18" s="3"/>
      <c r="G18" s="4"/>
      <c r="H18" s="7" t="s">
        <v>197</v>
      </c>
      <c r="I18" s="2"/>
    </row>
    <row r="19" spans="1:9" ht="15.75" x14ac:dyDescent="0.25">
      <c r="A19" s="8"/>
      <c r="B19" s="7" t="s">
        <v>24</v>
      </c>
      <c r="C19" s="7">
        <v>0</v>
      </c>
      <c r="D19" s="7">
        <f>1*5</f>
        <v>5</v>
      </c>
      <c r="E19" s="2">
        <f t="shared" si="0"/>
        <v>5</v>
      </c>
      <c r="F19" s="3"/>
      <c r="G19" s="4"/>
      <c r="H19" s="7" t="s">
        <v>204</v>
      </c>
      <c r="I19" s="2"/>
    </row>
    <row r="20" spans="1:9" ht="15.75" x14ac:dyDescent="0.25">
      <c r="A20" s="8"/>
      <c r="B20" s="7"/>
      <c r="C20" s="7"/>
      <c r="D20" s="7"/>
      <c r="E20" s="2"/>
      <c r="F20" s="3"/>
      <c r="G20" s="4"/>
      <c r="H20" s="7"/>
      <c r="I20" s="2"/>
    </row>
    <row r="21" spans="1:9" ht="15.75" x14ac:dyDescent="0.25">
      <c r="A21" s="8"/>
      <c r="B21" s="7"/>
      <c r="C21" s="7"/>
      <c r="D21" s="7"/>
      <c r="E21" s="2"/>
      <c r="F21" s="3"/>
      <c r="G21" s="4"/>
      <c r="H21" s="7"/>
      <c r="I21" s="2"/>
    </row>
    <row r="22" spans="1:9" ht="15.75" x14ac:dyDescent="0.25">
      <c r="A22" s="8">
        <v>201</v>
      </c>
      <c r="B22" s="7" t="s">
        <v>191</v>
      </c>
      <c r="C22" s="7">
        <v>4</v>
      </c>
      <c r="D22" s="7">
        <v>3</v>
      </c>
      <c r="E22" s="2">
        <f t="shared" si="0"/>
        <v>-1</v>
      </c>
      <c r="F22" s="3">
        <v>1</v>
      </c>
      <c r="G22" s="4"/>
      <c r="H22" s="7" t="s">
        <v>34</v>
      </c>
      <c r="I22" s="2"/>
    </row>
    <row r="23" spans="1:9" ht="15.75" x14ac:dyDescent="0.25">
      <c r="A23" s="8">
        <v>203</v>
      </c>
      <c r="B23" s="7" t="s">
        <v>192</v>
      </c>
      <c r="C23" s="7">
        <v>4</v>
      </c>
      <c r="D23" s="7">
        <v>2</v>
      </c>
      <c r="E23" s="2">
        <f t="shared" si="0"/>
        <v>-2</v>
      </c>
      <c r="F23" s="3">
        <v>1</v>
      </c>
      <c r="G23" s="4"/>
      <c r="H23" s="7" t="s">
        <v>64</v>
      </c>
      <c r="I23" s="2"/>
    </row>
    <row r="24" spans="1:9" ht="15.75" x14ac:dyDescent="0.25">
      <c r="A24" s="8"/>
      <c r="B24" s="7"/>
      <c r="C24" s="7"/>
      <c r="D24" s="7"/>
      <c r="E24" s="2">
        <f t="shared" si="0"/>
        <v>0</v>
      </c>
      <c r="F24" s="3"/>
      <c r="G24" s="4"/>
      <c r="H24" s="7"/>
      <c r="I24" s="2"/>
    </row>
    <row r="25" spans="1:9" ht="15.75" x14ac:dyDescent="0.25">
      <c r="A25" s="8">
        <v>207</v>
      </c>
      <c r="B25" s="7" t="s">
        <v>205</v>
      </c>
      <c r="C25" s="7">
        <v>2</v>
      </c>
      <c r="D25" s="7">
        <v>1</v>
      </c>
      <c r="E25" s="2">
        <f t="shared" si="0"/>
        <v>-1</v>
      </c>
      <c r="F25" s="3">
        <v>1</v>
      </c>
      <c r="G25" s="4"/>
      <c r="H25" s="7" t="s">
        <v>34</v>
      </c>
      <c r="I25" s="2"/>
    </row>
    <row r="26" spans="1:9" ht="15.75" x14ac:dyDescent="0.25">
      <c r="A26" s="8">
        <v>208</v>
      </c>
      <c r="B26" s="7" t="s">
        <v>206</v>
      </c>
      <c r="C26" s="7">
        <v>2</v>
      </c>
      <c r="D26" s="7">
        <v>1</v>
      </c>
      <c r="E26" s="2">
        <f t="shared" si="0"/>
        <v>-1</v>
      </c>
      <c r="F26" s="3">
        <v>1</v>
      </c>
      <c r="G26" s="4"/>
      <c r="H26" s="7" t="s">
        <v>34</v>
      </c>
      <c r="I26" s="2"/>
    </row>
    <row r="27" spans="1:9" ht="15.75" x14ac:dyDescent="0.25">
      <c r="A27" s="8">
        <v>209</v>
      </c>
      <c r="B27" s="7" t="s">
        <v>207</v>
      </c>
      <c r="C27" s="7">
        <v>2</v>
      </c>
      <c r="D27" s="7">
        <v>2</v>
      </c>
      <c r="E27" s="2">
        <f t="shared" si="0"/>
        <v>0</v>
      </c>
      <c r="F27" s="3">
        <v>1</v>
      </c>
      <c r="G27" s="4"/>
      <c r="H27" s="7" t="s">
        <v>34</v>
      </c>
      <c r="I27" s="2"/>
    </row>
    <row r="28" spans="1:9" ht="15.75" x14ac:dyDescent="0.25">
      <c r="A28" s="8">
        <v>210</v>
      </c>
      <c r="B28" s="7" t="s">
        <v>208</v>
      </c>
      <c r="C28" s="7">
        <v>2</v>
      </c>
      <c r="D28" s="7">
        <v>2</v>
      </c>
      <c r="E28" s="2">
        <f t="shared" si="0"/>
        <v>0</v>
      </c>
      <c r="F28" s="3">
        <v>1</v>
      </c>
      <c r="G28" s="4"/>
      <c r="H28" s="7" t="s">
        <v>64</v>
      </c>
      <c r="I28" s="2"/>
    </row>
    <row r="29" spans="1:9" ht="15.75" x14ac:dyDescent="0.25">
      <c r="A29" s="8">
        <v>211</v>
      </c>
      <c r="B29" s="7" t="s">
        <v>209</v>
      </c>
      <c r="C29" s="7">
        <v>2</v>
      </c>
      <c r="D29" s="7">
        <v>2</v>
      </c>
      <c r="E29" s="2">
        <f t="shared" si="0"/>
        <v>0</v>
      </c>
      <c r="F29" s="3">
        <v>1</v>
      </c>
      <c r="G29" s="4"/>
      <c r="H29" s="7" t="s">
        <v>64</v>
      </c>
      <c r="I29" s="2"/>
    </row>
    <row r="30" spans="1:9" ht="15.75" x14ac:dyDescent="0.25">
      <c r="A30" s="8">
        <v>212</v>
      </c>
      <c r="B30" s="7" t="s">
        <v>217</v>
      </c>
      <c r="C30" s="7">
        <v>2</v>
      </c>
      <c r="D30" s="7">
        <v>1</v>
      </c>
      <c r="E30" s="2">
        <f t="shared" si="0"/>
        <v>-1</v>
      </c>
      <c r="F30" s="3">
        <v>1</v>
      </c>
      <c r="G30" s="4"/>
      <c r="H30" s="7" t="s">
        <v>64</v>
      </c>
      <c r="I30" s="2"/>
    </row>
    <row r="31" spans="1:9" ht="15.75" x14ac:dyDescent="0.25">
      <c r="A31" s="8">
        <v>213</v>
      </c>
      <c r="B31" s="7" t="s">
        <v>210</v>
      </c>
      <c r="C31" s="7">
        <v>4</v>
      </c>
      <c r="D31" s="7">
        <v>3</v>
      </c>
      <c r="E31" s="2">
        <f t="shared" si="0"/>
        <v>-1</v>
      </c>
      <c r="F31" s="3">
        <v>1</v>
      </c>
      <c r="G31" s="4"/>
      <c r="H31" s="7" t="s">
        <v>130</v>
      </c>
      <c r="I31" s="2"/>
    </row>
    <row r="32" spans="1:9" ht="15.75" x14ac:dyDescent="0.25">
      <c r="A32" s="8">
        <v>214</v>
      </c>
      <c r="B32" s="7" t="s">
        <v>211</v>
      </c>
      <c r="C32" s="7">
        <v>2</v>
      </c>
      <c r="D32" s="7">
        <v>2</v>
      </c>
      <c r="E32" s="2">
        <f t="shared" si="0"/>
        <v>0</v>
      </c>
      <c r="F32" s="3">
        <v>1</v>
      </c>
      <c r="G32" s="4"/>
      <c r="H32" s="7" t="s">
        <v>215</v>
      </c>
      <c r="I32" s="2"/>
    </row>
    <row r="33" spans="1:9" ht="15.75" x14ac:dyDescent="0.25">
      <c r="A33" s="8">
        <v>215</v>
      </c>
      <c r="B33" s="7" t="s">
        <v>212</v>
      </c>
      <c r="C33" s="7">
        <v>2</v>
      </c>
      <c r="D33" s="7">
        <v>1</v>
      </c>
      <c r="E33" s="2">
        <f t="shared" si="0"/>
        <v>-1</v>
      </c>
      <c r="F33" s="3">
        <v>1</v>
      </c>
      <c r="G33" s="4"/>
      <c r="H33" s="7" t="s">
        <v>63</v>
      </c>
      <c r="I33" s="2"/>
    </row>
    <row r="34" spans="1:9" ht="15.75" x14ac:dyDescent="0.25">
      <c r="A34" s="8">
        <v>216</v>
      </c>
      <c r="B34" s="7" t="s">
        <v>213</v>
      </c>
      <c r="C34" s="7">
        <v>4</v>
      </c>
      <c r="D34" s="7">
        <v>4</v>
      </c>
      <c r="E34" s="2">
        <f t="shared" si="0"/>
        <v>0</v>
      </c>
      <c r="F34" s="3"/>
      <c r="G34" s="4">
        <v>1</v>
      </c>
      <c r="H34" s="7" t="s">
        <v>220</v>
      </c>
      <c r="I34" s="2"/>
    </row>
    <row r="35" spans="1:9" ht="15.75" x14ac:dyDescent="0.25">
      <c r="A35" s="8"/>
      <c r="B35" s="7" t="s">
        <v>213</v>
      </c>
      <c r="C35" s="7">
        <v>4</v>
      </c>
      <c r="D35" s="7">
        <v>4</v>
      </c>
      <c r="E35" s="2">
        <f t="shared" si="0"/>
        <v>0</v>
      </c>
      <c r="F35" s="3"/>
      <c r="G35" s="4">
        <v>1</v>
      </c>
      <c r="H35" s="7" t="s">
        <v>221</v>
      </c>
      <c r="I35" s="2"/>
    </row>
    <row r="36" spans="1:9" ht="15.75" x14ac:dyDescent="0.25">
      <c r="A36" s="8"/>
      <c r="B36" s="7" t="s">
        <v>213</v>
      </c>
      <c r="C36" s="7">
        <v>4</v>
      </c>
      <c r="D36" s="7">
        <v>4</v>
      </c>
      <c r="E36" s="2">
        <f t="shared" si="0"/>
        <v>0</v>
      </c>
      <c r="F36" s="3"/>
      <c r="G36" s="4">
        <v>1</v>
      </c>
      <c r="H36" s="7" t="s">
        <v>219</v>
      </c>
      <c r="I36" s="2"/>
    </row>
    <row r="37" spans="1:9" ht="15.75" x14ac:dyDescent="0.25">
      <c r="A37" s="8">
        <v>217</v>
      </c>
      <c r="B37" s="7" t="s">
        <v>214</v>
      </c>
      <c r="C37" s="7">
        <v>4</v>
      </c>
      <c r="D37" s="7">
        <v>3</v>
      </c>
      <c r="E37" s="2">
        <f t="shared" si="0"/>
        <v>-1</v>
      </c>
      <c r="F37" s="3"/>
      <c r="G37" s="4">
        <v>1</v>
      </c>
      <c r="H37" s="7" t="s">
        <v>218</v>
      </c>
      <c r="I37" s="2"/>
    </row>
    <row r="38" spans="1:9" ht="15.75" x14ac:dyDescent="0.25">
      <c r="A38" s="8"/>
      <c r="B38" s="7"/>
      <c r="C38" s="7"/>
      <c r="D38" s="7"/>
      <c r="E38" s="2">
        <f t="shared" si="0"/>
        <v>0</v>
      </c>
      <c r="F38" s="3"/>
      <c r="G38" s="4"/>
      <c r="H38" s="7"/>
      <c r="I38" s="2"/>
    </row>
    <row r="39" spans="1:9" ht="15.75" x14ac:dyDescent="0.25">
      <c r="A39" s="8"/>
      <c r="B39" s="7"/>
      <c r="C39" s="7"/>
      <c r="D39" s="7"/>
      <c r="E39" s="2">
        <f t="shared" si="0"/>
        <v>0</v>
      </c>
      <c r="F39" s="3"/>
      <c r="G39" s="4"/>
      <c r="H39" s="7"/>
      <c r="I39" s="2"/>
    </row>
    <row r="40" spans="1:9" ht="15.75" x14ac:dyDescent="0.25">
      <c r="A40" s="8"/>
      <c r="B40" s="7"/>
      <c r="C40" s="7"/>
      <c r="D40" s="7"/>
      <c r="E40" s="2">
        <f t="shared" si="0"/>
        <v>0</v>
      </c>
      <c r="F40" s="3"/>
      <c r="G40" s="4"/>
      <c r="H40" s="7"/>
      <c r="I40" s="2"/>
    </row>
    <row r="41" spans="1:9" ht="15.75" x14ac:dyDescent="0.25">
      <c r="A41" s="8"/>
      <c r="B41" s="7"/>
      <c r="C41" s="7"/>
      <c r="D41" s="7"/>
      <c r="E41" s="2">
        <f t="shared" si="0"/>
        <v>0</v>
      </c>
      <c r="F41" s="3"/>
      <c r="G41" s="4"/>
      <c r="H41" s="7"/>
      <c r="I41" s="2"/>
    </row>
    <row r="42" spans="1:9" ht="15.75" x14ac:dyDescent="0.25">
      <c r="A42" s="8"/>
      <c r="B42" s="7"/>
      <c r="C42" s="7"/>
      <c r="D42" s="7"/>
      <c r="E42" s="2">
        <f t="shared" si="0"/>
        <v>0</v>
      </c>
      <c r="F42" s="3"/>
      <c r="G42" s="4"/>
      <c r="H42" s="7"/>
      <c r="I42" s="2"/>
    </row>
    <row r="43" spans="1:9" ht="15.75" x14ac:dyDescent="0.25">
      <c r="A43" s="8"/>
      <c r="B43" s="7"/>
      <c r="C43" s="7"/>
      <c r="D43" s="7"/>
      <c r="E43" s="2">
        <f t="shared" si="0"/>
        <v>0</v>
      </c>
      <c r="F43" s="3"/>
      <c r="G43" s="4"/>
      <c r="H43" s="7"/>
      <c r="I43" s="2"/>
    </row>
    <row r="44" spans="1:9" ht="15.75" x14ac:dyDescent="0.25">
      <c r="A44" s="6">
        <f>COUNT(A16:A43)</f>
        <v>13</v>
      </c>
      <c r="B44" s="6"/>
      <c r="C44" s="6">
        <f>SUM(C16:C43)</f>
        <v>44</v>
      </c>
      <c r="D44" s="6">
        <f>SUM(D16:D43)</f>
        <v>60</v>
      </c>
      <c r="E44" s="6">
        <f>SUM(E16:E43)</f>
        <v>16</v>
      </c>
      <c r="F44" s="6">
        <f>COUNT(F16:F43)</f>
        <v>11</v>
      </c>
      <c r="G44" s="6">
        <f>COUNT(G16:G43)</f>
        <v>4</v>
      </c>
      <c r="H44" s="6"/>
      <c r="I44" s="2"/>
    </row>
    <row r="45" spans="1:9" x14ac:dyDescent="0.25">
      <c r="C45">
        <f>12*5</f>
        <v>60</v>
      </c>
    </row>
  </sheetData>
  <mergeCells count="20">
    <mergeCell ref="A6:B6"/>
    <mergeCell ref="C6:G6"/>
    <mergeCell ref="A1:I2"/>
    <mergeCell ref="A4:B4"/>
    <mergeCell ref="C4:G4"/>
    <mergeCell ref="A5:B5"/>
    <mergeCell ref="C5:G5"/>
    <mergeCell ref="A7:B7"/>
    <mergeCell ref="C7:G7"/>
    <mergeCell ref="A8:B8"/>
    <mergeCell ref="C8:G8"/>
    <mergeCell ref="A9:B9"/>
    <mergeCell ref="C9:G9"/>
    <mergeCell ref="A14:H14"/>
    <mergeCell ref="A10:B10"/>
    <mergeCell ref="C10:G10"/>
    <mergeCell ref="A11:B11"/>
    <mergeCell ref="C11:G11"/>
    <mergeCell ref="A12:B12"/>
    <mergeCell ref="C12:G1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89FD7-A102-4B57-9E28-FAD84BAFA6CE}">
  <dimension ref="A1:I37"/>
  <sheetViews>
    <sheetView topLeftCell="A3" workbookViewId="0">
      <selection activeCell="D35" sqref="D35"/>
    </sheetView>
  </sheetViews>
  <sheetFormatPr defaultColWidth="9.140625" defaultRowHeight="15" x14ac:dyDescent="0.25"/>
  <cols>
    <col min="1" max="1" width="7.28515625" bestFit="1" customWidth="1"/>
    <col min="2" max="2" width="113.140625" bestFit="1"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166.7109375" bestFit="1" customWidth="1"/>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ht="15.75" x14ac:dyDescent="0.25">
      <c r="A4" s="12" t="s">
        <v>1</v>
      </c>
      <c r="B4" s="13"/>
      <c r="C4" s="16">
        <v>12</v>
      </c>
      <c r="D4" s="16"/>
      <c r="E4" s="16"/>
      <c r="F4" s="16"/>
      <c r="G4" s="17"/>
      <c r="H4" s="2"/>
      <c r="I4" s="2"/>
    </row>
    <row r="5" spans="1:9" ht="15.75" x14ac:dyDescent="0.25">
      <c r="A5" s="14" t="s">
        <v>2</v>
      </c>
      <c r="B5" s="15"/>
      <c r="C5" s="18">
        <v>45454</v>
      </c>
      <c r="D5" s="19"/>
      <c r="E5" s="19"/>
      <c r="F5" s="19"/>
      <c r="G5" s="20"/>
      <c r="H5" s="2"/>
      <c r="I5" s="2"/>
    </row>
    <row r="6" spans="1:9" ht="15.75" x14ac:dyDescent="0.25">
      <c r="A6" s="14" t="s">
        <v>3</v>
      </c>
      <c r="B6" s="15"/>
      <c r="C6" s="19">
        <v>18</v>
      </c>
      <c r="D6" s="19"/>
      <c r="E6" s="19"/>
      <c r="F6" s="19"/>
      <c r="G6" s="20"/>
      <c r="H6" s="2"/>
      <c r="I6" s="2"/>
    </row>
    <row r="7" spans="1:9" ht="15.75" x14ac:dyDescent="0.25">
      <c r="A7" s="14" t="s">
        <v>4</v>
      </c>
      <c r="B7" s="15"/>
      <c r="C7" s="21" t="s">
        <v>18</v>
      </c>
      <c r="D7" s="21"/>
      <c r="E7" s="21"/>
      <c r="F7" s="21"/>
      <c r="G7" s="22"/>
      <c r="H7" s="2"/>
      <c r="I7" s="2"/>
    </row>
    <row r="8" spans="1:9" ht="15.75" x14ac:dyDescent="0.25">
      <c r="A8" s="14" t="s">
        <v>5</v>
      </c>
      <c r="B8" s="15"/>
      <c r="C8" s="10" t="s">
        <v>19</v>
      </c>
      <c r="D8" s="10"/>
      <c r="E8" s="10"/>
      <c r="F8" s="10"/>
      <c r="G8" s="11"/>
      <c r="H8" s="2"/>
      <c r="I8" s="2"/>
    </row>
    <row r="9" spans="1:9" ht="15.75" x14ac:dyDescent="0.25">
      <c r="A9" s="14" t="s">
        <v>6</v>
      </c>
      <c r="B9" s="15"/>
      <c r="C9" s="10" t="s">
        <v>20</v>
      </c>
      <c r="D9" s="10"/>
      <c r="E9" s="10"/>
      <c r="F9" s="10"/>
      <c r="G9" s="11"/>
      <c r="H9" s="2"/>
      <c r="I9" s="2"/>
    </row>
    <row r="10" spans="1:9" ht="15.75" x14ac:dyDescent="0.25">
      <c r="A10" s="14" t="s">
        <v>7</v>
      </c>
      <c r="B10" s="15"/>
      <c r="C10" s="10" t="s">
        <v>21</v>
      </c>
      <c r="D10" s="10"/>
      <c r="E10" s="10"/>
      <c r="F10" s="10"/>
      <c r="G10" s="11"/>
      <c r="H10" s="2"/>
      <c r="I10" s="2"/>
    </row>
    <row r="11" spans="1:9" ht="15.75" x14ac:dyDescent="0.25">
      <c r="A11" s="14" t="s">
        <v>8</v>
      </c>
      <c r="B11" s="15"/>
      <c r="C11" s="28" t="s">
        <v>22</v>
      </c>
      <c r="D11" s="28"/>
      <c r="E11" s="28"/>
      <c r="F11" s="28"/>
      <c r="G11" s="29"/>
      <c r="H11" s="2"/>
      <c r="I11" s="2"/>
    </row>
    <row r="12" spans="1:9" ht="16.5" thickBot="1" x14ac:dyDescent="0.3">
      <c r="A12" s="25" t="s">
        <v>14</v>
      </c>
      <c r="B12" s="26"/>
      <c r="C12" s="23" t="s">
        <v>23</v>
      </c>
      <c r="D12" s="23"/>
      <c r="E12" s="23"/>
      <c r="F12" s="23"/>
      <c r="G12" s="24"/>
      <c r="H12" s="2"/>
      <c r="I12" s="2"/>
    </row>
    <row r="13" spans="1:9" ht="15.75" x14ac:dyDescent="0.25">
      <c r="A13" s="2"/>
      <c r="B13" s="2"/>
      <c r="C13" s="2"/>
      <c r="D13" s="2"/>
      <c r="E13" s="2"/>
      <c r="F13" s="2"/>
      <c r="G13" s="2"/>
      <c r="H13" s="2"/>
      <c r="I13" s="2"/>
    </row>
    <row r="14" spans="1:9" ht="15.75" x14ac:dyDescent="0.25">
      <c r="A14" s="27"/>
      <c r="B14" s="27"/>
      <c r="C14" s="27"/>
      <c r="D14" s="27"/>
      <c r="E14" s="27"/>
      <c r="F14" s="27"/>
      <c r="G14" s="27"/>
      <c r="H14" s="27"/>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1*5</f>
        <v>5</v>
      </c>
      <c r="E16" s="2">
        <f>D16-C16</f>
        <v>5</v>
      </c>
      <c r="F16" s="3"/>
      <c r="G16" s="4"/>
      <c r="H16" s="7" t="s">
        <v>120</v>
      </c>
      <c r="I16" s="2"/>
    </row>
    <row r="17" spans="1:9" ht="15.75" x14ac:dyDescent="0.25">
      <c r="A17" s="8"/>
      <c r="B17" s="7" t="s">
        <v>26</v>
      </c>
      <c r="C17" s="7">
        <v>0</v>
      </c>
      <c r="D17" s="7">
        <f>2*5</f>
        <v>10</v>
      </c>
      <c r="E17" s="2">
        <f>D17-C17</f>
        <v>10</v>
      </c>
      <c r="F17" s="3"/>
      <c r="G17" s="4"/>
      <c r="H17" s="7" t="s">
        <v>222</v>
      </c>
      <c r="I17" s="2"/>
    </row>
    <row r="18" spans="1:9" ht="15.75" x14ac:dyDescent="0.25">
      <c r="A18" s="8"/>
      <c r="B18" s="7" t="s">
        <v>26</v>
      </c>
      <c r="C18" s="7">
        <v>0</v>
      </c>
      <c r="D18" s="7">
        <f>2*5</f>
        <v>10</v>
      </c>
      <c r="E18" s="2">
        <f t="shared" ref="E18:E35" si="0">D18-C18</f>
        <v>10</v>
      </c>
      <c r="F18" s="3"/>
      <c r="G18" s="4"/>
      <c r="H18" s="7" t="s">
        <v>223</v>
      </c>
      <c r="I18" s="2"/>
    </row>
    <row r="19" spans="1:9" ht="15.75" x14ac:dyDescent="0.25">
      <c r="A19" s="8"/>
      <c r="B19" s="7"/>
      <c r="C19" s="7"/>
      <c r="D19" s="7"/>
      <c r="E19" s="2"/>
      <c r="F19" s="3"/>
      <c r="G19" s="4"/>
      <c r="H19" s="7"/>
      <c r="I19" s="2"/>
    </row>
    <row r="20" spans="1:9" ht="15.75" x14ac:dyDescent="0.25">
      <c r="A20" s="8">
        <v>216</v>
      </c>
      <c r="B20" s="7" t="s">
        <v>213</v>
      </c>
      <c r="C20" s="7">
        <v>4</v>
      </c>
      <c r="D20" s="7">
        <v>3</v>
      </c>
      <c r="E20" s="2">
        <f t="shared" ref="E20:E21" si="1">D20-C20</f>
        <v>-1</v>
      </c>
      <c r="F20" s="3"/>
      <c r="G20" s="4">
        <v>1</v>
      </c>
      <c r="H20" s="7" t="s">
        <v>64</v>
      </c>
      <c r="I20" s="2"/>
    </row>
    <row r="21" spans="1:9" ht="15.75" x14ac:dyDescent="0.25">
      <c r="A21" s="8"/>
      <c r="B21" s="7"/>
      <c r="C21" s="7"/>
      <c r="D21" s="7"/>
      <c r="E21" s="2">
        <f t="shared" si="1"/>
        <v>0</v>
      </c>
      <c r="F21" s="3"/>
      <c r="G21" s="4"/>
      <c r="H21" s="7"/>
      <c r="I21" s="2"/>
    </row>
    <row r="22" spans="1:9" ht="15.75" x14ac:dyDescent="0.25">
      <c r="A22" s="8">
        <v>217</v>
      </c>
      <c r="B22" s="7" t="s">
        <v>214</v>
      </c>
      <c r="C22" s="7">
        <v>4</v>
      </c>
      <c r="D22" s="7">
        <v>2</v>
      </c>
      <c r="E22" s="2">
        <f t="shared" ref="E22" si="2">D22-C22</f>
        <v>-2</v>
      </c>
      <c r="F22" s="3">
        <v>1</v>
      </c>
      <c r="G22" s="4"/>
      <c r="H22" s="7" t="s">
        <v>52</v>
      </c>
      <c r="I22" s="2"/>
    </row>
    <row r="23" spans="1:9" ht="15.75" x14ac:dyDescent="0.25">
      <c r="A23" s="8"/>
      <c r="B23" s="7"/>
      <c r="C23" s="7"/>
      <c r="D23" s="7"/>
      <c r="E23" s="2">
        <f t="shared" si="0"/>
        <v>0</v>
      </c>
      <c r="F23" s="3"/>
      <c r="G23" s="4"/>
      <c r="H23" s="7"/>
      <c r="I23" s="2"/>
    </row>
    <row r="24" spans="1:9" ht="15.75" x14ac:dyDescent="0.25">
      <c r="A24" s="8">
        <v>218</v>
      </c>
      <c r="B24" s="7" t="s">
        <v>224</v>
      </c>
      <c r="C24" s="7">
        <v>8</v>
      </c>
      <c r="D24" s="7">
        <v>7</v>
      </c>
      <c r="E24" s="2">
        <f t="shared" si="0"/>
        <v>-1</v>
      </c>
      <c r="F24" s="3">
        <v>1</v>
      </c>
      <c r="G24" s="4"/>
      <c r="H24" s="7" t="s">
        <v>232</v>
      </c>
      <c r="I24" s="2"/>
    </row>
    <row r="25" spans="1:9" ht="15.75" x14ac:dyDescent="0.25">
      <c r="A25" s="8">
        <v>219</v>
      </c>
      <c r="B25" s="7" t="s">
        <v>225</v>
      </c>
      <c r="C25" s="7">
        <v>8</v>
      </c>
      <c r="D25" s="7">
        <v>5</v>
      </c>
      <c r="E25" s="2">
        <f t="shared" si="0"/>
        <v>-3</v>
      </c>
      <c r="F25" s="3">
        <v>1</v>
      </c>
      <c r="G25" s="4"/>
      <c r="H25" s="7" t="s">
        <v>233</v>
      </c>
      <c r="I25" s="2"/>
    </row>
    <row r="26" spans="1:9" ht="15.75" x14ac:dyDescent="0.25">
      <c r="A26" s="8">
        <v>220</v>
      </c>
      <c r="B26" s="7" t="s">
        <v>226</v>
      </c>
      <c r="C26" s="7">
        <v>4</v>
      </c>
      <c r="D26" s="7">
        <v>4</v>
      </c>
      <c r="E26" s="2">
        <f t="shared" si="0"/>
        <v>0</v>
      </c>
      <c r="F26" s="3">
        <v>1</v>
      </c>
      <c r="G26" s="4"/>
      <c r="H26" s="7" t="s">
        <v>64</v>
      </c>
      <c r="I26" s="2"/>
    </row>
    <row r="27" spans="1:9" ht="15.75" x14ac:dyDescent="0.25">
      <c r="A27" s="8"/>
      <c r="B27" s="7"/>
      <c r="C27" s="7"/>
      <c r="D27" s="7"/>
      <c r="E27" s="2">
        <f t="shared" si="0"/>
        <v>0</v>
      </c>
      <c r="F27" s="3"/>
      <c r="G27" s="4"/>
      <c r="H27" s="7"/>
      <c r="I27" s="2"/>
    </row>
    <row r="28" spans="1:9" ht="15.75" x14ac:dyDescent="0.25">
      <c r="A28" s="8">
        <v>221</v>
      </c>
      <c r="B28" s="7" t="s">
        <v>227</v>
      </c>
      <c r="C28" s="7">
        <v>2</v>
      </c>
      <c r="D28" s="7">
        <v>3</v>
      </c>
      <c r="E28" s="2">
        <f t="shared" si="0"/>
        <v>1</v>
      </c>
      <c r="F28" s="3">
        <v>1</v>
      </c>
      <c r="G28" s="4"/>
      <c r="H28" s="7" t="s">
        <v>230</v>
      </c>
      <c r="I28" s="2"/>
    </row>
    <row r="29" spans="1:9" ht="15.75" x14ac:dyDescent="0.25">
      <c r="A29" s="8"/>
      <c r="B29" s="7" t="s">
        <v>227</v>
      </c>
      <c r="C29" s="7">
        <v>2</v>
      </c>
      <c r="D29" s="7">
        <v>3</v>
      </c>
      <c r="E29" s="2">
        <f t="shared" si="0"/>
        <v>1</v>
      </c>
      <c r="F29" s="3"/>
      <c r="G29" s="4"/>
      <c r="H29" s="7" t="s">
        <v>130</v>
      </c>
      <c r="I29" s="2"/>
    </row>
    <row r="30" spans="1:9" ht="15.75" x14ac:dyDescent="0.25">
      <c r="A30" s="8">
        <v>222</v>
      </c>
      <c r="B30" s="7" t="s">
        <v>228</v>
      </c>
      <c r="C30" s="7">
        <v>2</v>
      </c>
      <c r="D30" s="7">
        <v>2</v>
      </c>
      <c r="E30" s="2">
        <f t="shared" si="0"/>
        <v>0</v>
      </c>
      <c r="F30" s="3">
        <v>1</v>
      </c>
      <c r="G30" s="4"/>
      <c r="H30" s="7" t="s">
        <v>34</v>
      </c>
      <c r="I30" s="2"/>
    </row>
    <row r="31" spans="1:9" ht="15.75" x14ac:dyDescent="0.25">
      <c r="A31" s="8"/>
      <c r="B31" s="7" t="s">
        <v>228</v>
      </c>
      <c r="C31" s="7">
        <v>2</v>
      </c>
      <c r="D31" s="7">
        <v>2</v>
      </c>
      <c r="E31" s="2">
        <f t="shared" si="0"/>
        <v>0</v>
      </c>
      <c r="F31" s="3"/>
      <c r="G31" s="4"/>
      <c r="H31" s="7" t="s">
        <v>130</v>
      </c>
      <c r="I31" s="2"/>
    </row>
    <row r="32" spans="1:9" ht="15.75" x14ac:dyDescent="0.25">
      <c r="A32" s="8">
        <v>223</v>
      </c>
      <c r="B32" s="7" t="s">
        <v>229</v>
      </c>
      <c r="C32" s="7">
        <v>4</v>
      </c>
      <c r="D32" s="7">
        <v>2</v>
      </c>
      <c r="E32" s="2">
        <f t="shared" si="0"/>
        <v>-2</v>
      </c>
      <c r="F32" s="3">
        <v>1</v>
      </c>
      <c r="G32" s="4"/>
      <c r="H32" s="7" t="s">
        <v>231</v>
      </c>
      <c r="I32" s="2"/>
    </row>
    <row r="33" spans="1:9" ht="15.75" x14ac:dyDescent="0.25">
      <c r="A33" s="8"/>
      <c r="B33" s="7" t="s">
        <v>229</v>
      </c>
      <c r="C33" s="7">
        <v>4</v>
      </c>
      <c r="D33" s="7">
        <v>2</v>
      </c>
      <c r="E33" s="2">
        <f t="shared" si="0"/>
        <v>-2</v>
      </c>
      <c r="F33" s="3"/>
      <c r="G33" s="4"/>
      <c r="H33" s="7" t="s">
        <v>130</v>
      </c>
      <c r="I33" s="2"/>
    </row>
    <row r="34" spans="1:9" ht="15.75" x14ac:dyDescent="0.25">
      <c r="A34" s="8"/>
      <c r="B34" s="7"/>
      <c r="C34" s="7"/>
      <c r="D34" s="7"/>
      <c r="E34" s="2">
        <f t="shared" si="0"/>
        <v>0</v>
      </c>
      <c r="F34" s="3"/>
      <c r="G34" s="4"/>
      <c r="H34" s="7"/>
      <c r="I34" s="2"/>
    </row>
    <row r="35" spans="1:9" ht="15.75" x14ac:dyDescent="0.25">
      <c r="A35" s="8"/>
      <c r="B35" s="7"/>
      <c r="C35" s="7"/>
      <c r="D35" s="7"/>
      <c r="E35" s="2">
        <f t="shared" si="0"/>
        <v>0</v>
      </c>
      <c r="F35" s="3"/>
      <c r="G35" s="4"/>
      <c r="H35" s="7"/>
      <c r="I35" s="2"/>
    </row>
    <row r="36" spans="1:9" ht="15.75" x14ac:dyDescent="0.25">
      <c r="A36" s="6">
        <f>COUNT(A16:A35)</f>
        <v>8</v>
      </c>
      <c r="B36" s="6"/>
      <c r="C36" s="6">
        <f>SUM(C16:C35)</f>
        <v>44</v>
      </c>
      <c r="D36" s="6">
        <f>SUM(D16:D35)</f>
        <v>60</v>
      </c>
      <c r="E36" s="6">
        <f>SUM(E16:E35)</f>
        <v>16</v>
      </c>
      <c r="F36" s="6">
        <f>COUNT(F16:F35)</f>
        <v>7</v>
      </c>
      <c r="G36" s="6">
        <f>COUNT(G16:G35)</f>
        <v>1</v>
      </c>
      <c r="H36" s="6"/>
      <c r="I36" s="2"/>
    </row>
    <row r="37" spans="1:9" x14ac:dyDescent="0.25">
      <c r="C37">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6:B6"/>
    <mergeCell ref="C6:G6"/>
    <mergeCell ref="A1:I2"/>
    <mergeCell ref="A4:B4"/>
    <mergeCell ref="C4:G4"/>
    <mergeCell ref="A5:B5"/>
    <mergeCell ref="C5:G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27F4-4A2B-4E28-A417-19154739B369}">
  <dimension ref="A1:I38"/>
  <sheetViews>
    <sheetView workbookViewId="0">
      <selection activeCell="B23" sqref="B23"/>
    </sheetView>
  </sheetViews>
  <sheetFormatPr defaultColWidth="9.140625" defaultRowHeight="15" x14ac:dyDescent="0.25"/>
  <cols>
    <col min="1" max="1" width="7.28515625" bestFit="1" customWidth="1"/>
    <col min="2" max="2" width="165.5703125" bestFit="1"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166.7109375" bestFit="1" customWidth="1"/>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ht="15.75" x14ac:dyDescent="0.25">
      <c r="A4" s="12" t="s">
        <v>1</v>
      </c>
      <c r="B4" s="13"/>
      <c r="C4" s="16">
        <v>13</v>
      </c>
      <c r="D4" s="16"/>
      <c r="E4" s="16"/>
      <c r="F4" s="16"/>
      <c r="G4" s="17"/>
      <c r="H4" s="2"/>
      <c r="I4" s="2"/>
    </row>
    <row r="5" spans="1:9" ht="15.75" x14ac:dyDescent="0.25">
      <c r="A5" s="14" t="s">
        <v>2</v>
      </c>
      <c r="B5" s="15"/>
      <c r="C5" s="18">
        <v>45580</v>
      </c>
      <c r="D5" s="19"/>
      <c r="E5" s="19"/>
      <c r="F5" s="19"/>
      <c r="G5" s="20"/>
      <c r="H5" s="2"/>
      <c r="I5" s="2"/>
    </row>
    <row r="6" spans="1:9" ht="15.75" x14ac:dyDescent="0.25">
      <c r="A6" s="14" t="s">
        <v>3</v>
      </c>
      <c r="B6" s="15"/>
      <c r="C6" s="19">
        <v>18</v>
      </c>
      <c r="D6" s="19"/>
      <c r="E6" s="19"/>
      <c r="F6" s="19"/>
      <c r="G6" s="20"/>
      <c r="H6" s="2"/>
      <c r="I6" s="2"/>
    </row>
    <row r="7" spans="1:9" ht="15.75" x14ac:dyDescent="0.25">
      <c r="A7" s="14" t="s">
        <v>4</v>
      </c>
      <c r="B7" s="15"/>
      <c r="C7" s="21" t="s">
        <v>18</v>
      </c>
      <c r="D7" s="21"/>
      <c r="E7" s="21"/>
      <c r="F7" s="21"/>
      <c r="G7" s="22"/>
      <c r="H7" s="2"/>
      <c r="I7" s="2"/>
    </row>
    <row r="8" spans="1:9" ht="15.75" x14ac:dyDescent="0.25">
      <c r="A8" s="14" t="s">
        <v>5</v>
      </c>
      <c r="B8" s="15"/>
      <c r="C8" s="10" t="s">
        <v>19</v>
      </c>
      <c r="D8" s="10"/>
      <c r="E8" s="10"/>
      <c r="F8" s="10"/>
      <c r="G8" s="11"/>
      <c r="H8" s="2"/>
      <c r="I8" s="2"/>
    </row>
    <row r="9" spans="1:9" ht="15.75" x14ac:dyDescent="0.25">
      <c r="A9" s="14" t="s">
        <v>6</v>
      </c>
      <c r="B9" s="15"/>
      <c r="C9" s="10" t="s">
        <v>20</v>
      </c>
      <c r="D9" s="10"/>
      <c r="E9" s="10"/>
      <c r="F9" s="10"/>
      <c r="G9" s="11"/>
      <c r="H9" s="2"/>
      <c r="I9" s="2"/>
    </row>
    <row r="10" spans="1:9" ht="15.75" x14ac:dyDescent="0.25">
      <c r="A10" s="14" t="s">
        <v>7</v>
      </c>
      <c r="B10" s="15"/>
      <c r="C10" s="10" t="s">
        <v>21</v>
      </c>
      <c r="D10" s="10"/>
      <c r="E10" s="10"/>
      <c r="F10" s="10"/>
      <c r="G10" s="11"/>
      <c r="H10" s="2"/>
      <c r="I10" s="2"/>
    </row>
    <row r="11" spans="1:9" ht="15.75" x14ac:dyDescent="0.25">
      <c r="A11" s="14" t="s">
        <v>8</v>
      </c>
      <c r="B11" s="15"/>
      <c r="C11" s="28" t="s">
        <v>22</v>
      </c>
      <c r="D11" s="28"/>
      <c r="E11" s="28"/>
      <c r="F11" s="28"/>
      <c r="G11" s="29"/>
      <c r="H11" s="2"/>
      <c r="I11" s="2"/>
    </row>
    <row r="12" spans="1:9" ht="16.5" thickBot="1" x14ac:dyDescent="0.3">
      <c r="A12" s="25" t="s">
        <v>14</v>
      </c>
      <c r="B12" s="26"/>
      <c r="C12" s="23" t="s">
        <v>23</v>
      </c>
      <c r="D12" s="23"/>
      <c r="E12" s="23"/>
      <c r="F12" s="23"/>
      <c r="G12" s="24"/>
      <c r="H12" s="2"/>
      <c r="I12" s="2"/>
    </row>
    <row r="13" spans="1:9" ht="15.75" x14ac:dyDescent="0.25">
      <c r="A13" s="2"/>
      <c r="B13" s="2"/>
      <c r="C13" s="2"/>
      <c r="D13" s="2"/>
      <c r="E13" s="2"/>
      <c r="F13" s="2"/>
      <c r="G13" s="2"/>
      <c r="H13" s="2"/>
      <c r="I13" s="2"/>
    </row>
    <row r="14" spans="1:9" ht="15.75" x14ac:dyDescent="0.25">
      <c r="A14" s="27"/>
      <c r="B14" s="27"/>
      <c r="C14" s="27"/>
      <c r="D14" s="27"/>
      <c r="E14" s="27"/>
      <c r="F14" s="27"/>
      <c r="G14" s="27"/>
      <c r="H14" s="27"/>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1*5</f>
        <v>5</v>
      </c>
      <c r="E16" s="2">
        <f>D16-C16</f>
        <v>5</v>
      </c>
      <c r="F16" s="3"/>
      <c r="G16" s="4"/>
      <c r="H16" s="7" t="s">
        <v>234</v>
      </c>
      <c r="I16" s="2"/>
    </row>
    <row r="17" spans="1:9" ht="15.75" x14ac:dyDescent="0.25">
      <c r="A17" s="8"/>
      <c r="B17" s="7" t="s">
        <v>26</v>
      </c>
      <c r="C17" s="7">
        <v>0</v>
      </c>
      <c r="D17" s="7">
        <f>4*5</f>
        <v>20</v>
      </c>
      <c r="E17" s="2">
        <f>D17-C17</f>
        <v>20</v>
      </c>
      <c r="F17" s="3"/>
      <c r="G17" s="4"/>
      <c r="H17" s="7" t="s">
        <v>235</v>
      </c>
      <c r="I17" s="2"/>
    </row>
    <row r="18" spans="1:9" ht="15.75" x14ac:dyDescent="0.25">
      <c r="A18" s="8"/>
      <c r="B18" s="7" t="s">
        <v>24</v>
      </c>
      <c r="C18" s="7">
        <v>0</v>
      </c>
      <c r="D18" s="7">
        <f>1*5</f>
        <v>5</v>
      </c>
      <c r="E18" s="2">
        <f t="shared" ref="E18:E36" si="0">D18-C18</f>
        <v>5</v>
      </c>
      <c r="F18" s="3"/>
      <c r="G18" s="4"/>
      <c r="H18" s="7" t="s">
        <v>236</v>
      </c>
      <c r="I18" s="2"/>
    </row>
    <row r="19" spans="1:9" ht="15.75" x14ac:dyDescent="0.25">
      <c r="A19" s="8"/>
      <c r="B19" s="7" t="s">
        <v>26</v>
      </c>
      <c r="C19" s="7">
        <v>0</v>
      </c>
      <c r="D19" s="7">
        <f>1*5</f>
        <v>5</v>
      </c>
      <c r="E19" s="2">
        <f t="shared" si="0"/>
        <v>5</v>
      </c>
      <c r="F19" s="3"/>
      <c r="G19" s="4"/>
      <c r="H19" s="7" t="s">
        <v>237</v>
      </c>
      <c r="I19" s="2"/>
    </row>
    <row r="20" spans="1:9" ht="15.75" x14ac:dyDescent="0.25">
      <c r="A20" s="8"/>
      <c r="B20" s="7"/>
      <c r="C20" s="7"/>
      <c r="D20" s="7"/>
      <c r="E20" s="2"/>
      <c r="F20" s="3"/>
      <c r="G20" s="4"/>
      <c r="H20" s="7"/>
      <c r="I20" s="2"/>
    </row>
    <row r="21" spans="1:9" ht="15.75" x14ac:dyDescent="0.25">
      <c r="A21" s="8">
        <v>216</v>
      </c>
      <c r="B21" s="7" t="s">
        <v>213</v>
      </c>
      <c r="C21" s="7">
        <v>0</v>
      </c>
      <c r="D21" s="7">
        <v>4</v>
      </c>
      <c r="E21" s="2">
        <f t="shared" ref="E21:E23" si="1">D21-C21</f>
        <v>4</v>
      </c>
      <c r="F21" s="3"/>
      <c r="G21" s="4">
        <v>1</v>
      </c>
      <c r="H21" s="7" t="s">
        <v>242</v>
      </c>
      <c r="I21" s="2"/>
    </row>
    <row r="22" spans="1:9" ht="15.75" x14ac:dyDescent="0.25">
      <c r="A22" s="8"/>
      <c r="B22" s="7"/>
      <c r="C22" s="7"/>
      <c r="D22" s="7"/>
      <c r="E22" s="2">
        <f t="shared" si="1"/>
        <v>0</v>
      </c>
      <c r="F22" s="3"/>
      <c r="G22" s="4"/>
      <c r="H22" s="7"/>
      <c r="I22" s="2"/>
    </row>
    <row r="23" spans="1:9" ht="15.75" x14ac:dyDescent="0.25">
      <c r="A23" s="8">
        <v>226</v>
      </c>
      <c r="B23" s="7" t="s">
        <v>238</v>
      </c>
      <c r="C23" s="7">
        <v>12</v>
      </c>
      <c r="D23" s="7">
        <v>4</v>
      </c>
      <c r="E23" s="2">
        <f t="shared" si="1"/>
        <v>-8</v>
      </c>
      <c r="F23" s="3"/>
      <c r="G23" s="4">
        <v>1</v>
      </c>
      <c r="H23" s="7" t="s">
        <v>241</v>
      </c>
      <c r="I23" s="2"/>
    </row>
    <row r="24" spans="1:9" ht="15.75" x14ac:dyDescent="0.25">
      <c r="A24" s="8">
        <v>232</v>
      </c>
      <c r="B24" s="7" t="s">
        <v>240</v>
      </c>
      <c r="C24" s="7">
        <v>4</v>
      </c>
      <c r="D24" s="7">
        <v>4</v>
      </c>
      <c r="E24" s="2">
        <f t="shared" si="0"/>
        <v>0</v>
      </c>
      <c r="F24" s="3">
        <v>1</v>
      </c>
      <c r="G24" s="4"/>
      <c r="H24" s="7" t="s">
        <v>63</v>
      </c>
      <c r="I24" s="2"/>
    </row>
    <row r="25" spans="1:9" ht="15.75" x14ac:dyDescent="0.25">
      <c r="A25" s="8">
        <v>234</v>
      </c>
      <c r="B25" s="7" t="s">
        <v>239</v>
      </c>
      <c r="C25" s="7">
        <v>4</v>
      </c>
      <c r="D25" s="7">
        <v>4</v>
      </c>
      <c r="E25" s="2">
        <f t="shared" si="0"/>
        <v>0</v>
      </c>
      <c r="F25" s="3">
        <v>1</v>
      </c>
      <c r="G25" s="4"/>
      <c r="H25" s="7" t="s">
        <v>34</v>
      </c>
      <c r="I25" s="2"/>
    </row>
    <row r="26" spans="1:9" ht="15.75" x14ac:dyDescent="0.25">
      <c r="A26" s="8">
        <v>236</v>
      </c>
      <c r="B26" s="7" t="s">
        <v>243</v>
      </c>
      <c r="C26" s="7">
        <v>8</v>
      </c>
      <c r="D26" s="7">
        <v>4</v>
      </c>
      <c r="E26" s="2">
        <f t="shared" si="0"/>
        <v>-4</v>
      </c>
      <c r="F26" s="3"/>
      <c r="G26" s="4">
        <v>1</v>
      </c>
      <c r="H26" s="7" t="s">
        <v>244</v>
      </c>
      <c r="I26" s="2"/>
    </row>
    <row r="27" spans="1:9" ht="15.75" x14ac:dyDescent="0.25">
      <c r="A27" s="8"/>
      <c r="B27" s="7"/>
      <c r="C27" s="7"/>
      <c r="D27" s="7"/>
      <c r="E27" s="2">
        <f t="shared" si="0"/>
        <v>0</v>
      </c>
      <c r="F27" s="3"/>
      <c r="G27" s="4"/>
      <c r="H27" s="7"/>
      <c r="I27" s="2"/>
    </row>
    <row r="28" spans="1:9" ht="15.75" x14ac:dyDescent="0.25">
      <c r="A28" s="8"/>
      <c r="B28" s="7"/>
      <c r="C28" s="7"/>
      <c r="D28" s="7"/>
      <c r="E28" s="2">
        <f t="shared" si="0"/>
        <v>0</v>
      </c>
      <c r="F28" s="3"/>
      <c r="G28" s="4"/>
      <c r="H28" s="7"/>
      <c r="I28" s="2"/>
    </row>
    <row r="29" spans="1:9" ht="15.75" x14ac:dyDescent="0.25">
      <c r="A29" s="8"/>
      <c r="B29" s="7"/>
      <c r="C29" s="7"/>
      <c r="D29" s="7"/>
      <c r="E29" s="2">
        <f t="shared" si="0"/>
        <v>0</v>
      </c>
      <c r="F29" s="3"/>
      <c r="G29" s="4"/>
      <c r="H29" s="7"/>
      <c r="I29" s="2"/>
    </row>
    <row r="30" spans="1:9" ht="15.75" x14ac:dyDescent="0.25">
      <c r="A30" s="8"/>
      <c r="B30" s="7"/>
      <c r="C30" s="7"/>
      <c r="D30" s="7"/>
      <c r="E30" s="2">
        <f t="shared" si="0"/>
        <v>0</v>
      </c>
      <c r="F30" s="3"/>
      <c r="G30" s="4"/>
      <c r="H30" s="7"/>
      <c r="I30" s="2"/>
    </row>
    <row r="31" spans="1:9" ht="15.75" x14ac:dyDescent="0.25">
      <c r="A31" s="8"/>
      <c r="B31" s="7"/>
      <c r="C31" s="7"/>
      <c r="D31" s="7"/>
      <c r="E31" s="2">
        <f t="shared" si="0"/>
        <v>0</v>
      </c>
      <c r="F31" s="3"/>
      <c r="G31" s="4"/>
      <c r="H31" s="7"/>
      <c r="I31" s="2"/>
    </row>
    <row r="32" spans="1:9" ht="15.75" x14ac:dyDescent="0.25">
      <c r="A32" s="8"/>
      <c r="B32" s="7"/>
      <c r="C32" s="7"/>
      <c r="D32" s="7"/>
      <c r="E32" s="2">
        <f t="shared" si="0"/>
        <v>0</v>
      </c>
      <c r="F32" s="3"/>
      <c r="G32" s="4"/>
      <c r="H32" s="7"/>
      <c r="I32" s="2"/>
    </row>
    <row r="33" spans="1:9" ht="15.75" x14ac:dyDescent="0.25">
      <c r="A33" s="8"/>
      <c r="B33" s="7"/>
      <c r="C33" s="7"/>
      <c r="D33" s="7"/>
      <c r="E33" s="2">
        <f t="shared" si="0"/>
        <v>0</v>
      </c>
      <c r="F33" s="3"/>
      <c r="G33" s="4"/>
      <c r="H33" s="7"/>
      <c r="I33" s="2"/>
    </row>
    <row r="34" spans="1:9" ht="15.75" x14ac:dyDescent="0.25">
      <c r="A34" s="8"/>
      <c r="B34" s="7"/>
      <c r="C34" s="7"/>
      <c r="D34" s="7"/>
      <c r="E34" s="2">
        <f t="shared" si="0"/>
        <v>0</v>
      </c>
      <c r="F34" s="3"/>
      <c r="G34" s="4"/>
      <c r="H34" s="7"/>
      <c r="I34" s="2"/>
    </row>
    <row r="35" spans="1:9" ht="15.75" x14ac:dyDescent="0.25">
      <c r="A35" s="8"/>
      <c r="B35" s="7"/>
      <c r="C35" s="7"/>
      <c r="D35" s="7"/>
      <c r="E35" s="2">
        <f t="shared" si="0"/>
        <v>0</v>
      </c>
      <c r="F35" s="3"/>
      <c r="G35" s="4"/>
      <c r="H35" s="7"/>
      <c r="I35" s="2"/>
    </row>
    <row r="36" spans="1:9" ht="15.75" x14ac:dyDescent="0.25">
      <c r="A36" s="8"/>
      <c r="B36" s="7"/>
      <c r="C36" s="7"/>
      <c r="D36" s="7"/>
      <c r="E36" s="2">
        <f t="shared" si="0"/>
        <v>0</v>
      </c>
      <c r="F36" s="3"/>
      <c r="G36" s="4"/>
      <c r="H36" s="7"/>
      <c r="I36" s="2"/>
    </row>
    <row r="37" spans="1:9" ht="15.75" x14ac:dyDescent="0.25">
      <c r="A37" s="6">
        <f>COUNT(A16:A36)</f>
        <v>5</v>
      </c>
      <c r="B37" s="6"/>
      <c r="C37" s="6">
        <f>SUM(C16:C36)</f>
        <v>28</v>
      </c>
      <c r="D37" s="6">
        <f>SUM(D16:D36)</f>
        <v>55</v>
      </c>
      <c r="E37" s="6">
        <f>SUM(E16:E36)</f>
        <v>27</v>
      </c>
      <c r="F37" s="6">
        <f>COUNT(F16:F36)</f>
        <v>2</v>
      </c>
      <c r="G37" s="6">
        <f>COUNT(G16:G36)</f>
        <v>3</v>
      </c>
      <c r="H37" s="6"/>
      <c r="I37" s="2"/>
    </row>
    <row r="38" spans="1:9" x14ac:dyDescent="0.25">
      <c r="C38">
        <f>12*5</f>
        <v>60</v>
      </c>
    </row>
  </sheetData>
  <mergeCells count="20">
    <mergeCell ref="A6:B6"/>
    <mergeCell ref="C6:G6"/>
    <mergeCell ref="A1:I2"/>
    <mergeCell ref="A4:B4"/>
    <mergeCell ref="C4:G4"/>
    <mergeCell ref="A5:B5"/>
    <mergeCell ref="C5:G5"/>
    <mergeCell ref="A7:B7"/>
    <mergeCell ref="C7:G7"/>
    <mergeCell ref="A8:B8"/>
    <mergeCell ref="C8:G8"/>
    <mergeCell ref="A9:B9"/>
    <mergeCell ref="C9:G9"/>
    <mergeCell ref="A14:H14"/>
    <mergeCell ref="A10:B10"/>
    <mergeCell ref="C10:G10"/>
    <mergeCell ref="A11:B11"/>
    <mergeCell ref="C11:G11"/>
    <mergeCell ref="A12:B12"/>
    <mergeCell ref="C12:G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7666-653A-4374-9542-208B53669AD2}">
  <dimension ref="A1:I37"/>
  <sheetViews>
    <sheetView topLeftCell="B8" zoomScaleNormal="100" workbookViewId="0">
      <selection activeCell="D22" sqref="D22"/>
    </sheetView>
  </sheetViews>
  <sheetFormatPr defaultColWidth="9.140625" defaultRowHeight="15" x14ac:dyDescent="0.25"/>
  <cols>
    <col min="1" max="1" width="7.28515625" bestFit="1" customWidth="1"/>
    <col min="2" max="2" width="165.5703125" bestFit="1"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226" bestFit="1" customWidth="1"/>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ht="15.75" x14ac:dyDescent="0.25">
      <c r="A4" s="12" t="s">
        <v>1</v>
      </c>
      <c r="B4" s="13"/>
      <c r="C4" s="16">
        <v>14</v>
      </c>
      <c r="D4" s="16"/>
      <c r="E4" s="16"/>
      <c r="F4" s="16"/>
      <c r="G4" s="17"/>
      <c r="H4" s="2"/>
      <c r="I4" s="2"/>
    </row>
    <row r="5" spans="1:9" ht="15.75" x14ac:dyDescent="0.25">
      <c r="A5" s="14" t="s">
        <v>2</v>
      </c>
      <c r="B5" s="15"/>
      <c r="C5" s="18">
        <v>45601</v>
      </c>
      <c r="D5" s="19"/>
      <c r="E5" s="19"/>
      <c r="F5" s="19"/>
      <c r="G5" s="20"/>
      <c r="H5" s="2"/>
      <c r="I5" s="2"/>
    </row>
    <row r="6" spans="1:9" ht="15.75" x14ac:dyDescent="0.25">
      <c r="A6" s="14" t="s">
        <v>3</v>
      </c>
      <c r="B6" s="15"/>
      <c r="C6" s="19">
        <v>18</v>
      </c>
      <c r="D6" s="19"/>
      <c r="E6" s="19"/>
      <c r="F6" s="19"/>
      <c r="G6" s="20"/>
      <c r="H6" s="2"/>
      <c r="I6" s="2"/>
    </row>
    <row r="7" spans="1:9" ht="15.75" x14ac:dyDescent="0.25">
      <c r="A7" s="14" t="s">
        <v>4</v>
      </c>
      <c r="B7" s="15"/>
      <c r="C7" s="21" t="s">
        <v>18</v>
      </c>
      <c r="D7" s="21"/>
      <c r="E7" s="21"/>
      <c r="F7" s="21"/>
      <c r="G7" s="22"/>
      <c r="H7" s="2"/>
      <c r="I7" s="2"/>
    </row>
    <row r="8" spans="1:9" ht="15.75" x14ac:dyDescent="0.25">
      <c r="A8" s="14" t="s">
        <v>5</v>
      </c>
      <c r="B8" s="15"/>
      <c r="C8" s="10" t="s">
        <v>19</v>
      </c>
      <c r="D8" s="10"/>
      <c r="E8" s="10"/>
      <c r="F8" s="10"/>
      <c r="G8" s="11"/>
      <c r="H8" s="2"/>
      <c r="I8" s="2"/>
    </row>
    <row r="9" spans="1:9" ht="15.75" x14ac:dyDescent="0.25">
      <c r="A9" s="14" t="s">
        <v>6</v>
      </c>
      <c r="B9" s="15"/>
      <c r="C9" s="10" t="s">
        <v>20</v>
      </c>
      <c r="D9" s="10"/>
      <c r="E9" s="10"/>
      <c r="F9" s="10"/>
      <c r="G9" s="11"/>
      <c r="H9" s="2"/>
      <c r="I9" s="2"/>
    </row>
    <row r="10" spans="1:9" ht="15.75" x14ac:dyDescent="0.25">
      <c r="A10" s="14" t="s">
        <v>7</v>
      </c>
      <c r="B10" s="15"/>
      <c r="C10" s="10" t="s">
        <v>21</v>
      </c>
      <c r="D10" s="10"/>
      <c r="E10" s="10"/>
      <c r="F10" s="10"/>
      <c r="G10" s="11"/>
      <c r="H10" s="2"/>
      <c r="I10" s="2"/>
    </row>
    <row r="11" spans="1:9" ht="15.75" x14ac:dyDescent="0.25">
      <c r="A11" s="14" t="s">
        <v>8</v>
      </c>
      <c r="B11" s="15"/>
      <c r="C11" s="28" t="s">
        <v>22</v>
      </c>
      <c r="D11" s="28"/>
      <c r="E11" s="28"/>
      <c r="F11" s="28"/>
      <c r="G11" s="29"/>
      <c r="H11" s="2"/>
      <c r="I11" s="2"/>
    </row>
    <row r="12" spans="1:9" ht="16.5" thickBot="1" x14ac:dyDescent="0.3">
      <c r="A12" s="25" t="s">
        <v>14</v>
      </c>
      <c r="B12" s="26"/>
      <c r="C12" s="23" t="s">
        <v>23</v>
      </c>
      <c r="D12" s="23"/>
      <c r="E12" s="23"/>
      <c r="F12" s="23"/>
      <c r="G12" s="24"/>
      <c r="H12" s="2"/>
      <c r="I12" s="2"/>
    </row>
    <row r="13" spans="1:9" ht="15.75" x14ac:dyDescent="0.25">
      <c r="A13" s="2"/>
      <c r="B13" s="2"/>
      <c r="C13" s="2"/>
      <c r="D13" s="2"/>
      <c r="E13" s="2"/>
      <c r="F13" s="2"/>
      <c r="G13" s="2"/>
      <c r="H13" s="2"/>
      <c r="I13" s="2"/>
    </row>
    <row r="14" spans="1:9" ht="15.75" x14ac:dyDescent="0.25">
      <c r="A14" s="27"/>
      <c r="B14" s="27"/>
      <c r="C14" s="27"/>
      <c r="D14" s="27"/>
      <c r="E14" s="27"/>
      <c r="F14" s="27"/>
      <c r="G14" s="27"/>
      <c r="H14" s="27"/>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3*5</f>
        <v>15</v>
      </c>
      <c r="E16" s="2">
        <f>D16-C16</f>
        <v>15</v>
      </c>
      <c r="F16" s="3"/>
      <c r="G16" s="4"/>
      <c r="H16" s="7" t="s">
        <v>250</v>
      </c>
      <c r="I16" s="2"/>
    </row>
    <row r="17" spans="1:9" ht="15.75" x14ac:dyDescent="0.25">
      <c r="A17" s="8"/>
      <c r="B17" s="7"/>
      <c r="C17" s="7"/>
      <c r="D17" s="7"/>
      <c r="E17" s="2"/>
      <c r="F17" s="3"/>
      <c r="G17" s="4"/>
      <c r="H17" s="7"/>
      <c r="I17" s="2"/>
    </row>
    <row r="18" spans="1:9" ht="15.75" x14ac:dyDescent="0.25">
      <c r="A18" s="8">
        <v>216</v>
      </c>
      <c r="B18" s="7" t="s">
        <v>213</v>
      </c>
      <c r="C18" s="7">
        <v>0</v>
      </c>
      <c r="D18" s="7">
        <v>4</v>
      </c>
      <c r="E18" s="2">
        <f t="shared" ref="E18:E22" si="0">D18-C18</f>
        <v>4</v>
      </c>
      <c r="F18" s="3"/>
      <c r="G18" s="4">
        <v>1</v>
      </c>
      <c r="H18" s="7" t="s">
        <v>254</v>
      </c>
      <c r="I18" s="2"/>
    </row>
    <row r="19" spans="1:9" ht="15.75" x14ac:dyDescent="0.25">
      <c r="A19" s="8"/>
      <c r="B19" s="7" t="s">
        <v>213</v>
      </c>
      <c r="C19" s="7">
        <v>0</v>
      </c>
      <c r="D19" s="7">
        <v>4</v>
      </c>
      <c r="E19" s="2">
        <f t="shared" si="0"/>
        <v>4</v>
      </c>
      <c r="F19" s="3"/>
      <c r="G19" s="4">
        <v>1</v>
      </c>
      <c r="H19" s="7" t="s">
        <v>249</v>
      </c>
      <c r="I19" s="2"/>
    </row>
    <row r="20" spans="1:9" ht="15.75" x14ac:dyDescent="0.25">
      <c r="A20" s="8"/>
      <c r="B20" s="7"/>
      <c r="C20" s="7"/>
      <c r="D20" s="7"/>
      <c r="E20" s="2">
        <f t="shared" si="0"/>
        <v>0</v>
      </c>
      <c r="F20" s="3"/>
      <c r="G20" s="4"/>
      <c r="H20" s="7"/>
      <c r="I20" s="2"/>
    </row>
    <row r="21" spans="1:9" ht="15.75" x14ac:dyDescent="0.25">
      <c r="A21" s="8">
        <v>226</v>
      </c>
      <c r="B21" s="7" t="s">
        <v>238</v>
      </c>
      <c r="C21" s="7">
        <v>12</v>
      </c>
      <c r="D21" s="7">
        <v>6</v>
      </c>
      <c r="E21" s="2">
        <f t="shared" si="0"/>
        <v>-6</v>
      </c>
      <c r="F21" s="3">
        <v>1</v>
      </c>
      <c r="G21" s="4"/>
      <c r="H21" s="7" t="s">
        <v>255</v>
      </c>
      <c r="I21" s="2"/>
    </row>
    <row r="22" spans="1:9" ht="15.75" x14ac:dyDescent="0.25">
      <c r="A22" s="8"/>
      <c r="B22" s="7" t="s">
        <v>26</v>
      </c>
      <c r="C22" s="7">
        <v>0</v>
      </c>
      <c r="D22" s="7">
        <f>2*2</f>
        <v>4</v>
      </c>
      <c r="E22" s="2">
        <f t="shared" si="0"/>
        <v>4</v>
      </c>
      <c r="F22" s="3"/>
      <c r="G22" s="4"/>
      <c r="H22" s="7" t="s">
        <v>245</v>
      </c>
      <c r="I22" s="2"/>
    </row>
    <row r="23" spans="1:9" ht="15.75" x14ac:dyDescent="0.25">
      <c r="A23" s="8">
        <v>236</v>
      </c>
      <c r="B23" s="7" t="s">
        <v>243</v>
      </c>
      <c r="C23" s="7">
        <v>8</v>
      </c>
      <c r="D23" s="7">
        <v>4</v>
      </c>
      <c r="E23" s="2">
        <f t="shared" ref="E23:E35" si="1">D23-C23</f>
        <v>-4</v>
      </c>
      <c r="F23" s="3">
        <v>1</v>
      </c>
      <c r="G23" s="4"/>
      <c r="H23" s="7" t="s">
        <v>248</v>
      </c>
      <c r="I23" s="2"/>
    </row>
    <row r="24" spans="1:9" ht="15.75" x14ac:dyDescent="0.25">
      <c r="A24" s="8"/>
      <c r="B24" s="7"/>
      <c r="C24" s="7"/>
      <c r="D24" s="7"/>
      <c r="E24" s="2">
        <f t="shared" si="1"/>
        <v>0</v>
      </c>
      <c r="F24" s="3"/>
      <c r="G24" s="4"/>
      <c r="H24" s="7"/>
      <c r="I24" s="2"/>
    </row>
    <row r="25" spans="1:9" ht="15.75" x14ac:dyDescent="0.25">
      <c r="A25" s="8">
        <v>224</v>
      </c>
      <c r="B25" s="7" t="s">
        <v>247</v>
      </c>
      <c r="C25" s="7">
        <v>8</v>
      </c>
      <c r="D25" s="7">
        <v>8</v>
      </c>
      <c r="E25" s="2">
        <f t="shared" si="1"/>
        <v>0</v>
      </c>
      <c r="F25" s="3"/>
      <c r="G25" s="4">
        <v>1</v>
      </c>
      <c r="H25" s="7" t="s">
        <v>251</v>
      </c>
      <c r="I25" s="2"/>
    </row>
    <row r="26" spans="1:9" ht="15.75" x14ac:dyDescent="0.25">
      <c r="A26" s="8">
        <v>225</v>
      </c>
      <c r="B26" s="7" t="s">
        <v>246</v>
      </c>
      <c r="C26" s="7">
        <v>12</v>
      </c>
      <c r="D26" s="7">
        <v>8</v>
      </c>
      <c r="E26" s="2">
        <f t="shared" si="1"/>
        <v>-4</v>
      </c>
      <c r="F26" s="3">
        <v>1</v>
      </c>
      <c r="G26" s="4"/>
      <c r="H26" s="7" t="s">
        <v>252</v>
      </c>
      <c r="I26" s="2"/>
    </row>
    <row r="27" spans="1:9" ht="15.75" x14ac:dyDescent="0.25">
      <c r="A27" s="8">
        <v>187</v>
      </c>
      <c r="B27" s="7" t="s">
        <v>166</v>
      </c>
      <c r="C27" s="7">
        <v>2</v>
      </c>
      <c r="D27" s="7">
        <v>3</v>
      </c>
      <c r="E27" s="2">
        <f t="shared" si="1"/>
        <v>1</v>
      </c>
      <c r="F27" s="3">
        <v>1</v>
      </c>
      <c r="G27" s="4"/>
      <c r="H27" s="7" t="s">
        <v>253</v>
      </c>
      <c r="I27" s="2"/>
    </row>
    <row r="28" spans="1:9" ht="15.75" x14ac:dyDescent="0.25">
      <c r="A28" s="8"/>
      <c r="B28" s="7"/>
      <c r="C28" s="7"/>
      <c r="D28" s="7"/>
      <c r="E28" s="2">
        <f t="shared" si="1"/>
        <v>0</v>
      </c>
      <c r="F28" s="3"/>
      <c r="G28" s="4"/>
      <c r="H28" s="7"/>
      <c r="I28" s="2"/>
    </row>
    <row r="29" spans="1:9" ht="15.75" x14ac:dyDescent="0.25">
      <c r="A29" s="8"/>
      <c r="B29" s="7"/>
      <c r="C29" s="7"/>
      <c r="D29" s="7"/>
      <c r="E29" s="2">
        <f t="shared" si="1"/>
        <v>0</v>
      </c>
      <c r="F29" s="3"/>
      <c r="G29" s="4"/>
      <c r="H29" s="7"/>
      <c r="I29" s="2"/>
    </row>
    <row r="30" spans="1:9" ht="15.75" x14ac:dyDescent="0.25">
      <c r="A30" s="8"/>
      <c r="B30" s="7"/>
      <c r="C30" s="7"/>
      <c r="D30" s="7"/>
      <c r="E30" s="2">
        <f t="shared" si="1"/>
        <v>0</v>
      </c>
      <c r="F30" s="3"/>
      <c r="G30" s="4"/>
      <c r="H30" s="7"/>
      <c r="I30" s="2"/>
    </row>
    <row r="31" spans="1:9" ht="15.75" x14ac:dyDescent="0.25">
      <c r="A31" s="8"/>
      <c r="B31" s="7"/>
      <c r="C31" s="7"/>
      <c r="D31" s="7"/>
      <c r="E31" s="2">
        <f t="shared" si="1"/>
        <v>0</v>
      </c>
      <c r="F31" s="3"/>
      <c r="G31" s="4"/>
      <c r="H31" s="7"/>
      <c r="I31" s="2"/>
    </row>
    <row r="32" spans="1:9" ht="15.75" x14ac:dyDescent="0.25">
      <c r="A32" s="8"/>
      <c r="B32" s="7"/>
      <c r="C32" s="7"/>
      <c r="D32" s="7"/>
      <c r="E32" s="2">
        <f t="shared" si="1"/>
        <v>0</v>
      </c>
      <c r="F32" s="3"/>
      <c r="G32" s="4"/>
      <c r="H32" s="7"/>
      <c r="I32" s="2"/>
    </row>
    <row r="33" spans="1:9" ht="15.75" x14ac:dyDescent="0.25">
      <c r="A33" s="8"/>
      <c r="B33" s="7"/>
      <c r="C33" s="7"/>
      <c r="D33" s="7"/>
      <c r="E33" s="2">
        <f t="shared" si="1"/>
        <v>0</v>
      </c>
      <c r="F33" s="3"/>
      <c r="G33" s="4"/>
      <c r="H33" s="7"/>
      <c r="I33" s="2"/>
    </row>
    <row r="34" spans="1:9" ht="15.75" x14ac:dyDescent="0.25">
      <c r="A34" s="8"/>
      <c r="B34" s="7"/>
      <c r="C34" s="7"/>
      <c r="D34" s="7"/>
      <c r="E34" s="2">
        <f t="shared" si="1"/>
        <v>0</v>
      </c>
      <c r="F34" s="3"/>
      <c r="G34" s="4"/>
      <c r="H34" s="7"/>
      <c r="I34" s="2"/>
    </row>
    <row r="35" spans="1:9" ht="15.75" x14ac:dyDescent="0.25">
      <c r="A35" s="8"/>
      <c r="B35" s="7"/>
      <c r="C35" s="7"/>
      <c r="D35" s="7"/>
      <c r="E35" s="2">
        <f t="shared" si="1"/>
        <v>0</v>
      </c>
      <c r="F35" s="3"/>
      <c r="G35" s="4"/>
      <c r="H35" s="7"/>
      <c r="I35" s="2"/>
    </row>
    <row r="36" spans="1:9" ht="15.75" x14ac:dyDescent="0.25">
      <c r="A36" s="6">
        <f>COUNT(A16:A35)</f>
        <v>6</v>
      </c>
      <c r="B36" s="6"/>
      <c r="C36" s="6">
        <f>SUM(C16:C35)</f>
        <v>42</v>
      </c>
      <c r="D36" s="6">
        <f>SUM(D16:D35)</f>
        <v>56</v>
      </c>
      <c r="E36" s="6">
        <f>SUM(E16:E35)</f>
        <v>14</v>
      </c>
      <c r="F36" s="6">
        <f>COUNT(F16:F35)</f>
        <v>4</v>
      </c>
      <c r="G36" s="6">
        <f>COUNT(G16:G35)</f>
        <v>3</v>
      </c>
      <c r="H36" s="6"/>
      <c r="I36" s="2"/>
    </row>
    <row r="37" spans="1:9" x14ac:dyDescent="0.25">
      <c r="C37">
        <f>12*5</f>
        <v>60</v>
      </c>
    </row>
  </sheetData>
  <mergeCells count="20">
    <mergeCell ref="A6:B6"/>
    <mergeCell ref="C6:G6"/>
    <mergeCell ref="A1:I2"/>
    <mergeCell ref="A4:B4"/>
    <mergeCell ref="C4:G4"/>
    <mergeCell ref="A5:B5"/>
    <mergeCell ref="C5:G5"/>
    <mergeCell ref="A7:B7"/>
    <mergeCell ref="C7:G7"/>
    <mergeCell ref="A8:B8"/>
    <mergeCell ref="C8:G8"/>
    <mergeCell ref="A9:B9"/>
    <mergeCell ref="C9:G9"/>
    <mergeCell ref="A14:H14"/>
    <mergeCell ref="A10:B10"/>
    <mergeCell ref="C10:G10"/>
    <mergeCell ref="A11:B11"/>
    <mergeCell ref="C11:G11"/>
    <mergeCell ref="A12:B12"/>
    <mergeCell ref="C12:G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ACB17-30AA-4FA3-A364-8FB360FEC531}">
  <dimension ref="A1:I40"/>
  <sheetViews>
    <sheetView topLeftCell="A14" zoomScaleNormal="100" workbookViewId="0">
      <selection activeCell="H36" sqref="H36"/>
    </sheetView>
  </sheetViews>
  <sheetFormatPr defaultColWidth="9.140625" defaultRowHeight="15" x14ac:dyDescent="0.25"/>
  <cols>
    <col min="1" max="1" width="7.28515625" bestFit="1" customWidth="1"/>
    <col min="2" max="2" width="165.5703125" bestFit="1"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226" bestFit="1" customWidth="1"/>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ht="15.75" x14ac:dyDescent="0.25">
      <c r="A4" s="12" t="s">
        <v>1</v>
      </c>
      <c r="B4" s="13"/>
      <c r="C4" s="16">
        <v>15</v>
      </c>
      <c r="D4" s="16"/>
      <c r="E4" s="16"/>
      <c r="F4" s="16"/>
      <c r="G4" s="17"/>
      <c r="H4" s="2"/>
      <c r="I4" s="2"/>
    </row>
    <row r="5" spans="1:9" ht="15.75" x14ac:dyDescent="0.25">
      <c r="A5" s="14" t="s">
        <v>2</v>
      </c>
      <c r="B5" s="15"/>
      <c r="C5" s="18">
        <v>45615</v>
      </c>
      <c r="D5" s="19"/>
      <c r="E5" s="19"/>
      <c r="F5" s="19"/>
      <c r="G5" s="20"/>
      <c r="H5" s="2"/>
      <c r="I5" s="2"/>
    </row>
    <row r="6" spans="1:9" ht="15.75" x14ac:dyDescent="0.25">
      <c r="A6" s="14" t="s">
        <v>3</v>
      </c>
      <c r="B6" s="15"/>
      <c r="C6" s="19">
        <v>18</v>
      </c>
      <c r="D6" s="19"/>
      <c r="E6" s="19"/>
      <c r="F6" s="19"/>
      <c r="G6" s="20"/>
      <c r="H6" s="2"/>
      <c r="I6" s="2"/>
    </row>
    <row r="7" spans="1:9" ht="15.75" x14ac:dyDescent="0.25">
      <c r="A7" s="14" t="s">
        <v>4</v>
      </c>
      <c r="B7" s="15"/>
      <c r="C7" s="21" t="s">
        <v>18</v>
      </c>
      <c r="D7" s="21"/>
      <c r="E7" s="21"/>
      <c r="F7" s="21"/>
      <c r="G7" s="22"/>
      <c r="H7" s="2"/>
      <c r="I7" s="2"/>
    </row>
    <row r="8" spans="1:9" ht="15.75" x14ac:dyDescent="0.25">
      <c r="A8" s="14" t="s">
        <v>5</v>
      </c>
      <c r="B8" s="15"/>
      <c r="C8" s="10" t="s">
        <v>19</v>
      </c>
      <c r="D8" s="10"/>
      <c r="E8" s="10"/>
      <c r="F8" s="10"/>
      <c r="G8" s="11"/>
      <c r="H8" s="2"/>
      <c r="I8" s="2"/>
    </row>
    <row r="9" spans="1:9" ht="15.75" x14ac:dyDescent="0.25">
      <c r="A9" s="14" t="s">
        <v>6</v>
      </c>
      <c r="B9" s="15"/>
      <c r="C9" s="10" t="s">
        <v>20</v>
      </c>
      <c r="D9" s="10"/>
      <c r="E9" s="10"/>
      <c r="F9" s="10"/>
      <c r="G9" s="11"/>
      <c r="H9" s="2"/>
      <c r="I9" s="2"/>
    </row>
    <row r="10" spans="1:9" ht="15.75" x14ac:dyDescent="0.25">
      <c r="A10" s="14" t="s">
        <v>7</v>
      </c>
      <c r="B10" s="15"/>
      <c r="C10" s="10" t="s">
        <v>21</v>
      </c>
      <c r="D10" s="10"/>
      <c r="E10" s="10"/>
      <c r="F10" s="10"/>
      <c r="G10" s="11"/>
      <c r="H10" s="2"/>
      <c r="I10" s="2"/>
    </row>
    <row r="11" spans="1:9" ht="15.75" x14ac:dyDescent="0.25">
      <c r="A11" s="14" t="s">
        <v>8</v>
      </c>
      <c r="B11" s="15"/>
      <c r="C11" s="28" t="s">
        <v>22</v>
      </c>
      <c r="D11" s="28"/>
      <c r="E11" s="28"/>
      <c r="F11" s="28"/>
      <c r="G11" s="29"/>
      <c r="H11" s="2"/>
      <c r="I11" s="2"/>
    </row>
    <row r="12" spans="1:9" ht="16.5" thickBot="1" x14ac:dyDescent="0.3">
      <c r="A12" s="25" t="s">
        <v>14</v>
      </c>
      <c r="B12" s="26"/>
      <c r="C12" s="23" t="s">
        <v>23</v>
      </c>
      <c r="D12" s="23"/>
      <c r="E12" s="23"/>
      <c r="F12" s="23"/>
      <c r="G12" s="24"/>
      <c r="H12" s="2"/>
      <c r="I12" s="2"/>
    </row>
    <row r="13" spans="1:9" ht="15.75" x14ac:dyDescent="0.25">
      <c r="A13" s="2"/>
      <c r="B13" s="2"/>
      <c r="C13" s="2"/>
      <c r="D13" s="2"/>
      <c r="E13" s="2"/>
      <c r="F13" s="2"/>
      <c r="G13" s="2"/>
      <c r="H13" s="2"/>
      <c r="I13" s="2"/>
    </row>
    <row r="14" spans="1:9" ht="15.75" x14ac:dyDescent="0.25">
      <c r="A14" s="27"/>
      <c r="B14" s="27"/>
      <c r="C14" s="27"/>
      <c r="D14" s="27"/>
      <c r="E14" s="27"/>
      <c r="F14" s="27"/>
      <c r="G14" s="27"/>
      <c r="H14" s="27"/>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4*5</f>
        <v>20</v>
      </c>
      <c r="E16" s="2">
        <f>D16-C16</f>
        <v>20</v>
      </c>
      <c r="F16" s="3"/>
      <c r="G16" s="4"/>
      <c r="H16" s="7" t="s">
        <v>256</v>
      </c>
      <c r="I16" s="2"/>
    </row>
    <row r="17" spans="1:9" ht="15.75" x14ac:dyDescent="0.25">
      <c r="A17" s="8"/>
      <c r="B17" s="7"/>
      <c r="C17" s="7"/>
      <c r="D17" s="7"/>
      <c r="E17" s="2"/>
      <c r="F17" s="3"/>
      <c r="G17" s="4"/>
      <c r="H17" s="7"/>
      <c r="I17" s="2"/>
    </row>
    <row r="18" spans="1:9" ht="15.75" x14ac:dyDescent="0.25">
      <c r="A18" s="8">
        <v>216</v>
      </c>
      <c r="B18" s="7" t="s">
        <v>213</v>
      </c>
      <c r="C18" s="7">
        <v>0</v>
      </c>
      <c r="D18" s="7">
        <v>8</v>
      </c>
      <c r="E18" s="2">
        <f t="shared" ref="E18:E38" si="0">D18-C18</f>
        <v>8</v>
      </c>
      <c r="F18" s="3"/>
      <c r="G18" s="4">
        <v>1</v>
      </c>
      <c r="H18" s="7" t="s">
        <v>257</v>
      </c>
      <c r="I18" s="2"/>
    </row>
    <row r="19" spans="1:9" ht="15.75" x14ac:dyDescent="0.25">
      <c r="A19" s="8"/>
      <c r="B19" s="7" t="s">
        <v>213</v>
      </c>
      <c r="C19" s="7">
        <v>0</v>
      </c>
      <c r="D19" s="7">
        <v>1</v>
      </c>
      <c r="E19" s="2">
        <f t="shared" si="0"/>
        <v>1</v>
      </c>
      <c r="F19" s="3"/>
      <c r="G19" s="4">
        <v>1</v>
      </c>
      <c r="H19" s="7" t="s">
        <v>271</v>
      </c>
      <c r="I19" s="2"/>
    </row>
    <row r="20" spans="1:9" ht="15.75" x14ac:dyDescent="0.25">
      <c r="A20" s="8"/>
      <c r="B20" s="7" t="s">
        <v>213</v>
      </c>
      <c r="C20" s="7">
        <v>0</v>
      </c>
      <c r="D20" s="7">
        <v>2</v>
      </c>
      <c r="E20" s="2">
        <f t="shared" si="0"/>
        <v>2</v>
      </c>
      <c r="F20" s="3"/>
      <c r="G20" s="4">
        <v>1</v>
      </c>
      <c r="H20" s="7" t="s">
        <v>272</v>
      </c>
      <c r="I20" s="2"/>
    </row>
    <row r="21" spans="1:9" ht="15.75" x14ac:dyDescent="0.25">
      <c r="A21" s="8"/>
      <c r="B21" s="7" t="s">
        <v>213</v>
      </c>
      <c r="C21" s="7">
        <v>0</v>
      </c>
      <c r="D21" s="7">
        <v>2</v>
      </c>
      <c r="E21" s="2">
        <f t="shared" si="0"/>
        <v>2</v>
      </c>
      <c r="F21" s="3"/>
      <c r="G21" s="4">
        <v>1</v>
      </c>
      <c r="H21" s="7" t="s">
        <v>273</v>
      </c>
      <c r="I21" s="2"/>
    </row>
    <row r="22" spans="1:9" ht="15.75" x14ac:dyDescent="0.25">
      <c r="A22" s="8"/>
      <c r="B22" s="7" t="s">
        <v>213</v>
      </c>
      <c r="C22" s="7">
        <v>0</v>
      </c>
      <c r="D22" s="7">
        <v>1</v>
      </c>
      <c r="E22" s="2">
        <f t="shared" si="0"/>
        <v>1</v>
      </c>
      <c r="F22" s="3"/>
      <c r="G22" s="4">
        <v>1</v>
      </c>
      <c r="H22" s="7" t="s">
        <v>274</v>
      </c>
      <c r="I22" s="2"/>
    </row>
    <row r="23" spans="1:9" ht="15.75" x14ac:dyDescent="0.25">
      <c r="A23" s="8"/>
      <c r="B23" s="7" t="s">
        <v>213</v>
      </c>
      <c r="C23" s="7">
        <v>0</v>
      </c>
      <c r="D23" s="7">
        <v>2</v>
      </c>
      <c r="E23" s="2">
        <f t="shared" si="0"/>
        <v>2</v>
      </c>
      <c r="F23" s="3"/>
      <c r="G23" s="4">
        <v>1</v>
      </c>
      <c r="H23" s="7" t="s">
        <v>275</v>
      </c>
      <c r="I23" s="2"/>
    </row>
    <row r="24" spans="1:9" ht="15.75" x14ac:dyDescent="0.25">
      <c r="A24" s="8"/>
      <c r="B24" s="7"/>
      <c r="C24" s="7"/>
      <c r="D24" s="7"/>
      <c r="E24" s="2">
        <f t="shared" si="0"/>
        <v>0</v>
      </c>
      <c r="F24" s="3"/>
      <c r="G24" s="4"/>
      <c r="H24" s="7"/>
      <c r="I24" s="2"/>
    </row>
    <row r="25" spans="1:9" ht="15.75" x14ac:dyDescent="0.25">
      <c r="A25" s="8">
        <v>224</v>
      </c>
      <c r="B25" s="7" t="s">
        <v>247</v>
      </c>
      <c r="C25" s="7">
        <v>8</v>
      </c>
      <c r="D25" s="7">
        <v>2</v>
      </c>
      <c r="E25" s="2">
        <f t="shared" si="0"/>
        <v>-6</v>
      </c>
      <c r="F25" s="3">
        <v>1</v>
      </c>
      <c r="G25" s="4"/>
      <c r="H25" s="7" t="s">
        <v>251</v>
      </c>
      <c r="I25" s="2"/>
    </row>
    <row r="26" spans="1:9" ht="15.75" x14ac:dyDescent="0.25">
      <c r="A26" s="8"/>
      <c r="B26" s="7"/>
      <c r="C26" s="7"/>
      <c r="D26" s="7"/>
      <c r="E26" s="2">
        <f t="shared" si="0"/>
        <v>0</v>
      </c>
      <c r="F26" s="3"/>
      <c r="G26" s="4"/>
      <c r="H26" s="7"/>
      <c r="I26" s="2"/>
    </row>
    <row r="27" spans="1:9" ht="15.75" x14ac:dyDescent="0.25">
      <c r="A27" s="8">
        <v>239</v>
      </c>
      <c r="B27" s="7" t="s">
        <v>258</v>
      </c>
      <c r="C27" s="7">
        <v>7</v>
      </c>
      <c r="D27" s="7">
        <v>3</v>
      </c>
      <c r="E27" s="2">
        <f t="shared" si="0"/>
        <v>-4</v>
      </c>
      <c r="F27" s="3">
        <v>1</v>
      </c>
      <c r="G27" s="4"/>
      <c r="H27" s="7" t="s">
        <v>263</v>
      </c>
      <c r="I27" s="2"/>
    </row>
    <row r="28" spans="1:9" ht="15.75" x14ac:dyDescent="0.25">
      <c r="A28" s="8"/>
      <c r="B28" s="7" t="s">
        <v>258</v>
      </c>
      <c r="C28" s="7">
        <v>7</v>
      </c>
      <c r="D28" s="7">
        <v>3</v>
      </c>
      <c r="E28" s="2">
        <f t="shared" si="0"/>
        <v>-4</v>
      </c>
      <c r="F28" s="3"/>
      <c r="G28" s="4"/>
      <c r="H28" s="7" t="s">
        <v>267</v>
      </c>
      <c r="I28" s="2"/>
    </row>
    <row r="29" spans="1:9" ht="15.75" x14ac:dyDescent="0.25">
      <c r="A29" s="8"/>
      <c r="B29" s="7" t="s">
        <v>258</v>
      </c>
      <c r="C29" s="7">
        <v>4</v>
      </c>
      <c r="D29" s="7">
        <v>4</v>
      </c>
      <c r="E29" s="2">
        <f t="shared" si="0"/>
        <v>0</v>
      </c>
      <c r="F29" s="3"/>
      <c r="G29" s="4"/>
      <c r="H29" s="7" t="s">
        <v>262</v>
      </c>
      <c r="I29" s="2"/>
    </row>
    <row r="30" spans="1:9" ht="15.75" x14ac:dyDescent="0.25">
      <c r="A30" s="8">
        <v>240</v>
      </c>
      <c r="B30" s="7" t="s">
        <v>259</v>
      </c>
      <c r="C30" s="7">
        <v>2</v>
      </c>
      <c r="D30" s="7">
        <v>3</v>
      </c>
      <c r="E30" s="2">
        <f t="shared" si="0"/>
        <v>1</v>
      </c>
      <c r="F30" s="3">
        <v>1</v>
      </c>
      <c r="G30" s="4"/>
      <c r="H30" s="7" t="s">
        <v>264</v>
      </c>
      <c r="I30" s="2"/>
    </row>
    <row r="31" spans="1:9" ht="15.75" x14ac:dyDescent="0.25">
      <c r="A31" s="8"/>
      <c r="B31" s="7" t="s">
        <v>259</v>
      </c>
      <c r="C31" s="7">
        <v>2</v>
      </c>
      <c r="D31" s="7">
        <v>3</v>
      </c>
      <c r="E31" s="2">
        <f t="shared" si="0"/>
        <v>1</v>
      </c>
      <c r="F31" s="3"/>
      <c r="G31" s="4"/>
      <c r="H31" s="7" t="s">
        <v>269</v>
      </c>
      <c r="I31" s="2"/>
    </row>
    <row r="32" spans="1:9" ht="15.75" x14ac:dyDescent="0.25">
      <c r="A32" s="8">
        <v>241</v>
      </c>
      <c r="B32" s="7" t="s">
        <v>260</v>
      </c>
      <c r="C32" s="7">
        <v>1</v>
      </c>
      <c r="D32" s="7">
        <v>2</v>
      </c>
      <c r="E32" s="2">
        <f t="shared" si="0"/>
        <v>1</v>
      </c>
      <c r="F32" s="3">
        <v>1</v>
      </c>
      <c r="G32" s="4"/>
      <c r="H32" s="7" t="s">
        <v>265</v>
      </c>
      <c r="I32" s="2"/>
    </row>
    <row r="33" spans="1:9" ht="15.75" x14ac:dyDescent="0.25">
      <c r="A33" s="8"/>
      <c r="B33" s="7" t="s">
        <v>260</v>
      </c>
      <c r="C33" s="7">
        <v>1</v>
      </c>
      <c r="D33" s="7">
        <v>2</v>
      </c>
      <c r="E33" s="2">
        <f t="shared" si="0"/>
        <v>1</v>
      </c>
      <c r="F33" s="3"/>
      <c r="G33" s="4"/>
      <c r="H33" s="7" t="s">
        <v>268</v>
      </c>
      <c r="I33" s="2"/>
    </row>
    <row r="34" spans="1:9" ht="15.75" x14ac:dyDescent="0.25">
      <c r="A34" s="8"/>
      <c r="B34" s="7" t="s">
        <v>260</v>
      </c>
      <c r="C34" s="7">
        <v>2</v>
      </c>
      <c r="D34" s="7">
        <v>2</v>
      </c>
      <c r="E34" s="2">
        <f t="shared" si="0"/>
        <v>0</v>
      </c>
      <c r="F34" s="3"/>
      <c r="G34" s="4"/>
      <c r="H34" s="7" t="s">
        <v>266</v>
      </c>
      <c r="I34" s="2"/>
    </row>
    <row r="35" spans="1:9" ht="15.75" x14ac:dyDescent="0.25">
      <c r="A35" s="8"/>
      <c r="B35" s="7"/>
      <c r="C35" s="7"/>
      <c r="D35" s="7"/>
      <c r="E35" s="2">
        <f t="shared" si="0"/>
        <v>0</v>
      </c>
      <c r="F35" s="3"/>
      <c r="G35" s="4"/>
      <c r="H35" s="7"/>
      <c r="I35" s="2"/>
    </row>
    <row r="36" spans="1:9" ht="15.75" x14ac:dyDescent="0.25">
      <c r="A36" s="8">
        <v>242</v>
      </c>
      <c r="B36" s="7" t="s">
        <v>261</v>
      </c>
      <c r="C36" s="7">
        <v>2</v>
      </c>
      <c r="D36" s="7">
        <v>0</v>
      </c>
      <c r="E36" s="2">
        <f t="shared" si="0"/>
        <v>-2</v>
      </c>
      <c r="F36" s="3"/>
      <c r="G36" s="4">
        <v>1</v>
      </c>
      <c r="H36" s="7" t="s">
        <v>270</v>
      </c>
      <c r="I36" s="2"/>
    </row>
    <row r="37" spans="1:9" ht="15.75" x14ac:dyDescent="0.25">
      <c r="A37" s="8"/>
      <c r="B37" s="7"/>
      <c r="C37" s="7"/>
      <c r="D37" s="7"/>
      <c r="E37" s="2">
        <f t="shared" si="0"/>
        <v>0</v>
      </c>
      <c r="F37" s="3"/>
      <c r="G37" s="4"/>
      <c r="H37" s="7"/>
      <c r="I37" s="2"/>
    </row>
    <row r="38" spans="1:9" ht="15.75" x14ac:dyDescent="0.25">
      <c r="A38" s="8"/>
      <c r="B38" s="7"/>
      <c r="C38" s="7"/>
      <c r="D38" s="7"/>
      <c r="E38" s="2">
        <f t="shared" si="0"/>
        <v>0</v>
      </c>
      <c r="F38" s="3"/>
      <c r="G38" s="4"/>
      <c r="H38" s="7"/>
      <c r="I38" s="2"/>
    </row>
    <row r="39" spans="1:9" ht="15.75" x14ac:dyDescent="0.25">
      <c r="A39" s="6">
        <f>COUNT(A16:A38)</f>
        <v>6</v>
      </c>
      <c r="B39" s="6"/>
      <c r="C39" s="6">
        <f>SUM(C16:C38)</f>
        <v>36</v>
      </c>
      <c r="D39" s="6">
        <f>SUM(D16:D38)</f>
        <v>60</v>
      </c>
      <c r="E39" s="6">
        <f>SUM(E16:E38)</f>
        <v>24</v>
      </c>
      <c r="F39" s="6">
        <f>COUNT(F16:F38)</f>
        <v>4</v>
      </c>
      <c r="G39" s="6">
        <f>COUNT(G16:G38)</f>
        <v>7</v>
      </c>
      <c r="H39" s="6"/>
      <c r="I39" s="2"/>
    </row>
    <row r="40" spans="1:9" x14ac:dyDescent="0.25">
      <c r="C40">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6:B6"/>
    <mergeCell ref="C6:G6"/>
    <mergeCell ref="A1:I2"/>
    <mergeCell ref="A4:B4"/>
    <mergeCell ref="C4:G4"/>
    <mergeCell ref="A5:B5"/>
    <mergeCell ref="C5:G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52D18-5970-4508-A9E6-643F960672E2}">
  <dimension ref="A1:I40"/>
  <sheetViews>
    <sheetView topLeftCell="A8" zoomScaleNormal="100" workbookViewId="0">
      <selection activeCell="H25" sqref="H25"/>
    </sheetView>
  </sheetViews>
  <sheetFormatPr defaultColWidth="9.140625" defaultRowHeight="15" x14ac:dyDescent="0.25"/>
  <cols>
    <col min="1" max="1" width="7.28515625" bestFit="1" customWidth="1"/>
    <col min="2" max="2" width="144.140625"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226" bestFit="1" customWidth="1"/>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ht="15.75" x14ac:dyDescent="0.25">
      <c r="A4" s="12" t="s">
        <v>1</v>
      </c>
      <c r="B4" s="13"/>
      <c r="C4" s="16">
        <v>16</v>
      </c>
      <c r="D4" s="16"/>
      <c r="E4" s="16"/>
      <c r="F4" s="16"/>
      <c r="G4" s="17"/>
      <c r="H4" s="2"/>
      <c r="I4" s="2"/>
    </row>
    <row r="5" spans="1:9" ht="15.75" x14ac:dyDescent="0.25">
      <c r="A5" s="14" t="s">
        <v>2</v>
      </c>
      <c r="B5" s="15"/>
      <c r="C5" s="18">
        <v>45629</v>
      </c>
      <c r="D5" s="19"/>
      <c r="E5" s="19"/>
      <c r="F5" s="19"/>
      <c r="G5" s="20"/>
      <c r="H5" s="2"/>
      <c r="I5" s="2"/>
    </row>
    <row r="6" spans="1:9" ht="15.75" x14ac:dyDescent="0.25">
      <c r="A6" s="14" t="s">
        <v>3</v>
      </c>
      <c r="B6" s="15"/>
      <c r="C6" s="19">
        <v>18</v>
      </c>
      <c r="D6" s="19"/>
      <c r="E6" s="19"/>
      <c r="F6" s="19"/>
      <c r="G6" s="20"/>
      <c r="H6" s="2"/>
      <c r="I6" s="2"/>
    </row>
    <row r="7" spans="1:9" ht="15.75" x14ac:dyDescent="0.25">
      <c r="A7" s="14" t="s">
        <v>4</v>
      </c>
      <c r="B7" s="15"/>
      <c r="C7" s="21" t="s">
        <v>18</v>
      </c>
      <c r="D7" s="21"/>
      <c r="E7" s="21"/>
      <c r="F7" s="21"/>
      <c r="G7" s="22"/>
      <c r="H7" s="2"/>
      <c r="I7" s="2"/>
    </row>
    <row r="8" spans="1:9" ht="15.75" x14ac:dyDescent="0.25">
      <c r="A8" s="14" t="s">
        <v>5</v>
      </c>
      <c r="B8" s="15"/>
      <c r="C8" s="10" t="s">
        <v>19</v>
      </c>
      <c r="D8" s="10"/>
      <c r="E8" s="10"/>
      <c r="F8" s="10"/>
      <c r="G8" s="11"/>
      <c r="H8" s="2"/>
      <c r="I8" s="2"/>
    </row>
    <row r="9" spans="1:9" ht="15.75" x14ac:dyDescent="0.25">
      <c r="A9" s="14" t="s">
        <v>6</v>
      </c>
      <c r="B9" s="15"/>
      <c r="C9" s="10" t="s">
        <v>20</v>
      </c>
      <c r="D9" s="10"/>
      <c r="E9" s="10"/>
      <c r="F9" s="10"/>
      <c r="G9" s="11"/>
      <c r="H9" s="2"/>
      <c r="I9" s="2"/>
    </row>
    <row r="10" spans="1:9" ht="15.75" x14ac:dyDescent="0.25">
      <c r="A10" s="14" t="s">
        <v>7</v>
      </c>
      <c r="B10" s="15"/>
      <c r="C10" s="10" t="s">
        <v>21</v>
      </c>
      <c r="D10" s="10"/>
      <c r="E10" s="10"/>
      <c r="F10" s="10"/>
      <c r="G10" s="11"/>
      <c r="H10" s="2"/>
      <c r="I10" s="2"/>
    </row>
    <row r="11" spans="1:9" ht="15.75" x14ac:dyDescent="0.25">
      <c r="A11" s="14" t="s">
        <v>8</v>
      </c>
      <c r="B11" s="15"/>
      <c r="C11" s="28" t="s">
        <v>22</v>
      </c>
      <c r="D11" s="28"/>
      <c r="E11" s="28"/>
      <c r="F11" s="28"/>
      <c r="G11" s="29"/>
      <c r="H11" s="2"/>
      <c r="I11" s="2"/>
    </row>
    <row r="12" spans="1:9" ht="16.5" thickBot="1" x14ac:dyDescent="0.3">
      <c r="A12" s="25" t="s">
        <v>14</v>
      </c>
      <c r="B12" s="26"/>
      <c r="C12" s="23" t="s">
        <v>23</v>
      </c>
      <c r="D12" s="23"/>
      <c r="E12" s="23"/>
      <c r="F12" s="23"/>
      <c r="G12" s="24"/>
      <c r="H12" s="2"/>
      <c r="I12" s="2"/>
    </row>
    <row r="13" spans="1:9" ht="15.75" x14ac:dyDescent="0.25">
      <c r="A13" s="2"/>
      <c r="B13" s="2"/>
      <c r="C13" s="2"/>
      <c r="D13" s="2"/>
      <c r="E13" s="2"/>
      <c r="F13" s="2"/>
      <c r="G13" s="2"/>
      <c r="H13" s="2"/>
      <c r="I13" s="2"/>
    </row>
    <row r="14" spans="1:9" ht="15.75" x14ac:dyDescent="0.25">
      <c r="A14" s="27"/>
      <c r="B14" s="27"/>
      <c r="C14" s="27"/>
      <c r="D14" s="27"/>
      <c r="E14" s="27"/>
      <c r="F14" s="27"/>
      <c r="G14" s="27"/>
      <c r="H14" s="27"/>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2*5</f>
        <v>10</v>
      </c>
      <c r="E16" s="2">
        <f>D16-C16</f>
        <v>10</v>
      </c>
      <c r="F16" s="3"/>
      <c r="G16" s="4"/>
      <c r="H16" s="7" t="s">
        <v>278</v>
      </c>
      <c r="I16" s="2"/>
    </row>
    <row r="17" spans="1:9" ht="15.75" x14ac:dyDescent="0.25">
      <c r="A17" s="8"/>
      <c r="B17" s="7" t="s">
        <v>26</v>
      </c>
      <c r="C17" s="7">
        <v>0</v>
      </c>
      <c r="D17" s="7">
        <f>2*5</f>
        <v>10</v>
      </c>
      <c r="E17" s="2">
        <f>D17-C17</f>
        <v>10</v>
      </c>
      <c r="F17" s="3"/>
      <c r="G17" s="4"/>
      <c r="H17" s="7" t="s">
        <v>279</v>
      </c>
      <c r="I17" s="2"/>
    </row>
    <row r="18" spans="1:9" ht="15.75" x14ac:dyDescent="0.25">
      <c r="A18" s="8"/>
      <c r="B18" s="7" t="s">
        <v>26</v>
      </c>
      <c r="C18" s="7">
        <v>0</v>
      </c>
      <c r="D18" s="7">
        <f>2*5</f>
        <v>10</v>
      </c>
      <c r="E18" s="2">
        <f t="shared" ref="E18:E38" si="0">D18-C18</f>
        <v>10</v>
      </c>
      <c r="F18" s="3"/>
      <c r="G18" s="4"/>
      <c r="H18" s="7" t="s">
        <v>282</v>
      </c>
      <c r="I18" s="2"/>
    </row>
    <row r="19" spans="1:9" ht="15.75" x14ac:dyDescent="0.25">
      <c r="A19" s="8"/>
      <c r="B19" s="7"/>
      <c r="C19" s="7"/>
      <c r="D19" s="7"/>
      <c r="E19" s="2">
        <f t="shared" si="0"/>
        <v>0</v>
      </c>
      <c r="F19" s="3"/>
      <c r="G19" s="4"/>
      <c r="H19" s="7"/>
      <c r="I19" s="2"/>
    </row>
    <row r="20" spans="1:9" ht="15.75" x14ac:dyDescent="0.25">
      <c r="A20" s="8"/>
      <c r="B20" s="7"/>
      <c r="C20" s="7"/>
      <c r="D20" s="7"/>
      <c r="E20" s="2">
        <f t="shared" si="0"/>
        <v>0</v>
      </c>
      <c r="F20" s="3"/>
      <c r="G20" s="4"/>
      <c r="H20" s="7"/>
      <c r="I20" s="2"/>
    </row>
    <row r="21" spans="1:9" ht="15.75" x14ac:dyDescent="0.25">
      <c r="A21" s="8">
        <v>216</v>
      </c>
      <c r="B21" s="7" t="s">
        <v>213</v>
      </c>
      <c r="C21" s="7">
        <v>0</v>
      </c>
      <c r="D21" s="7">
        <v>2</v>
      </c>
      <c r="E21" s="2">
        <f t="shared" si="0"/>
        <v>2</v>
      </c>
      <c r="F21" s="3"/>
      <c r="G21" s="4">
        <v>1</v>
      </c>
      <c r="H21" s="7" t="s">
        <v>277</v>
      </c>
      <c r="I21" s="2"/>
    </row>
    <row r="22" spans="1:9" ht="15.75" x14ac:dyDescent="0.25">
      <c r="A22" s="8"/>
      <c r="B22" s="7" t="s">
        <v>213</v>
      </c>
      <c r="C22" s="7">
        <v>0</v>
      </c>
      <c r="D22" s="7">
        <v>1</v>
      </c>
      <c r="E22" s="2">
        <f t="shared" si="0"/>
        <v>1</v>
      </c>
      <c r="F22" s="3"/>
      <c r="G22" s="4">
        <v>1</v>
      </c>
      <c r="H22" s="7" t="s">
        <v>276</v>
      </c>
      <c r="I22" s="2"/>
    </row>
    <row r="23" spans="1:9" ht="15.75" x14ac:dyDescent="0.25">
      <c r="A23" s="8"/>
      <c r="B23" s="7"/>
      <c r="C23" s="7"/>
      <c r="D23" s="7"/>
      <c r="E23" s="2">
        <f t="shared" si="0"/>
        <v>0</v>
      </c>
      <c r="F23" s="3"/>
      <c r="G23" s="4"/>
      <c r="H23" s="7"/>
      <c r="I23" s="2"/>
    </row>
    <row r="24" spans="1:9" ht="15.75" x14ac:dyDescent="0.25">
      <c r="A24" s="8"/>
      <c r="B24" s="7"/>
      <c r="C24" s="7"/>
      <c r="D24" s="7"/>
      <c r="E24" s="2">
        <f t="shared" si="0"/>
        <v>0</v>
      </c>
      <c r="F24" s="3"/>
      <c r="G24" s="4"/>
      <c r="H24" s="7"/>
      <c r="I24" s="2"/>
    </row>
    <row r="25" spans="1:9" ht="15.75" x14ac:dyDescent="0.25">
      <c r="A25" s="8">
        <v>242</v>
      </c>
      <c r="B25" s="7" t="s">
        <v>261</v>
      </c>
      <c r="C25" s="7">
        <v>2</v>
      </c>
      <c r="D25" s="7">
        <v>0</v>
      </c>
      <c r="E25" s="2">
        <f t="shared" si="0"/>
        <v>-2</v>
      </c>
      <c r="F25" s="3"/>
      <c r="G25" s="4">
        <v>1</v>
      </c>
      <c r="H25" s="7" t="s">
        <v>283</v>
      </c>
      <c r="I25" s="2"/>
    </row>
    <row r="26" spans="1:9" ht="15.75" x14ac:dyDescent="0.25">
      <c r="A26" s="8"/>
      <c r="B26" s="7"/>
      <c r="C26" s="7"/>
      <c r="D26" s="7"/>
      <c r="E26" s="2">
        <f t="shared" si="0"/>
        <v>0</v>
      </c>
      <c r="F26" s="3"/>
      <c r="G26" s="4"/>
      <c r="H26" s="7"/>
      <c r="I26" s="2"/>
    </row>
    <row r="27" spans="1:9" ht="15.75" x14ac:dyDescent="0.25">
      <c r="A27" s="8">
        <v>237</v>
      </c>
      <c r="B27" s="7" t="s">
        <v>280</v>
      </c>
      <c r="C27" s="7">
        <v>4</v>
      </c>
      <c r="D27" s="7">
        <v>4</v>
      </c>
      <c r="E27" s="2">
        <f t="shared" si="0"/>
        <v>0</v>
      </c>
      <c r="F27" s="3">
        <v>1</v>
      </c>
      <c r="G27" s="4"/>
      <c r="H27" s="7" t="s">
        <v>287</v>
      </c>
      <c r="I27" s="2"/>
    </row>
    <row r="28" spans="1:9" ht="15.75" x14ac:dyDescent="0.25">
      <c r="A28" s="8"/>
      <c r="B28" s="7" t="s">
        <v>280</v>
      </c>
      <c r="C28" s="7">
        <v>4</v>
      </c>
      <c r="D28" s="7">
        <v>4</v>
      </c>
      <c r="E28" s="2">
        <f t="shared" si="0"/>
        <v>0</v>
      </c>
      <c r="F28" s="3">
        <v>1</v>
      </c>
      <c r="G28" s="4"/>
      <c r="H28" s="7" t="s">
        <v>286</v>
      </c>
      <c r="I28" s="2"/>
    </row>
    <row r="29" spans="1:9" ht="15.75" x14ac:dyDescent="0.25">
      <c r="A29" s="8"/>
      <c r="B29" s="7" t="s">
        <v>280</v>
      </c>
      <c r="C29" s="7">
        <v>4</v>
      </c>
      <c r="D29" s="7">
        <v>4</v>
      </c>
      <c r="E29" s="2">
        <f t="shared" si="0"/>
        <v>0</v>
      </c>
      <c r="F29" s="3">
        <v>1</v>
      </c>
      <c r="G29" s="4"/>
      <c r="H29" s="7" t="s">
        <v>288</v>
      </c>
      <c r="I29" s="2"/>
    </row>
    <row r="30" spans="1:9" ht="15.75" x14ac:dyDescent="0.25">
      <c r="A30" s="8"/>
      <c r="B30" s="7" t="s">
        <v>280</v>
      </c>
      <c r="C30" s="7">
        <v>4</v>
      </c>
      <c r="D30" s="7">
        <v>4</v>
      </c>
      <c r="E30" s="2">
        <f t="shared" si="0"/>
        <v>0</v>
      </c>
      <c r="F30" s="3">
        <v>1</v>
      </c>
      <c r="G30" s="4"/>
      <c r="H30" s="7" t="s">
        <v>284</v>
      </c>
      <c r="I30" s="2"/>
    </row>
    <row r="31" spans="1:9" ht="15.75" x14ac:dyDescent="0.25">
      <c r="A31" s="8"/>
      <c r="B31" s="7" t="s">
        <v>280</v>
      </c>
      <c r="C31" s="7">
        <v>4</v>
      </c>
      <c r="D31" s="7">
        <v>4</v>
      </c>
      <c r="E31" s="2">
        <f t="shared" si="0"/>
        <v>0</v>
      </c>
      <c r="F31" s="3">
        <v>1</v>
      </c>
      <c r="G31" s="4"/>
      <c r="H31" s="7" t="s">
        <v>285</v>
      </c>
      <c r="I31" s="2"/>
    </row>
    <row r="32" spans="1:9" ht="15.75" x14ac:dyDescent="0.25">
      <c r="A32" s="8"/>
      <c r="B32" s="7"/>
      <c r="C32" s="7"/>
      <c r="D32" s="7"/>
      <c r="E32" s="2">
        <f t="shared" si="0"/>
        <v>0</v>
      </c>
      <c r="F32" s="3"/>
      <c r="G32" s="4"/>
      <c r="H32" s="7"/>
      <c r="I32" s="2"/>
    </row>
    <row r="33" spans="1:9" ht="15.75" x14ac:dyDescent="0.25">
      <c r="A33" s="8">
        <v>238</v>
      </c>
      <c r="B33" s="7" t="s">
        <v>281</v>
      </c>
      <c r="C33" s="7">
        <v>2</v>
      </c>
      <c r="D33" s="7">
        <v>2</v>
      </c>
      <c r="E33" s="2">
        <f t="shared" si="0"/>
        <v>0</v>
      </c>
      <c r="F33" s="3">
        <v>1</v>
      </c>
      <c r="G33" s="4"/>
      <c r="H33" s="7" t="s">
        <v>52</v>
      </c>
      <c r="I33" s="2"/>
    </row>
    <row r="34" spans="1:9" ht="15.75" x14ac:dyDescent="0.25">
      <c r="A34" s="8"/>
      <c r="B34" s="7" t="s">
        <v>281</v>
      </c>
      <c r="C34" s="7">
        <v>2</v>
      </c>
      <c r="D34" s="7">
        <v>2</v>
      </c>
      <c r="E34" s="2">
        <f t="shared" si="0"/>
        <v>0</v>
      </c>
      <c r="F34" s="3">
        <v>1</v>
      </c>
      <c r="G34" s="4"/>
      <c r="H34" s="7" t="s">
        <v>130</v>
      </c>
      <c r="I34" s="2"/>
    </row>
    <row r="35" spans="1:9" ht="15.75" x14ac:dyDescent="0.25">
      <c r="A35" s="8"/>
      <c r="B35" s="7" t="s">
        <v>281</v>
      </c>
      <c r="C35" s="7">
        <v>2</v>
      </c>
      <c r="D35" s="7">
        <v>2</v>
      </c>
      <c r="E35" s="2">
        <f t="shared" si="0"/>
        <v>0</v>
      </c>
      <c r="F35" s="3">
        <v>1</v>
      </c>
      <c r="G35" s="4"/>
      <c r="H35" s="7" t="s">
        <v>34</v>
      </c>
      <c r="I35" s="2"/>
    </row>
    <row r="36" spans="1:9" ht="15.75" x14ac:dyDescent="0.25">
      <c r="A36" s="8"/>
      <c r="B36" s="7" t="s">
        <v>281</v>
      </c>
      <c r="C36" s="7">
        <v>2</v>
      </c>
      <c r="D36" s="7">
        <v>2</v>
      </c>
      <c r="E36" s="2">
        <f t="shared" si="0"/>
        <v>0</v>
      </c>
      <c r="F36" s="3">
        <v>1</v>
      </c>
      <c r="G36" s="4"/>
      <c r="H36" s="7" t="s">
        <v>63</v>
      </c>
      <c r="I36" s="2"/>
    </row>
    <row r="37" spans="1:9" ht="15.75" x14ac:dyDescent="0.25">
      <c r="A37" s="8"/>
      <c r="B37" s="7" t="s">
        <v>281</v>
      </c>
      <c r="C37" s="7">
        <v>2</v>
      </c>
      <c r="D37" s="7">
        <v>2</v>
      </c>
      <c r="E37" s="2">
        <f t="shared" si="0"/>
        <v>0</v>
      </c>
      <c r="F37" s="3">
        <v>1</v>
      </c>
      <c r="G37" s="4"/>
      <c r="H37" s="7" t="s">
        <v>64</v>
      </c>
      <c r="I37" s="2"/>
    </row>
    <row r="38" spans="1:9" ht="15.75" x14ac:dyDescent="0.25">
      <c r="A38" s="8"/>
      <c r="B38" s="7"/>
      <c r="C38" s="7"/>
      <c r="D38" s="7"/>
      <c r="E38" s="2">
        <f t="shared" si="0"/>
        <v>0</v>
      </c>
      <c r="F38" s="3"/>
      <c r="G38" s="4"/>
      <c r="H38" s="7"/>
      <c r="I38" s="2"/>
    </row>
    <row r="39" spans="1:9" ht="15.75" x14ac:dyDescent="0.25">
      <c r="A39" s="6">
        <f>COUNT(A16:A38)</f>
        <v>4</v>
      </c>
      <c r="B39" s="6"/>
      <c r="C39" s="6">
        <f>SUM(C16:C38)</f>
        <v>32</v>
      </c>
      <c r="D39" s="6">
        <f>SUM(D16:D38)</f>
        <v>63</v>
      </c>
      <c r="E39" s="6">
        <f>SUM(E16:E38)</f>
        <v>31</v>
      </c>
      <c r="F39" s="6">
        <f>COUNT(F16:F38)</f>
        <v>10</v>
      </c>
      <c r="G39" s="6">
        <f>COUNT(G16:G38)</f>
        <v>3</v>
      </c>
      <c r="H39" s="6"/>
      <c r="I39" s="2"/>
    </row>
    <row r="40" spans="1:9" x14ac:dyDescent="0.25">
      <c r="C40">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6:B6"/>
    <mergeCell ref="C6:G6"/>
    <mergeCell ref="A1:I2"/>
    <mergeCell ref="A4:B4"/>
    <mergeCell ref="C4:G4"/>
    <mergeCell ref="A5:B5"/>
    <mergeCell ref="C5:G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FD856-D8EF-4B0C-95BB-F3C480F218FE}">
  <dimension ref="A1:I49"/>
  <sheetViews>
    <sheetView tabSelected="1" topLeftCell="A14" zoomScaleNormal="100" workbookViewId="0">
      <selection activeCell="B35" sqref="B35"/>
    </sheetView>
  </sheetViews>
  <sheetFormatPr defaultColWidth="9.140625" defaultRowHeight="15" x14ac:dyDescent="0.25"/>
  <cols>
    <col min="1" max="1" width="7.28515625" bestFit="1" customWidth="1"/>
    <col min="2" max="2" width="157.85546875" bestFit="1"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236.85546875" bestFit="1" customWidth="1"/>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ht="15.75" x14ac:dyDescent="0.25">
      <c r="A4" s="12" t="s">
        <v>1</v>
      </c>
      <c r="B4" s="13"/>
      <c r="C4" s="16">
        <v>17</v>
      </c>
      <c r="D4" s="16"/>
      <c r="E4" s="16"/>
      <c r="F4" s="16"/>
      <c r="G4" s="17"/>
      <c r="H4" s="2"/>
      <c r="I4" s="2"/>
    </row>
    <row r="5" spans="1:9" ht="15.75" x14ac:dyDescent="0.25">
      <c r="A5" s="14" t="s">
        <v>2</v>
      </c>
      <c r="B5" s="15"/>
      <c r="C5" s="18">
        <v>45643</v>
      </c>
      <c r="D5" s="19"/>
      <c r="E5" s="19"/>
      <c r="F5" s="19"/>
      <c r="G5" s="20"/>
      <c r="H5" s="2"/>
      <c r="I5" s="2"/>
    </row>
    <row r="6" spans="1:9" ht="15.75" x14ac:dyDescent="0.25">
      <c r="A6" s="14" t="s">
        <v>3</v>
      </c>
      <c r="B6" s="15"/>
      <c r="C6" s="19">
        <v>18</v>
      </c>
      <c r="D6" s="19"/>
      <c r="E6" s="19"/>
      <c r="F6" s="19"/>
      <c r="G6" s="20"/>
      <c r="H6" s="2"/>
      <c r="I6" s="2"/>
    </row>
    <row r="7" spans="1:9" ht="15.75" x14ac:dyDescent="0.25">
      <c r="A7" s="14" t="s">
        <v>4</v>
      </c>
      <c r="B7" s="15"/>
      <c r="C7" s="21" t="s">
        <v>18</v>
      </c>
      <c r="D7" s="21"/>
      <c r="E7" s="21"/>
      <c r="F7" s="21"/>
      <c r="G7" s="22"/>
      <c r="H7" s="2"/>
      <c r="I7" s="2"/>
    </row>
    <row r="8" spans="1:9" ht="15.75" x14ac:dyDescent="0.25">
      <c r="A8" s="14" t="s">
        <v>5</v>
      </c>
      <c r="B8" s="15"/>
      <c r="C8" s="10" t="s">
        <v>19</v>
      </c>
      <c r="D8" s="10"/>
      <c r="E8" s="10"/>
      <c r="F8" s="10"/>
      <c r="G8" s="11"/>
      <c r="H8" s="2"/>
      <c r="I8" s="2"/>
    </row>
    <row r="9" spans="1:9" ht="15.75" x14ac:dyDescent="0.25">
      <c r="A9" s="14" t="s">
        <v>6</v>
      </c>
      <c r="B9" s="15"/>
      <c r="C9" s="10" t="s">
        <v>20</v>
      </c>
      <c r="D9" s="10"/>
      <c r="E9" s="10"/>
      <c r="F9" s="10"/>
      <c r="G9" s="11"/>
      <c r="H9" s="2"/>
      <c r="I9" s="2"/>
    </row>
    <row r="10" spans="1:9" ht="15.75" x14ac:dyDescent="0.25">
      <c r="A10" s="14" t="s">
        <v>7</v>
      </c>
      <c r="B10" s="15"/>
      <c r="C10" s="10" t="s">
        <v>21</v>
      </c>
      <c r="D10" s="10"/>
      <c r="E10" s="10"/>
      <c r="F10" s="10"/>
      <c r="G10" s="11"/>
      <c r="H10" s="2"/>
      <c r="I10" s="2"/>
    </row>
    <row r="11" spans="1:9" ht="15.75" x14ac:dyDescent="0.25">
      <c r="A11" s="14" t="s">
        <v>8</v>
      </c>
      <c r="B11" s="15"/>
      <c r="C11" s="28" t="s">
        <v>22</v>
      </c>
      <c r="D11" s="28"/>
      <c r="E11" s="28"/>
      <c r="F11" s="28"/>
      <c r="G11" s="29"/>
      <c r="H11" s="2"/>
      <c r="I11" s="2"/>
    </row>
    <row r="12" spans="1:9" ht="16.5" thickBot="1" x14ac:dyDescent="0.3">
      <c r="A12" s="25" t="s">
        <v>14</v>
      </c>
      <c r="B12" s="26"/>
      <c r="C12" s="23" t="s">
        <v>23</v>
      </c>
      <c r="D12" s="23"/>
      <c r="E12" s="23"/>
      <c r="F12" s="23"/>
      <c r="G12" s="24"/>
      <c r="H12" s="2"/>
      <c r="I12" s="2"/>
    </row>
    <row r="13" spans="1:9" ht="15.75" x14ac:dyDescent="0.25">
      <c r="A13" s="2"/>
      <c r="B13" s="2"/>
      <c r="C13" s="2"/>
      <c r="D13" s="2"/>
      <c r="E13" s="2"/>
      <c r="F13" s="2"/>
      <c r="G13" s="2"/>
      <c r="H13" s="2"/>
      <c r="I13" s="2"/>
    </row>
    <row r="14" spans="1:9" ht="15.75" x14ac:dyDescent="0.25">
      <c r="A14" s="27"/>
      <c r="B14" s="27"/>
      <c r="C14" s="27"/>
      <c r="D14" s="27"/>
      <c r="E14" s="27"/>
      <c r="F14" s="27"/>
      <c r="G14" s="27"/>
      <c r="H14" s="27"/>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2*5</f>
        <v>10</v>
      </c>
      <c r="E16" s="2">
        <f>D16-C16</f>
        <v>10</v>
      </c>
      <c r="F16" s="3"/>
      <c r="G16" s="4"/>
      <c r="H16" s="7" t="s">
        <v>132</v>
      </c>
      <c r="I16" s="2"/>
    </row>
    <row r="17" spans="1:9" ht="15.75" x14ac:dyDescent="0.25">
      <c r="A17" s="8"/>
      <c r="B17" s="7" t="s">
        <v>26</v>
      </c>
      <c r="C17" s="7">
        <v>0</v>
      </c>
      <c r="D17" s="7">
        <f>2*5</f>
        <v>10</v>
      </c>
      <c r="E17" s="2">
        <f>D17-C17</f>
        <v>10</v>
      </c>
      <c r="F17" s="3"/>
      <c r="G17" s="4"/>
      <c r="H17" s="7" t="s">
        <v>289</v>
      </c>
      <c r="I17" s="2"/>
    </row>
    <row r="18" spans="1:9" ht="15.75" x14ac:dyDescent="0.25">
      <c r="A18" s="8"/>
      <c r="B18" s="7"/>
      <c r="C18" s="7"/>
      <c r="D18" s="7"/>
      <c r="E18" s="2">
        <f t="shared" ref="E18:E47" si="0">D18-C18</f>
        <v>0</v>
      </c>
      <c r="F18" s="3"/>
      <c r="G18" s="4"/>
      <c r="H18" s="7"/>
      <c r="I18" s="2"/>
    </row>
    <row r="19" spans="1:9" ht="15.75" x14ac:dyDescent="0.25">
      <c r="A19" s="8"/>
      <c r="B19" s="7"/>
      <c r="C19" s="7"/>
      <c r="D19" s="7"/>
      <c r="E19" s="2">
        <f t="shared" si="0"/>
        <v>0</v>
      </c>
      <c r="F19" s="3"/>
      <c r="G19" s="4"/>
      <c r="H19" s="7"/>
      <c r="I19" s="2"/>
    </row>
    <row r="20" spans="1:9" ht="15.75" x14ac:dyDescent="0.25">
      <c r="A20" s="8"/>
      <c r="B20" s="7"/>
      <c r="C20" s="7"/>
      <c r="D20" s="7"/>
      <c r="E20" s="2">
        <f t="shared" si="0"/>
        <v>0</v>
      </c>
      <c r="F20" s="3"/>
      <c r="G20" s="4"/>
      <c r="H20" s="7"/>
      <c r="I20" s="2"/>
    </row>
    <row r="21" spans="1:9" ht="15.75" x14ac:dyDescent="0.25">
      <c r="A21" s="8">
        <v>216</v>
      </c>
      <c r="B21" s="7" t="s">
        <v>213</v>
      </c>
      <c r="C21" s="7">
        <v>2</v>
      </c>
      <c r="D21" s="7">
        <v>2</v>
      </c>
      <c r="E21" s="2">
        <f t="shared" si="0"/>
        <v>0</v>
      </c>
      <c r="F21" s="3">
        <v>1</v>
      </c>
      <c r="G21" s="4"/>
      <c r="H21" s="7" t="s">
        <v>291</v>
      </c>
      <c r="I21" s="2"/>
    </row>
    <row r="22" spans="1:9" ht="15.75" x14ac:dyDescent="0.25">
      <c r="A22" s="8">
        <v>216</v>
      </c>
      <c r="B22" s="7" t="s">
        <v>213</v>
      </c>
      <c r="C22" s="7">
        <v>2</v>
      </c>
      <c r="D22" s="7">
        <v>2</v>
      </c>
      <c r="E22" s="2">
        <f t="shared" si="0"/>
        <v>0</v>
      </c>
      <c r="F22" s="3">
        <v>1</v>
      </c>
      <c r="G22" s="4"/>
      <c r="H22" s="7" t="s">
        <v>295</v>
      </c>
      <c r="I22" s="2"/>
    </row>
    <row r="23" spans="1:9" ht="15.75" x14ac:dyDescent="0.25">
      <c r="A23" s="8"/>
      <c r="B23" s="7"/>
      <c r="C23" s="7"/>
      <c r="D23" s="7"/>
      <c r="E23" s="2">
        <f t="shared" si="0"/>
        <v>0</v>
      </c>
      <c r="F23" s="3"/>
      <c r="G23" s="4"/>
      <c r="H23" s="7"/>
      <c r="I23" s="2"/>
    </row>
    <row r="24" spans="1:9" ht="15.75" x14ac:dyDescent="0.25">
      <c r="A24" s="8"/>
      <c r="B24" s="7"/>
      <c r="C24" s="7"/>
      <c r="D24" s="7"/>
      <c r="E24" s="2">
        <f t="shared" si="0"/>
        <v>0</v>
      </c>
      <c r="F24" s="3"/>
      <c r="G24" s="4"/>
      <c r="H24" s="7"/>
      <c r="I24" s="2"/>
    </row>
    <row r="25" spans="1:9" ht="15.75" x14ac:dyDescent="0.25">
      <c r="A25" s="8"/>
      <c r="B25" s="7"/>
      <c r="C25" s="7"/>
      <c r="D25" s="7"/>
      <c r="E25" s="2">
        <f t="shared" si="0"/>
        <v>0</v>
      </c>
      <c r="F25" s="3"/>
      <c r="G25" s="4"/>
      <c r="H25" s="7"/>
      <c r="I25" s="2"/>
    </row>
    <row r="26" spans="1:9" ht="15.75" x14ac:dyDescent="0.25">
      <c r="A26" s="8">
        <v>242</v>
      </c>
      <c r="B26" s="7" t="s">
        <v>261</v>
      </c>
      <c r="C26" s="7">
        <v>2</v>
      </c>
      <c r="D26" s="7">
        <v>2</v>
      </c>
      <c r="E26" s="2">
        <f t="shared" si="0"/>
        <v>0</v>
      </c>
      <c r="F26" s="3">
        <v>1</v>
      </c>
      <c r="G26" s="4"/>
      <c r="H26" s="7" t="s">
        <v>290</v>
      </c>
      <c r="I26" s="2"/>
    </row>
    <row r="27" spans="1:9" ht="15.75" x14ac:dyDescent="0.25">
      <c r="A27" s="8"/>
      <c r="B27" s="7"/>
      <c r="C27" s="7"/>
      <c r="D27" s="7"/>
      <c r="E27" s="2">
        <f t="shared" si="0"/>
        <v>0</v>
      </c>
      <c r="F27" s="3"/>
      <c r="G27" s="4"/>
      <c r="H27" s="7"/>
      <c r="I27" s="2"/>
    </row>
    <row r="28" spans="1:9" ht="15.75" x14ac:dyDescent="0.25">
      <c r="A28" s="8">
        <v>202</v>
      </c>
      <c r="B28" s="7" t="s">
        <v>202</v>
      </c>
      <c r="C28" s="7">
        <v>4</v>
      </c>
      <c r="D28" s="7">
        <v>4</v>
      </c>
      <c r="E28" s="2">
        <f t="shared" si="0"/>
        <v>0</v>
      </c>
      <c r="F28" s="3">
        <v>1</v>
      </c>
      <c r="G28" s="4"/>
      <c r="H28" s="7" t="s">
        <v>297</v>
      </c>
      <c r="I28" s="2"/>
    </row>
    <row r="29" spans="1:9" ht="15.75" x14ac:dyDescent="0.25">
      <c r="A29" s="8"/>
      <c r="B29" s="7" t="s">
        <v>202</v>
      </c>
      <c r="C29" s="7">
        <v>4</v>
      </c>
      <c r="D29" s="7">
        <v>4</v>
      </c>
      <c r="E29" s="2">
        <f t="shared" si="0"/>
        <v>0</v>
      </c>
      <c r="F29" s="3"/>
      <c r="G29" s="4"/>
      <c r="H29" s="7" t="s">
        <v>52</v>
      </c>
      <c r="I29" s="2"/>
    </row>
    <row r="30" spans="1:9" ht="15.75" x14ac:dyDescent="0.25">
      <c r="A30" s="8">
        <v>169</v>
      </c>
      <c r="B30" s="7" t="s">
        <v>292</v>
      </c>
      <c r="C30" s="7">
        <v>2</v>
      </c>
      <c r="D30" s="7">
        <v>2</v>
      </c>
      <c r="E30" s="2">
        <f t="shared" si="0"/>
        <v>0</v>
      </c>
      <c r="F30" s="3">
        <v>1</v>
      </c>
      <c r="G30" s="4"/>
      <c r="H30" s="7" t="s">
        <v>298</v>
      </c>
      <c r="I30" s="2"/>
    </row>
    <row r="31" spans="1:9" ht="15.75" x14ac:dyDescent="0.25">
      <c r="A31" s="8">
        <v>169</v>
      </c>
      <c r="B31" s="7" t="s">
        <v>292</v>
      </c>
      <c r="C31" s="7">
        <v>2</v>
      </c>
      <c r="D31" s="7">
        <v>2</v>
      </c>
      <c r="E31" s="2">
        <f t="shared" si="0"/>
        <v>0</v>
      </c>
      <c r="F31" s="3">
        <v>1</v>
      </c>
      <c r="G31" s="4"/>
      <c r="H31" s="7" t="s">
        <v>299</v>
      </c>
      <c r="I31" s="2"/>
    </row>
    <row r="32" spans="1:9" ht="15.75" x14ac:dyDescent="0.25">
      <c r="A32" s="8"/>
      <c r="B32" s="7" t="s">
        <v>292</v>
      </c>
      <c r="C32" s="7">
        <v>2</v>
      </c>
      <c r="D32" s="7">
        <v>2</v>
      </c>
      <c r="E32" s="2">
        <f t="shared" si="0"/>
        <v>0</v>
      </c>
      <c r="F32" s="3"/>
      <c r="G32" s="4"/>
      <c r="H32" s="7" t="s">
        <v>52</v>
      </c>
      <c r="I32" s="2"/>
    </row>
    <row r="33" spans="1:9" ht="15.75" x14ac:dyDescent="0.25">
      <c r="A33" s="8">
        <v>226</v>
      </c>
      <c r="B33" s="7" t="s">
        <v>238</v>
      </c>
      <c r="C33" s="7">
        <v>4</v>
      </c>
      <c r="D33" s="7">
        <v>4</v>
      </c>
      <c r="E33" s="2">
        <f t="shared" si="0"/>
        <v>0</v>
      </c>
      <c r="F33" s="3">
        <v>1</v>
      </c>
      <c r="G33" s="4"/>
      <c r="H33" s="7" t="s">
        <v>296</v>
      </c>
      <c r="I33" s="2"/>
    </row>
    <row r="34" spans="1:9" ht="15.75" x14ac:dyDescent="0.25">
      <c r="A34" s="8">
        <v>226</v>
      </c>
      <c r="B34" s="7" t="s">
        <v>238</v>
      </c>
      <c r="C34" s="7">
        <v>4</v>
      </c>
      <c r="D34" s="7">
        <v>4</v>
      </c>
      <c r="E34" s="2">
        <f t="shared" si="0"/>
        <v>0</v>
      </c>
      <c r="F34" s="3">
        <v>1</v>
      </c>
      <c r="G34" s="4"/>
      <c r="H34" s="7" t="s">
        <v>293</v>
      </c>
      <c r="I34" s="2"/>
    </row>
    <row r="35" spans="1:9" ht="15.75" x14ac:dyDescent="0.25">
      <c r="A35" s="8"/>
      <c r="B35" s="7"/>
      <c r="C35" s="7"/>
      <c r="D35" s="7"/>
      <c r="E35" s="2">
        <f t="shared" si="0"/>
        <v>0</v>
      </c>
      <c r="F35" s="3"/>
      <c r="G35" s="4"/>
      <c r="H35" s="7"/>
      <c r="I35" s="2"/>
    </row>
    <row r="36" spans="1:9" ht="15.75" x14ac:dyDescent="0.25">
      <c r="A36" s="8">
        <v>239</v>
      </c>
      <c r="B36" s="7" t="s">
        <v>258</v>
      </c>
      <c r="C36" s="7">
        <v>2</v>
      </c>
      <c r="D36" s="7">
        <v>2</v>
      </c>
      <c r="E36" s="2">
        <f t="shared" si="0"/>
        <v>0</v>
      </c>
      <c r="F36" s="3">
        <v>1</v>
      </c>
      <c r="G36" s="4"/>
      <c r="H36" s="7" t="s">
        <v>294</v>
      </c>
      <c r="I36" s="2"/>
    </row>
    <row r="37" spans="1:9" ht="15.75" x14ac:dyDescent="0.25">
      <c r="A37" s="8"/>
      <c r="B37" s="7" t="s">
        <v>258</v>
      </c>
      <c r="C37" s="7">
        <v>2</v>
      </c>
      <c r="D37" s="7">
        <v>2</v>
      </c>
      <c r="E37" s="2">
        <f t="shared" si="0"/>
        <v>0</v>
      </c>
      <c r="F37" s="3"/>
      <c r="G37" s="4"/>
      <c r="H37" s="7" t="s">
        <v>34</v>
      </c>
      <c r="I37" s="2"/>
    </row>
    <row r="38" spans="1:9" ht="15.75" x14ac:dyDescent="0.25">
      <c r="A38" s="8">
        <v>240</v>
      </c>
      <c r="B38" s="7" t="s">
        <v>259</v>
      </c>
      <c r="C38" s="7">
        <v>2</v>
      </c>
      <c r="D38" s="7">
        <v>2</v>
      </c>
      <c r="E38" s="2">
        <f t="shared" si="0"/>
        <v>0</v>
      </c>
      <c r="F38" s="3">
        <v>1</v>
      </c>
      <c r="G38" s="4"/>
      <c r="H38" s="7" t="s">
        <v>294</v>
      </c>
      <c r="I38" s="2"/>
    </row>
    <row r="39" spans="1:9" ht="15.75" x14ac:dyDescent="0.25">
      <c r="A39" s="8"/>
      <c r="B39" s="7" t="s">
        <v>259</v>
      </c>
      <c r="C39" s="7">
        <v>2</v>
      </c>
      <c r="D39" s="7">
        <v>2</v>
      </c>
      <c r="E39" s="2">
        <f t="shared" si="0"/>
        <v>0</v>
      </c>
      <c r="F39" s="3"/>
      <c r="G39" s="4"/>
      <c r="H39" s="7" t="s">
        <v>34</v>
      </c>
      <c r="I39" s="2"/>
    </row>
    <row r="40" spans="1:9" ht="15.75" x14ac:dyDescent="0.25">
      <c r="A40" s="8">
        <v>241</v>
      </c>
      <c r="B40" s="7" t="s">
        <v>260</v>
      </c>
      <c r="C40" s="7">
        <v>2</v>
      </c>
      <c r="D40" s="7">
        <v>2</v>
      </c>
      <c r="E40" s="2">
        <f t="shared" si="0"/>
        <v>0</v>
      </c>
      <c r="F40" s="3">
        <v>1</v>
      </c>
      <c r="G40" s="4"/>
      <c r="H40" s="7" t="s">
        <v>294</v>
      </c>
      <c r="I40" s="2"/>
    </row>
    <row r="41" spans="1:9" ht="15.75" x14ac:dyDescent="0.25">
      <c r="A41" s="8"/>
      <c r="B41" s="7" t="s">
        <v>260</v>
      </c>
      <c r="C41" s="7">
        <v>2</v>
      </c>
      <c r="D41" s="7">
        <v>2</v>
      </c>
      <c r="E41" s="2">
        <f t="shared" si="0"/>
        <v>0</v>
      </c>
      <c r="F41" s="3"/>
      <c r="G41" s="4"/>
      <c r="H41" s="7" t="s">
        <v>34</v>
      </c>
      <c r="I41" s="2"/>
    </row>
    <row r="42" spans="1:9" ht="15.75" x14ac:dyDescent="0.25">
      <c r="A42" s="8"/>
      <c r="B42" s="7"/>
      <c r="C42" s="7"/>
      <c r="D42" s="7"/>
      <c r="E42" s="2">
        <f t="shared" si="0"/>
        <v>0</v>
      </c>
      <c r="F42" s="3"/>
      <c r="G42" s="4"/>
      <c r="H42" s="7"/>
      <c r="I42" s="2"/>
    </row>
    <row r="43" spans="1:9" ht="15.75" x14ac:dyDescent="0.25">
      <c r="A43" s="8"/>
      <c r="B43" s="7"/>
      <c r="C43" s="7"/>
      <c r="D43" s="7"/>
      <c r="E43" s="2">
        <f t="shared" si="0"/>
        <v>0</v>
      </c>
      <c r="F43" s="3"/>
      <c r="G43" s="4"/>
      <c r="H43" s="7"/>
      <c r="I43" s="2"/>
    </row>
    <row r="44" spans="1:9" ht="15.75" x14ac:dyDescent="0.25">
      <c r="A44" s="8"/>
      <c r="B44" s="7"/>
      <c r="C44" s="7"/>
      <c r="D44" s="7"/>
      <c r="E44" s="2">
        <f t="shared" si="0"/>
        <v>0</v>
      </c>
      <c r="F44" s="3"/>
      <c r="G44" s="4"/>
      <c r="H44" s="7"/>
      <c r="I44" s="2"/>
    </row>
    <row r="45" spans="1:9" ht="15.75" x14ac:dyDescent="0.25">
      <c r="A45" s="8"/>
      <c r="B45" s="7"/>
      <c r="C45" s="7"/>
      <c r="D45" s="7"/>
      <c r="E45" s="2">
        <f t="shared" si="0"/>
        <v>0</v>
      </c>
      <c r="F45" s="3"/>
      <c r="G45" s="4"/>
      <c r="H45" s="7"/>
      <c r="I45" s="2"/>
    </row>
    <row r="46" spans="1:9" ht="15.75" x14ac:dyDescent="0.25">
      <c r="A46" s="8"/>
      <c r="B46" s="7"/>
      <c r="C46" s="7"/>
      <c r="D46" s="7"/>
      <c r="E46" s="2">
        <f t="shared" si="0"/>
        <v>0</v>
      </c>
      <c r="F46" s="3"/>
      <c r="G46" s="4"/>
      <c r="H46" s="7"/>
      <c r="I46" s="2"/>
    </row>
    <row r="47" spans="1:9" ht="15.75" x14ac:dyDescent="0.25">
      <c r="A47" s="8"/>
      <c r="B47" s="7"/>
      <c r="C47" s="7"/>
      <c r="D47" s="7"/>
      <c r="E47" s="2">
        <f t="shared" si="0"/>
        <v>0</v>
      </c>
      <c r="F47" s="3"/>
      <c r="G47" s="4"/>
      <c r="H47" s="7"/>
      <c r="I47" s="2"/>
    </row>
    <row r="48" spans="1:9" ht="15.75" x14ac:dyDescent="0.25">
      <c r="A48" s="6">
        <f>COUNT(A16:A47)</f>
        <v>11</v>
      </c>
      <c r="B48" s="6"/>
      <c r="C48" s="6">
        <f>SUM(C16:C47)</f>
        <v>40</v>
      </c>
      <c r="D48" s="6">
        <f>SUM(D16:D47)</f>
        <v>60</v>
      </c>
      <c r="E48" s="6">
        <f>SUM(E16:E47)</f>
        <v>20</v>
      </c>
      <c r="F48" s="6">
        <f>COUNT(F16:F47)</f>
        <v>11</v>
      </c>
      <c r="G48" s="6">
        <f>COUNT(G16:G47)</f>
        <v>0</v>
      </c>
      <c r="H48" s="6"/>
      <c r="I48" s="2"/>
    </row>
    <row r="49" spans="3:3" x14ac:dyDescent="0.25">
      <c r="C49">
        <f>12*5</f>
        <v>60</v>
      </c>
    </row>
  </sheetData>
  <mergeCells count="20">
    <mergeCell ref="A6:B6"/>
    <mergeCell ref="C6:G6"/>
    <mergeCell ref="A1:I2"/>
    <mergeCell ref="A4:B4"/>
    <mergeCell ref="C4:G4"/>
    <mergeCell ref="A5:B5"/>
    <mergeCell ref="C5:G5"/>
    <mergeCell ref="A7:B7"/>
    <mergeCell ref="C7:G7"/>
    <mergeCell ref="A8:B8"/>
    <mergeCell ref="C8:G8"/>
    <mergeCell ref="A9:B9"/>
    <mergeCell ref="C9:G9"/>
    <mergeCell ref="A14:H14"/>
    <mergeCell ref="A10:B10"/>
    <mergeCell ref="C10:G10"/>
    <mergeCell ref="A11:B11"/>
    <mergeCell ref="C11:G11"/>
    <mergeCell ref="A12:B12"/>
    <mergeCell ref="C12:G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DC815-043F-4A50-BD21-9AA3C90419F8}">
  <dimension ref="A1:I30"/>
  <sheetViews>
    <sheetView workbookViewId="0">
      <selection activeCell="C32" sqref="C32"/>
    </sheetView>
  </sheetViews>
  <sheetFormatPr defaultColWidth="11.42578125" defaultRowHeight="15.75" x14ac:dyDescent="0.25"/>
  <cols>
    <col min="1" max="1" width="8" style="2" customWidth="1"/>
    <col min="2" max="2" width="32.7109375" style="2" customWidth="1"/>
    <col min="3" max="3" width="13.42578125" style="2" customWidth="1"/>
    <col min="4" max="4" width="13.85546875" style="2" bestFit="1" customWidth="1"/>
    <col min="5" max="5" width="9.42578125" style="2" bestFit="1" customWidth="1"/>
    <col min="6" max="7" width="11.42578125" style="2"/>
    <col min="8" max="8" width="41" style="2" bestFit="1" customWidth="1"/>
    <col min="9" max="16384" width="11.42578125" style="2"/>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x14ac:dyDescent="0.25">
      <c r="A4" s="12" t="s">
        <v>1</v>
      </c>
      <c r="B4" s="13"/>
      <c r="C4" s="16">
        <v>2</v>
      </c>
      <c r="D4" s="16"/>
      <c r="E4" s="16"/>
      <c r="F4" s="16"/>
      <c r="G4" s="17"/>
    </row>
    <row r="5" spans="1:9" x14ac:dyDescent="0.25">
      <c r="A5" s="14" t="s">
        <v>2</v>
      </c>
      <c r="B5" s="15"/>
      <c r="C5" s="18">
        <v>45251</v>
      </c>
      <c r="D5" s="19"/>
      <c r="E5" s="19"/>
      <c r="F5" s="19"/>
      <c r="G5" s="20"/>
    </row>
    <row r="6" spans="1:9" x14ac:dyDescent="0.25">
      <c r="A6" s="14" t="s">
        <v>3</v>
      </c>
      <c r="B6" s="15"/>
      <c r="C6" s="19">
        <v>18</v>
      </c>
      <c r="D6" s="19"/>
      <c r="E6" s="19"/>
      <c r="F6" s="19"/>
      <c r="G6" s="20"/>
    </row>
    <row r="7" spans="1:9" x14ac:dyDescent="0.25">
      <c r="A7" s="14" t="s">
        <v>4</v>
      </c>
      <c r="B7" s="15"/>
      <c r="C7" s="21" t="s">
        <v>18</v>
      </c>
      <c r="D7" s="21"/>
      <c r="E7" s="21"/>
      <c r="F7" s="21"/>
      <c r="G7" s="22"/>
    </row>
    <row r="8" spans="1:9" x14ac:dyDescent="0.25">
      <c r="A8" s="14" t="s">
        <v>5</v>
      </c>
      <c r="B8" s="15"/>
      <c r="C8" s="10" t="s">
        <v>19</v>
      </c>
      <c r="D8" s="10"/>
      <c r="E8" s="10"/>
      <c r="F8" s="10"/>
      <c r="G8" s="11"/>
    </row>
    <row r="9" spans="1:9" x14ac:dyDescent="0.25">
      <c r="A9" s="14" t="s">
        <v>6</v>
      </c>
      <c r="B9" s="15"/>
      <c r="C9" s="10" t="s">
        <v>20</v>
      </c>
      <c r="D9" s="10"/>
      <c r="E9" s="10"/>
      <c r="F9" s="10"/>
      <c r="G9" s="11"/>
    </row>
    <row r="10" spans="1:9" x14ac:dyDescent="0.25">
      <c r="A10" s="14" t="s">
        <v>7</v>
      </c>
      <c r="B10" s="15"/>
      <c r="C10" s="10" t="s">
        <v>21</v>
      </c>
      <c r="D10" s="10"/>
      <c r="E10" s="10"/>
      <c r="F10" s="10"/>
      <c r="G10" s="11"/>
    </row>
    <row r="11" spans="1:9" x14ac:dyDescent="0.25">
      <c r="A11" s="14" t="s">
        <v>8</v>
      </c>
      <c r="B11" s="15"/>
      <c r="C11" s="28" t="s">
        <v>22</v>
      </c>
      <c r="D11" s="28"/>
      <c r="E11" s="28"/>
      <c r="F11" s="28"/>
      <c r="G11" s="29"/>
    </row>
    <row r="12" spans="1:9" ht="16.5" thickBot="1" x14ac:dyDescent="0.3">
      <c r="A12" s="25" t="s">
        <v>14</v>
      </c>
      <c r="B12" s="26"/>
      <c r="C12" s="23" t="s">
        <v>23</v>
      </c>
      <c r="D12" s="23"/>
      <c r="E12" s="23"/>
      <c r="F12" s="23"/>
      <c r="G12" s="24"/>
    </row>
    <row r="14" spans="1:9" x14ac:dyDescent="0.25">
      <c r="A14" s="27"/>
      <c r="B14" s="27"/>
      <c r="C14" s="27"/>
      <c r="D14" s="27"/>
      <c r="E14" s="27"/>
      <c r="F14" s="27"/>
      <c r="G14" s="27"/>
      <c r="H14" s="27"/>
    </row>
    <row r="15" spans="1:9" x14ac:dyDescent="0.25">
      <c r="A15" s="1" t="s">
        <v>9</v>
      </c>
      <c r="B15" s="1" t="s">
        <v>13</v>
      </c>
      <c r="C15" s="1" t="s">
        <v>15</v>
      </c>
      <c r="D15" s="1" t="s">
        <v>16</v>
      </c>
      <c r="E15" s="1" t="s">
        <v>17</v>
      </c>
      <c r="F15" s="1" t="s">
        <v>10</v>
      </c>
      <c r="G15" s="1" t="s">
        <v>11</v>
      </c>
      <c r="H15" s="1" t="s">
        <v>12</v>
      </c>
    </row>
    <row r="16" spans="1:9" x14ac:dyDescent="0.25">
      <c r="A16" s="8">
        <v>0</v>
      </c>
      <c r="B16" s="7" t="s">
        <v>24</v>
      </c>
      <c r="C16" s="7">
        <f>1*5</f>
        <v>5</v>
      </c>
      <c r="D16" s="7">
        <f>1*5</f>
        <v>5</v>
      </c>
      <c r="E16" s="2">
        <f>D16-C16</f>
        <v>0</v>
      </c>
      <c r="F16" s="3">
        <v>1</v>
      </c>
      <c r="G16" s="4"/>
      <c r="H16" s="7" t="s">
        <v>37</v>
      </c>
    </row>
    <row r="17" spans="1:8" x14ac:dyDescent="0.25">
      <c r="A17" s="8">
        <v>0</v>
      </c>
      <c r="B17" s="7" t="s">
        <v>25</v>
      </c>
      <c r="C17" s="7">
        <f>1*5</f>
        <v>5</v>
      </c>
      <c r="D17" s="7">
        <f>1*5</f>
        <v>5</v>
      </c>
      <c r="E17" s="2">
        <f t="shared" ref="E17:E28" si="0">D17-C17</f>
        <v>0</v>
      </c>
      <c r="F17" s="3">
        <v>1</v>
      </c>
      <c r="G17" s="4"/>
      <c r="H17" s="7" t="s">
        <v>40</v>
      </c>
    </row>
    <row r="18" spans="1:8" x14ac:dyDescent="0.25">
      <c r="A18" s="8">
        <v>0</v>
      </c>
      <c r="B18" s="7" t="s">
        <v>26</v>
      </c>
      <c r="C18" s="7">
        <f>2*5</f>
        <v>10</v>
      </c>
      <c r="D18" s="7">
        <f>2*5</f>
        <v>10</v>
      </c>
      <c r="E18" s="2">
        <f t="shared" si="0"/>
        <v>0</v>
      </c>
      <c r="F18" s="3">
        <v>1</v>
      </c>
      <c r="G18" s="4"/>
      <c r="H18" s="7" t="s">
        <v>32</v>
      </c>
    </row>
    <row r="19" spans="1:8" x14ac:dyDescent="0.25">
      <c r="A19" s="8">
        <v>0</v>
      </c>
      <c r="B19" s="7" t="s">
        <v>38</v>
      </c>
      <c r="C19" s="7">
        <f>5*2</f>
        <v>10</v>
      </c>
      <c r="D19" s="7">
        <f>5*2</f>
        <v>10</v>
      </c>
      <c r="E19" s="2">
        <f t="shared" si="0"/>
        <v>0</v>
      </c>
      <c r="F19" s="3">
        <v>1</v>
      </c>
      <c r="G19" s="4"/>
      <c r="H19" s="7" t="s">
        <v>45</v>
      </c>
    </row>
    <row r="20" spans="1:8" x14ac:dyDescent="0.25">
      <c r="A20" s="8">
        <v>0</v>
      </c>
      <c r="B20" s="7" t="s">
        <v>33</v>
      </c>
      <c r="C20" s="7">
        <f>2*1</f>
        <v>2</v>
      </c>
      <c r="D20" s="7">
        <f>2*1</f>
        <v>2</v>
      </c>
      <c r="E20" s="2">
        <f t="shared" si="0"/>
        <v>0</v>
      </c>
      <c r="F20" s="3"/>
      <c r="G20" s="4">
        <v>1</v>
      </c>
      <c r="H20" s="7" t="s">
        <v>46</v>
      </c>
    </row>
    <row r="21" spans="1:8" x14ac:dyDescent="0.25">
      <c r="A21" s="8">
        <v>0</v>
      </c>
      <c r="B21" s="7" t="s">
        <v>41</v>
      </c>
      <c r="C21" s="7">
        <f>3*1</f>
        <v>3</v>
      </c>
      <c r="D21" s="7">
        <f>3*1</f>
        <v>3</v>
      </c>
      <c r="E21" s="2">
        <f t="shared" si="0"/>
        <v>0</v>
      </c>
      <c r="F21" s="3">
        <v>1</v>
      </c>
      <c r="G21" s="4"/>
      <c r="H21" s="7" t="s">
        <v>42</v>
      </c>
    </row>
    <row r="22" spans="1:8" x14ac:dyDescent="0.25">
      <c r="A22" s="8">
        <v>0</v>
      </c>
      <c r="B22" s="7" t="s">
        <v>43</v>
      </c>
      <c r="C22" s="7">
        <f>3*2</f>
        <v>6</v>
      </c>
      <c r="D22" s="7">
        <f>3*2</f>
        <v>6</v>
      </c>
      <c r="E22" s="2">
        <f t="shared" si="0"/>
        <v>0</v>
      </c>
      <c r="F22" s="3"/>
      <c r="G22" s="4">
        <v>1</v>
      </c>
      <c r="H22" s="7" t="s">
        <v>44</v>
      </c>
    </row>
    <row r="23" spans="1:8" x14ac:dyDescent="0.25">
      <c r="A23" s="8">
        <v>0</v>
      </c>
      <c r="B23" s="7" t="s">
        <v>39</v>
      </c>
      <c r="C23" s="7">
        <f>3*2</f>
        <v>6</v>
      </c>
      <c r="D23" s="7">
        <f>3*2</f>
        <v>6</v>
      </c>
      <c r="E23" s="2">
        <f t="shared" si="0"/>
        <v>0</v>
      </c>
      <c r="F23" s="3"/>
      <c r="G23" s="4">
        <v>1</v>
      </c>
      <c r="H23" s="7" t="s">
        <v>47</v>
      </c>
    </row>
    <row r="24" spans="1:8" x14ac:dyDescent="0.25">
      <c r="A24" s="8"/>
      <c r="B24" s="7"/>
      <c r="C24" s="7"/>
      <c r="D24" s="7"/>
      <c r="E24" s="2">
        <f t="shared" si="0"/>
        <v>0</v>
      </c>
      <c r="F24" s="3"/>
      <c r="G24" s="4"/>
      <c r="H24" s="7"/>
    </row>
    <row r="25" spans="1:8" x14ac:dyDescent="0.25">
      <c r="A25" s="8"/>
      <c r="B25" s="7"/>
      <c r="C25" s="7"/>
      <c r="D25" s="7"/>
      <c r="E25" s="2">
        <f t="shared" si="0"/>
        <v>0</v>
      </c>
      <c r="F25" s="3"/>
      <c r="G25" s="4"/>
      <c r="H25" s="7"/>
    </row>
    <row r="26" spans="1:8" x14ac:dyDescent="0.25">
      <c r="A26" s="8"/>
      <c r="B26" s="7"/>
      <c r="C26" s="7"/>
      <c r="D26" s="7"/>
      <c r="E26" s="2">
        <f t="shared" si="0"/>
        <v>0</v>
      </c>
      <c r="F26" s="3"/>
      <c r="G26" s="4"/>
      <c r="H26" s="7"/>
    </row>
    <row r="27" spans="1:8" x14ac:dyDescent="0.25">
      <c r="A27" s="8"/>
      <c r="B27" s="7"/>
      <c r="C27" s="7"/>
      <c r="D27" s="7"/>
      <c r="E27" s="2">
        <f t="shared" si="0"/>
        <v>0</v>
      </c>
      <c r="F27" s="3"/>
      <c r="G27" s="4"/>
      <c r="H27" s="7"/>
    </row>
    <row r="28" spans="1:8" ht="15.75" customHeight="1" x14ac:dyDescent="0.25">
      <c r="A28" s="8"/>
      <c r="B28" s="7"/>
      <c r="C28" s="7"/>
      <c r="D28" s="7"/>
      <c r="E28" s="2">
        <f t="shared" si="0"/>
        <v>0</v>
      </c>
      <c r="F28" s="3"/>
      <c r="G28" s="4"/>
      <c r="H28" s="7"/>
    </row>
    <row r="29" spans="1:8" x14ac:dyDescent="0.25">
      <c r="A29" s="6">
        <f>COUNT(A16:A28)</f>
        <v>8</v>
      </c>
      <c r="B29" s="6"/>
      <c r="C29" s="6">
        <f>SUM(C16:C28)</f>
        <v>47</v>
      </c>
      <c r="D29" s="6">
        <f>SUM(D16:D28)</f>
        <v>47</v>
      </c>
      <c r="E29" s="6">
        <f>SUM(E16:E28)</f>
        <v>0</v>
      </c>
      <c r="F29" s="6">
        <f>COUNT(F16:F28)</f>
        <v>5</v>
      </c>
      <c r="G29" s="6">
        <f>COUNT(G16:G28)</f>
        <v>3</v>
      </c>
      <c r="H29" s="6"/>
    </row>
    <row r="30" spans="1:8" x14ac:dyDescent="0.25">
      <c r="C30" s="2">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6:B6"/>
    <mergeCell ref="C6:G6"/>
    <mergeCell ref="A1:I2"/>
    <mergeCell ref="A4:B4"/>
    <mergeCell ref="C4:G4"/>
    <mergeCell ref="A5:B5"/>
    <mergeCell ref="C5:G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50810-5D6B-490E-9C36-AF0F14A8CBBB}">
  <dimension ref="A1:I32"/>
  <sheetViews>
    <sheetView workbookViewId="0">
      <selection activeCell="H5" sqref="H5"/>
    </sheetView>
  </sheetViews>
  <sheetFormatPr defaultColWidth="11.42578125" defaultRowHeight="15.75" x14ac:dyDescent="0.25"/>
  <cols>
    <col min="1" max="1" width="8" style="2" customWidth="1"/>
    <col min="2" max="2" width="38.5703125" style="2" bestFit="1" customWidth="1"/>
    <col min="3" max="3" width="13.42578125" style="2" customWidth="1"/>
    <col min="4" max="4" width="13.85546875" style="2" bestFit="1" customWidth="1"/>
    <col min="5" max="5" width="9.42578125" style="2" bestFit="1" customWidth="1"/>
    <col min="6" max="7" width="11.42578125" style="2"/>
    <col min="8" max="8" width="41" style="2" bestFit="1" customWidth="1"/>
    <col min="9" max="16384" width="11.42578125" style="2"/>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x14ac:dyDescent="0.25">
      <c r="A4" s="12" t="s">
        <v>1</v>
      </c>
      <c r="B4" s="13"/>
      <c r="C4" s="16">
        <v>3</v>
      </c>
      <c r="D4" s="16"/>
      <c r="E4" s="16"/>
      <c r="F4" s="16"/>
      <c r="G4" s="17"/>
    </row>
    <row r="5" spans="1:9" x14ac:dyDescent="0.25">
      <c r="A5" s="14" t="s">
        <v>2</v>
      </c>
      <c r="B5" s="15"/>
      <c r="C5" s="18">
        <v>45265</v>
      </c>
      <c r="D5" s="19"/>
      <c r="E5" s="19"/>
      <c r="F5" s="19"/>
      <c r="G5" s="20"/>
    </row>
    <row r="6" spans="1:9" x14ac:dyDescent="0.25">
      <c r="A6" s="14" t="s">
        <v>3</v>
      </c>
      <c r="B6" s="15"/>
      <c r="C6" s="19">
        <v>18</v>
      </c>
      <c r="D6" s="19"/>
      <c r="E6" s="19"/>
      <c r="F6" s="19"/>
      <c r="G6" s="20"/>
    </row>
    <row r="7" spans="1:9" x14ac:dyDescent="0.25">
      <c r="A7" s="14" t="s">
        <v>4</v>
      </c>
      <c r="B7" s="15"/>
      <c r="C7" s="21" t="s">
        <v>18</v>
      </c>
      <c r="D7" s="21"/>
      <c r="E7" s="21"/>
      <c r="F7" s="21"/>
      <c r="G7" s="22"/>
    </row>
    <row r="8" spans="1:9" x14ac:dyDescent="0.25">
      <c r="A8" s="14" t="s">
        <v>5</v>
      </c>
      <c r="B8" s="15"/>
      <c r="C8" s="10" t="s">
        <v>19</v>
      </c>
      <c r="D8" s="10"/>
      <c r="E8" s="10"/>
      <c r="F8" s="10"/>
      <c r="G8" s="11"/>
    </row>
    <row r="9" spans="1:9" x14ac:dyDescent="0.25">
      <c r="A9" s="14" t="s">
        <v>6</v>
      </c>
      <c r="B9" s="15"/>
      <c r="C9" s="10" t="s">
        <v>20</v>
      </c>
      <c r="D9" s="10"/>
      <c r="E9" s="10"/>
      <c r="F9" s="10"/>
      <c r="G9" s="11"/>
    </row>
    <row r="10" spans="1:9" x14ac:dyDescent="0.25">
      <c r="A10" s="14" t="s">
        <v>7</v>
      </c>
      <c r="B10" s="15"/>
      <c r="C10" s="10" t="s">
        <v>21</v>
      </c>
      <c r="D10" s="10"/>
      <c r="E10" s="10"/>
      <c r="F10" s="10"/>
      <c r="G10" s="11"/>
    </row>
    <row r="11" spans="1:9" x14ac:dyDescent="0.25">
      <c r="A11" s="14" t="s">
        <v>8</v>
      </c>
      <c r="B11" s="15"/>
      <c r="C11" s="28" t="s">
        <v>22</v>
      </c>
      <c r="D11" s="28"/>
      <c r="E11" s="28"/>
      <c r="F11" s="28"/>
      <c r="G11" s="29"/>
    </row>
    <row r="12" spans="1:9" ht="16.5" thickBot="1" x14ac:dyDescent="0.3">
      <c r="A12" s="25" t="s">
        <v>14</v>
      </c>
      <c r="B12" s="26"/>
      <c r="C12" s="23" t="s">
        <v>23</v>
      </c>
      <c r="D12" s="23"/>
      <c r="E12" s="23"/>
      <c r="F12" s="23"/>
      <c r="G12" s="24"/>
    </row>
    <row r="14" spans="1:9" x14ac:dyDescent="0.25">
      <c r="A14" s="27"/>
      <c r="B14" s="27"/>
      <c r="C14" s="27"/>
      <c r="D14" s="27"/>
      <c r="E14" s="27"/>
      <c r="F14" s="27"/>
      <c r="G14" s="27"/>
      <c r="H14" s="27"/>
    </row>
    <row r="15" spans="1:9" x14ac:dyDescent="0.25">
      <c r="A15" s="1" t="s">
        <v>9</v>
      </c>
      <c r="B15" s="1" t="s">
        <v>13</v>
      </c>
      <c r="C15" s="1" t="s">
        <v>15</v>
      </c>
      <c r="D15" s="1" t="s">
        <v>16</v>
      </c>
      <c r="E15" s="1" t="s">
        <v>17</v>
      </c>
      <c r="F15" s="1" t="s">
        <v>10</v>
      </c>
      <c r="G15" s="1" t="s">
        <v>11</v>
      </c>
      <c r="H15" s="1" t="s">
        <v>12</v>
      </c>
    </row>
    <row r="16" spans="1:9" x14ac:dyDescent="0.25">
      <c r="A16" s="8">
        <v>0</v>
      </c>
      <c r="B16" s="7" t="s">
        <v>24</v>
      </c>
      <c r="C16" s="7">
        <f>1*5</f>
        <v>5</v>
      </c>
      <c r="D16" s="7">
        <f>1*5</f>
        <v>5</v>
      </c>
      <c r="E16" s="2">
        <f>D16-C16</f>
        <v>0</v>
      </c>
      <c r="F16" s="3">
        <v>1</v>
      </c>
      <c r="G16" s="4"/>
      <c r="H16" s="7" t="s">
        <v>48</v>
      </c>
    </row>
    <row r="17" spans="1:8" x14ac:dyDescent="0.25">
      <c r="A17" s="8">
        <v>0</v>
      </c>
      <c r="B17" s="7" t="s">
        <v>26</v>
      </c>
      <c r="C17" s="7">
        <f>4*5</f>
        <v>20</v>
      </c>
      <c r="D17" s="7">
        <f>4*5</f>
        <v>20</v>
      </c>
      <c r="E17" s="2">
        <f t="shared" ref="E17:E30" si="0">D17-C17</f>
        <v>0</v>
      </c>
      <c r="F17" s="3">
        <v>1</v>
      </c>
      <c r="G17" s="4"/>
      <c r="H17" s="7" t="s">
        <v>49</v>
      </c>
    </row>
    <row r="18" spans="1:8" x14ac:dyDescent="0.25">
      <c r="A18" s="8">
        <v>0</v>
      </c>
      <c r="B18" s="7" t="s">
        <v>26</v>
      </c>
      <c r="C18" s="7">
        <f>2*5</f>
        <v>10</v>
      </c>
      <c r="D18" s="7">
        <f>2*5</f>
        <v>10</v>
      </c>
      <c r="E18" s="2">
        <f t="shared" si="0"/>
        <v>0</v>
      </c>
      <c r="F18" s="3">
        <v>1</v>
      </c>
      <c r="G18" s="4"/>
      <c r="H18" s="7" t="s">
        <v>50</v>
      </c>
    </row>
    <row r="19" spans="1:8" x14ac:dyDescent="0.25">
      <c r="A19" s="8">
        <v>0</v>
      </c>
      <c r="B19" s="7" t="s">
        <v>26</v>
      </c>
      <c r="C19" s="7">
        <f>2*2</f>
        <v>4</v>
      </c>
      <c r="D19" s="7">
        <f>2*2</f>
        <v>4</v>
      </c>
      <c r="E19" s="2">
        <f t="shared" si="0"/>
        <v>0</v>
      </c>
      <c r="F19" s="3">
        <v>1</v>
      </c>
      <c r="G19" s="4"/>
      <c r="H19" s="7" t="s">
        <v>51</v>
      </c>
    </row>
    <row r="20" spans="1:8" x14ac:dyDescent="0.25">
      <c r="A20" s="8">
        <v>0</v>
      </c>
      <c r="B20" s="7" t="s">
        <v>26</v>
      </c>
      <c r="C20" s="7">
        <f>3*2</f>
        <v>6</v>
      </c>
      <c r="D20" s="7">
        <f>3*2</f>
        <v>6</v>
      </c>
      <c r="E20" s="2">
        <f t="shared" si="0"/>
        <v>0</v>
      </c>
      <c r="F20" s="3">
        <v>1</v>
      </c>
      <c r="G20" s="4"/>
      <c r="H20" s="7" t="s">
        <v>57</v>
      </c>
    </row>
    <row r="21" spans="1:8" x14ac:dyDescent="0.25">
      <c r="A21" s="8">
        <v>58</v>
      </c>
      <c r="B21" s="7" t="s">
        <v>54</v>
      </c>
      <c r="C21" s="7">
        <f>1*2</f>
        <v>2</v>
      </c>
      <c r="D21" s="7">
        <f>1*2</f>
        <v>2</v>
      </c>
      <c r="E21" s="2">
        <f t="shared" si="0"/>
        <v>0</v>
      </c>
      <c r="F21" s="3">
        <v>1</v>
      </c>
      <c r="G21" s="4"/>
      <c r="H21" s="7" t="s">
        <v>53</v>
      </c>
    </row>
    <row r="22" spans="1:8" x14ac:dyDescent="0.25">
      <c r="A22" s="8">
        <v>60</v>
      </c>
      <c r="B22" s="7" t="s">
        <v>55</v>
      </c>
      <c r="C22" s="7">
        <f>8*2</f>
        <v>16</v>
      </c>
      <c r="D22" s="7">
        <f>5*2</f>
        <v>10</v>
      </c>
      <c r="E22" s="2">
        <f t="shared" si="0"/>
        <v>-6</v>
      </c>
      <c r="F22" s="3">
        <v>1</v>
      </c>
      <c r="G22" s="4"/>
      <c r="H22" s="7" t="s">
        <v>53</v>
      </c>
    </row>
    <row r="23" spans="1:8" x14ac:dyDescent="0.25">
      <c r="A23" s="8">
        <v>122</v>
      </c>
      <c r="B23" s="7" t="s">
        <v>56</v>
      </c>
      <c r="C23" s="7">
        <v>4</v>
      </c>
      <c r="D23" s="7">
        <v>8</v>
      </c>
      <c r="E23" s="2">
        <f t="shared" si="0"/>
        <v>4</v>
      </c>
      <c r="F23" s="3">
        <v>1</v>
      </c>
      <c r="G23" s="4"/>
      <c r="H23" s="7" t="s">
        <v>52</v>
      </c>
    </row>
    <row r="24" spans="1:8" x14ac:dyDescent="0.25">
      <c r="A24" s="8">
        <v>167</v>
      </c>
      <c r="B24" s="7" t="s">
        <v>33</v>
      </c>
      <c r="C24" s="7">
        <v>3</v>
      </c>
      <c r="D24" s="7">
        <v>3</v>
      </c>
      <c r="E24" s="2">
        <f t="shared" si="0"/>
        <v>0</v>
      </c>
      <c r="F24" s="3">
        <v>1</v>
      </c>
      <c r="G24" s="4"/>
      <c r="H24" s="7" t="s">
        <v>34</v>
      </c>
    </row>
    <row r="25" spans="1:8" x14ac:dyDescent="0.25">
      <c r="A25" s="8">
        <v>4</v>
      </c>
      <c r="B25" s="7" t="s">
        <v>58</v>
      </c>
      <c r="C25" s="7">
        <f>1*2</f>
        <v>2</v>
      </c>
      <c r="D25" s="7">
        <f>1*2</f>
        <v>2</v>
      </c>
      <c r="E25" s="2">
        <f t="shared" si="0"/>
        <v>0</v>
      </c>
      <c r="F25" s="3">
        <v>1</v>
      </c>
      <c r="G25" s="4"/>
      <c r="H25" s="7" t="s">
        <v>62</v>
      </c>
    </row>
    <row r="26" spans="1:8" x14ac:dyDescent="0.25">
      <c r="A26" s="8">
        <v>5</v>
      </c>
      <c r="B26" s="7" t="s">
        <v>59</v>
      </c>
      <c r="C26" s="7">
        <f>4*2</f>
        <v>8</v>
      </c>
      <c r="D26" s="7">
        <f>4*2</f>
        <v>8</v>
      </c>
      <c r="E26" s="2">
        <f t="shared" si="0"/>
        <v>0</v>
      </c>
      <c r="F26" s="3">
        <v>1</v>
      </c>
      <c r="G26" s="4"/>
      <c r="H26" s="7" t="s">
        <v>62</v>
      </c>
    </row>
    <row r="27" spans="1:8" x14ac:dyDescent="0.25">
      <c r="A27" s="8">
        <v>6</v>
      </c>
      <c r="B27" s="7" t="s">
        <v>60</v>
      </c>
      <c r="C27" s="7">
        <v>4</v>
      </c>
      <c r="D27" s="7">
        <v>3</v>
      </c>
      <c r="E27" s="2">
        <f t="shared" si="0"/>
        <v>-1</v>
      </c>
      <c r="F27" s="3">
        <v>1</v>
      </c>
      <c r="G27" s="4"/>
      <c r="H27" s="7" t="s">
        <v>64</v>
      </c>
    </row>
    <row r="28" spans="1:8" x14ac:dyDescent="0.25">
      <c r="A28" s="8">
        <v>21</v>
      </c>
      <c r="B28" s="7" t="s">
        <v>61</v>
      </c>
      <c r="C28" s="7">
        <v>4</v>
      </c>
      <c r="D28" s="7">
        <v>3</v>
      </c>
      <c r="E28" s="2">
        <f t="shared" si="0"/>
        <v>-1</v>
      </c>
      <c r="F28" s="3"/>
      <c r="G28" s="4">
        <v>1</v>
      </c>
      <c r="H28" s="7" t="s">
        <v>63</v>
      </c>
    </row>
    <row r="29" spans="1:8" x14ac:dyDescent="0.25">
      <c r="A29" s="8"/>
      <c r="B29" s="7"/>
      <c r="C29" s="7"/>
      <c r="D29" s="7"/>
      <c r="E29" s="2">
        <f t="shared" si="0"/>
        <v>0</v>
      </c>
      <c r="F29" s="3"/>
      <c r="G29" s="4"/>
      <c r="H29" s="7"/>
    </row>
    <row r="30" spans="1:8" ht="15.75" customHeight="1" x14ac:dyDescent="0.25">
      <c r="A30" s="8"/>
      <c r="B30" s="7"/>
      <c r="C30" s="7"/>
      <c r="D30" s="7"/>
      <c r="E30" s="2">
        <f t="shared" si="0"/>
        <v>0</v>
      </c>
      <c r="F30" s="3"/>
      <c r="G30" s="4"/>
      <c r="H30" s="7"/>
    </row>
    <row r="31" spans="1:8" x14ac:dyDescent="0.25">
      <c r="A31" s="6">
        <f>COUNT(A16:A30)</f>
        <v>13</v>
      </c>
      <c r="B31" s="6"/>
      <c r="C31" s="6">
        <f>SUM(C16:C30)</f>
        <v>88</v>
      </c>
      <c r="D31" s="6">
        <f>SUM(D16:D30)</f>
        <v>84</v>
      </c>
      <c r="E31" s="6">
        <f>SUM(E16:E30)</f>
        <v>-4</v>
      </c>
      <c r="F31" s="6">
        <f>COUNT(F16:F30)</f>
        <v>12</v>
      </c>
      <c r="G31" s="6">
        <f>COUNT(G16:G30)</f>
        <v>1</v>
      </c>
      <c r="H31" s="6"/>
    </row>
    <row r="32" spans="1:8" x14ac:dyDescent="0.25">
      <c r="C32" s="2">
        <f>12*5</f>
        <v>60</v>
      </c>
    </row>
  </sheetData>
  <mergeCells count="20">
    <mergeCell ref="A6:B6"/>
    <mergeCell ref="C6:G6"/>
    <mergeCell ref="A1:I2"/>
    <mergeCell ref="A4:B4"/>
    <mergeCell ref="C4:G4"/>
    <mergeCell ref="A5:B5"/>
    <mergeCell ref="C5:G5"/>
    <mergeCell ref="A7:B7"/>
    <mergeCell ref="C7:G7"/>
    <mergeCell ref="A8:B8"/>
    <mergeCell ref="C8:G8"/>
    <mergeCell ref="A9:B9"/>
    <mergeCell ref="C9:G9"/>
    <mergeCell ref="A14:H14"/>
    <mergeCell ref="A10:B10"/>
    <mergeCell ref="C10:G10"/>
    <mergeCell ref="A11:B11"/>
    <mergeCell ref="C11:G11"/>
    <mergeCell ref="A12:B12"/>
    <mergeCell ref="C12:G12"/>
  </mergeCells>
  <pageMargins left="0.7" right="0.7" top="0.75" bottom="0.75" header="0.3" footer="0.3"/>
  <ignoredErrors>
    <ignoredError sqref="C17:D1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D38E6-5633-4343-947C-C3F751C3A79D}">
  <dimension ref="A1:I34"/>
  <sheetViews>
    <sheetView topLeftCell="A3" workbookViewId="0">
      <selection activeCell="C37" sqref="C37"/>
    </sheetView>
  </sheetViews>
  <sheetFormatPr defaultColWidth="11.42578125" defaultRowHeight="15.75" x14ac:dyDescent="0.25"/>
  <cols>
    <col min="1" max="1" width="8" style="2" customWidth="1"/>
    <col min="2" max="2" width="38.5703125" style="2" bestFit="1" customWidth="1"/>
    <col min="3" max="3" width="13.42578125" style="2" customWidth="1"/>
    <col min="4" max="4" width="13.85546875" style="2" bestFit="1" customWidth="1"/>
    <col min="5" max="5" width="9.42578125" style="2" bestFit="1" customWidth="1"/>
    <col min="6" max="7" width="11.42578125" style="2"/>
    <col min="8" max="8" width="64.85546875" style="2" bestFit="1" customWidth="1"/>
    <col min="9" max="16384" width="11.42578125" style="2"/>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x14ac:dyDescent="0.25">
      <c r="A4" s="12" t="s">
        <v>1</v>
      </c>
      <c r="B4" s="13"/>
      <c r="C4" s="16">
        <v>4</v>
      </c>
      <c r="D4" s="16"/>
      <c r="E4" s="16"/>
      <c r="F4" s="16"/>
      <c r="G4" s="17"/>
    </row>
    <row r="5" spans="1:9" x14ac:dyDescent="0.25">
      <c r="A5" s="14" t="s">
        <v>2</v>
      </c>
      <c r="B5" s="15"/>
      <c r="C5" s="18">
        <v>45279</v>
      </c>
      <c r="D5" s="19"/>
      <c r="E5" s="19"/>
      <c r="F5" s="19"/>
      <c r="G5" s="20"/>
    </row>
    <row r="6" spans="1:9" x14ac:dyDescent="0.25">
      <c r="A6" s="14" t="s">
        <v>3</v>
      </c>
      <c r="B6" s="15"/>
      <c r="C6" s="19">
        <v>18</v>
      </c>
      <c r="D6" s="19"/>
      <c r="E6" s="19"/>
      <c r="F6" s="19"/>
      <c r="G6" s="20"/>
    </row>
    <row r="7" spans="1:9" x14ac:dyDescent="0.25">
      <c r="A7" s="14" t="s">
        <v>4</v>
      </c>
      <c r="B7" s="15"/>
      <c r="C7" s="21" t="s">
        <v>18</v>
      </c>
      <c r="D7" s="21"/>
      <c r="E7" s="21"/>
      <c r="F7" s="21"/>
      <c r="G7" s="22"/>
    </row>
    <row r="8" spans="1:9" x14ac:dyDescent="0.25">
      <c r="A8" s="14" t="s">
        <v>5</v>
      </c>
      <c r="B8" s="15"/>
      <c r="C8" s="10" t="s">
        <v>19</v>
      </c>
      <c r="D8" s="10"/>
      <c r="E8" s="10"/>
      <c r="F8" s="10"/>
      <c r="G8" s="11"/>
    </row>
    <row r="9" spans="1:9" x14ac:dyDescent="0.25">
      <c r="A9" s="14" t="s">
        <v>6</v>
      </c>
      <c r="B9" s="15"/>
      <c r="C9" s="10" t="s">
        <v>20</v>
      </c>
      <c r="D9" s="10"/>
      <c r="E9" s="10"/>
      <c r="F9" s="10"/>
      <c r="G9" s="11"/>
    </row>
    <row r="10" spans="1:9" x14ac:dyDescent="0.25">
      <c r="A10" s="14" t="s">
        <v>7</v>
      </c>
      <c r="B10" s="15"/>
      <c r="C10" s="10" t="s">
        <v>21</v>
      </c>
      <c r="D10" s="10"/>
      <c r="E10" s="10"/>
      <c r="F10" s="10"/>
      <c r="G10" s="11"/>
    </row>
    <row r="11" spans="1:9" x14ac:dyDescent="0.25">
      <c r="A11" s="14" t="s">
        <v>8</v>
      </c>
      <c r="B11" s="15"/>
      <c r="C11" s="28" t="s">
        <v>22</v>
      </c>
      <c r="D11" s="28"/>
      <c r="E11" s="28"/>
      <c r="F11" s="28"/>
      <c r="G11" s="29"/>
    </row>
    <row r="12" spans="1:9" ht="16.5" thickBot="1" x14ac:dyDescent="0.3">
      <c r="A12" s="25" t="s">
        <v>14</v>
      </c>
      <c r="B12" s="26"/>
      <c r="C12" s="23" t="s">
        <v>23</v>
      </c>
      <c r="D12" s="23"/>
      <c r="E12" s="23"/>
      <c r="F12" s="23"/>
      <c r="G12" s="24"/>
    </row>
    <row r="14" spans="1:9" x14ac:dyDescent="0.25">
      <c r="A14" s="27"/>
      <c r="B14" s="27"/>
      <c r="C14" s="27"/>
      <c r="D14" s="27"/>
      <c r="E14" s="27"/>
      <c r="F14" s="27"/>
      <c r="G14" s="27"/>
      <c r="H14" s="27"/>
    </row>
    <row r="15" spans="1:9" x14ac:dyDescent="0.25">
      <c r="A15" s="1" t="s">
        <v>9</v>
      </c>
      <c r="B15" s="1" t="s">
        <v>13</v>
      </c>
      <c r="C15" s="1" t="s">
        <v>15</v>
      </c>
      <c r="D15" s="1" t="s">
        <v>16</v>
      </c>
      <c r="E15" s="1" t="s">
        <v>17</v>
      </c>
      <c r="F15" s="1" t="s">
        <v>10</v>
      </c>
      <c r="G15" s="1" t="s">
        <v>11</v>
      </c>
      <c r="H15" s="1" t="s">
        <v>12</v>
      </c>
    </row>
    <row r="16" spans="1:9" x14ac:dyDescent="0.25">
      <c r="A16" s="8">
        <v>0</v>
      </c>
      <c r="B16" s="7" t="s">
        <v>24</v>
      </c>
      <c r="C16" s="7">
        <f>1*5</f>
        <v>5</v>
      </c>
      <c r="D16" s="7">
        <f>1*5</f>
        <v>5</v>
      </c>
      <c r="E16" s="2">
        <f>D16-C16</f>
        <v>0</v>
      </c>
      <c r="F16" s="3">
        <v>1</v>
      </c>
      <c r="G16" s="4"/>
      <c r="H16" s="7" t="s">
        <v>70</v>
      </c>
    </row>
    <row r="17" spans="1:8" x14ac:dyDescent="0.25">
      <c r="A17" s="8">
        <v>0</v>
      </c>
      <c r="B17" s="7" t="s">
        <v>26</v>
      </c>
      <c r="C17" s="7">
        <f>2*5</f>
        <v>10</v>
      </c>
      <c r="D17" s="7">
        <f>2*5</f>
        <v>10</v>
      </c>
      <c r="E17" s="2">
        <f>D17-C17</f>
        <v>0</v>
      </c>
      <c r="F17" s="3">
        <v>1</v>
      </c>
      <c r="G17" s="4"/>
      <c r="H17" s="7" t="s">
        <v>50</v>
      </c>
    </row>
    <row r="18" spans="1:8" x14ac:dyDescent="0.25">
      <c r="A18" s="8">
        <v>0</v>
      </c>
      <c r="B18" s="7" t="s">
        <v>26</v>
      </c>
      <c r="C18" s="7">
        <f>2*1</f>
        <v>2</v>
      </c>
      <c r="D18" s="7">
        <f>2*1</f>
        <v>2</v>
      </c>
      <c r="E18" s="2">
        <f>D18-C18</f>
        <v>0</v>
      </c>
      <c r="F18" s="3">
        <v>1</v>
      </c>
      <c r="G18" s="4"/>
      <c r="H18" s="7" t="s">
        <v>71</v>
      </c>
    </row>
    <row r="19" spans="1:8" x14ac:dyDescent="0.25">
      <c r="A19" s="8">
        <v>0</v>
      </c>
      <c r="B19" s="7" t="s">
        <v>26</v>
      </c>
      <c r="C19" s="7">
        <f>2*2</f>
        <v>4</v>
      </c>
      <c r="D19" s="7">
        <f>2*2</f>
        <v>4</v>
      </c>
      <c r="E19" s="2">
        <f t="shared" ref="E19:E20" si="0">D19-C19</f>
        <v>0</v>
      </c>
      <c r="F19" s="3">
        <v>1</v>
      </c>
      <c r="G19" s="4"/>
      <c r="H19" s="7" t="s">
        <v>81</v>
      </c>
    </row>
    <row r="20" spans="1:8" x14ac:dyDescent="0.25">
      <c r="A20" s="8">
        <v>0</v>
      </c>
      <c r="B20" s="7" t="s">
        <v>26</v>
      </c>
      <c r="C20" s="7">
        <f>3*2</f>
        <v>6</v>
      </c>
      <c r="D20" s="7">
        <f>3*2</f>
        <v>6</v>
      </c>
      <c r="E20" s="2">
        <f t="shared" si="0"/>
        <v>0</v>
      </c>
      <c r="F20" s="3">
        <v>1</v>
      </c>
      <c r="G20" s="4"/>
      <c r="H20" s="7" t="s">
        <v>82</v>
      </c>
    </row>
    <row r="21" spans="1:8" x14ac:dyDescent="0.25">
      <c r="A21" s="8">
        <v>14</v>
      </c>
      <c r="B21" s="7" t="s">
        <v>65</v>
      </c>
      <c r="C21" s="7">
        <f>4*2</f>
        <v>8</v>
      </c>
      <c r="D21" s="7">
        <f>3*2</f>
        <v>6</v>
      </c>
      <c r="E21" s="2">
        <f t="shared" ref="E21:E28" si="1">D21-C21</f>
        <v>-2</v>
      </c>
      <c r="F21" s="3">
        <v>1</v>
      </c>
      <c r="G21" s="4"/>
      <c r="H21" s="7" t="s">
        <v>73</v>
      </c>
    </row>
    <row r="22" spans="1:8" x14ac:dyDescent="0.25">
      <c r="A22" s="8">
        <v>15</v>
      </c>
      <c r="B22" s="7" t="s">
        <v>66</v>
      </c>
      <c r="C22" s="7">
        <v>2</v>
      </c>
      <c r="D22" s="7">
        <v>3</v>
      </c>
      <c r="E22" s="2">
        <f t="shared" si="1"/>
        <v>1</v>
      </c>
      <c r="F22" s="3">
        <v>1</v>
      </c>
      <c r="G22" s="4"/>
      <c r="H22" s="7" t="s">
        <v>72</v>
      </c>
    </row>
    <row r="23" spans="1:8" x14ac:dyDescent="0.25">
      <c r="A23" s="8">
        <v>16</v>
      </c>
      <c r="B23" s="7" t="s">
        <v>67</v>
      </c>
      <c r="C23" s="7">
        <v>4</v>
      </c>
      <c r="D23" s="7">
        <v>3</v>
      </c>
      <c r="E23" s="2">
        <f t="shared" si="1"/>
        <v>-1</v>
      </c>
      <c r="F23" s="3">
        <v>1</v>
      </c>
      <c r="G23" s="4"/>
      <c r="H23" s="7" t="s">
        <v>63</v>
      </c>
    </row>
    <row r="24" spans="1:8" x14ac:dyDescent="0.25">
      <c r="A24" s="8">
        <v>21</v>
      </c>
      <c r="B24" s="7" t="s">
        <v>61</v>
      </c>
      <c r="C24" s="7">
        <v>1</v>
      </c>
      <c r="D24" s="7">
        <v>1</v>
      </c>
      <c r="E24" s="2">
        <f t="shared" si="1"/>
        <v>0</v>
      </c>
      <c r="F24" s="3">
        <v>1</v>
      </c>
      <c r="G24" s="4"/>
      <c r="H24" s="7" t="s">
        <v>63</v>
      </c>
    </row>
    <row r="25" spans="1:8" x14ac:dyDescent="0.25">
      <c r="A25" s="8">
        <v>31</v>
      </c>
      <c r="B25" s="7" t="s">
        <v>68</v>
      </c>
      <c r="C25" s="7">
        <v>4</v>
      </c>
      <c r="D25" s="7">
        <v>3</v>
      </c>
      <c r="E25" s="2">
        <f t="shared" si="1"/>
        <v>-1</v>
      </c>
      <c r="F25" s="3">
        <v>1</v>
      </c>
      <c r="G25" s="4"/>
      <c r="H25" s="7" t="s">
        <v>64</v>
      </c>
    </row>
    <row r="26" spans="1:8" x14ac:dyDescent="0.25">
      <c r="A26" s="8">
        <v>36</v>
      </c>
      <c r="B26" s="7" t="s">
        <v>69</v>
      </c>
      <c r="C26" s="7">
        <v>2</v>
      </c>
      <c r="D26" s="7">
        <v>2</v>
      </c>
      <c r="E26" s="2">
        <f t="shared" si="1"/>
        <v>0</v>
      </c>
      <c r="F26" s="3">
        <v>1</v>
      </c>
      <c r="G26" s="4"/>
      <c r="H26" s="7" t="s">
        <v>64</v>
      </c>
    </row>
    <row r="27" spans="1:8" x14ac:dyDescent="0.25">
      <c r="A27" s="8">
        <v>41</v>
      </c>
      <c r="B27" s="7" t="s">
        <v>78</v>
      </c>
      <c r="C27" s="7">
        <v>8</v>
      </c>
      <c r="D27" s="7">
        <v>7</v>
      </c>
      <c r="E27" s="2">
        <f t="shared" si="1"/>
        <v>-1</v>
      </c>
      <c r="F27" s="3">
        <v>1</v>
      </c>
      <c r="G27" s="4"/>
      <c r="H27" s="7" t="s">
        <v>80</v>
      </c>
    </row>
    <row r="28" spans="1:8" x14ac:dyDescent="0.25">
      <c r="A28" s="8">
        <v>43</v>
      </c>
      <c r="B28" s="7" t="s">
        <v>79</v>
      </c>
      <c r="C28" s="7">
        <v>8</v>
      </c>
      <c r="D28" s="7">
        <v>6</v>
      </c>
      <c r="E28" s="2">
        <f t="shared" si="1"/>
        <v>-2</v>
      </c>
      <c r="F28" s="3">
        <v>1</v>
      </c>
      <c r="G28" s="4"/>
      <c r="H28" s="7" t="s">
        <v>52</v>
      </c>
    </row>
    <row r="29" spans="1:8" x14ac:dyDescent="0.25">
      <c r="A29" s="8">
        <v>144</v>
      </c>
      <c r="B29" s="7" t="s">
        <v>74</v>
      </c>
      <c r="C29" s="7">
        <v>2</v>
      </c>
      <c r="D29" s="7">
        <v>2</v>
      </c>
      <c r="E29" s="2">
        <f t="shared" ref="E29:E32" si="2">D29-C29</f>
        <v>0</v>
      </c>
      <c r="F29" s="3">
        <v>1</v>
      </c>
      <c r="G29" s="4"/>
      <c r="H29" s="7" t="s">
        <v>34</v>
      </c>
    </row>
    <row r="30" spans="1:8" x14ac:dyDescent="0.25">
      <c r="A30" s="8">
        <v>145</v>
      </c>
      <c r="B30" s="7" t="s">
        <v>75</v>
      </c>
      <c r="C30" s="7">
        <v>2</v>
      </c>
      <c r="D30" s="7">
        <v>2</v>
      </c>
      <c r="E30" s="2">
        <f>D30-C30</f>
        <v>0</v>
      </c>
      <c r="F30" s="3">
        <v>1</v>
      </c>
      <c r="G30" s="4"/>
      <c r="H30" s="7" t="s">
        <v>34</v>
      </c>
    </row>
    <row r="31" spans="1:8" x14ac:dyDescent="0.25">
      <c r="A31" s="8">
        <v>146</v>
      </c>
      <c r="B31" s="7" t="s">
        <v>76</v>
      </c>
      <c r="C31" s="7">
        <v>2</v>
      </c>
      <c r="D31" s="7">
        <v>2</v>
      </c>
      <c r="E31" s="2">
        <f>D31-C31</f>
        <v>0</v>
      </c>
      <c r="F31" s="3">
        <v>1</v>
      </c>
      <c r="G31" s="4"/>
      <c r="H31" s="7" t="s">
        <v>34</v>
      </c>
    </row>
    <row r="32" spans="1:8" x14ac:dyDescent="0.25">
      <c r="A32" s="8">
        <v>147</v>
      </c>
      <c r="B32" s="7" t="s">
        <v>77</v>
      </c>
      <c r="C32" s="7">
        <v>2</v>
      </c>
      <c r="D32" s="7">
        <v>2</v>
      </c>
      <c r="E32" s="2">
        <f t="shared" si="2"/>
        <v>0</v>
      </c>
      <c r="F32" s="3">
        <v>1</v>
      </c>
      <c r="G32" s="4"/>
      <c r="H32" s="7" t="s">
        <v>34</v>
      </c>
    </row>
    <row r="33" spans="1:8" x14ac:dyDescent="0.25">
      <c r="A33" s="6">
        <f>COUNT(A16:A32)</f>
        <v>17</v>
      </c>
      <c r="B33" s="6"/>
      <c r="C33" s="6">
        <f>SUM(C16:C32)</f>
        <v>72</v>
      </c>
      <c r="D33" s="6">
        <f>SUM(D16:D32)</f>
        <v>66</v>
      </c>
      <c r="E33" s="6">
        <f>SUM(E16:E32)</f>
        <v>-6</v>
      </c>
      <c r="F33" s="6">
        <f>COUNT(F16:F32)</f>
        <v>17</v>
      </c>
      <c r="G33" s="6">
        <f>COUNT(G16:G32)</f>
        <v>0</v>
      </c>
      <c r="H33" s="6"/>
    </row>
    <row r="34" spans="1:8" x14ac:dyDescent="0.25">
      <c r="C34" s="2">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6:B6"/>
    <mergeCell ref="C6:G6"/>
    <mergeCell ref="A1:I2"/>
    <mergeCell ref="A4:B4"/>
    <mergeCell ref="C4:G4"/>
    <mergeCell ref="A5:B5"/>
    <mergeCell ref="C5:G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8A099-239A-4E78-86F1-BDB62E67DD71}">
  <dimension ref="A1:I36"/>
  <sheetViews>
    <sheetView topLeftCell="A5" workbookViewId="0">
      <selection activeCell="D30" sqref="D30"/>
    </sheetView>
  </sheetViews>
  <sheetFormatPr defaultColWidth="11.42578125" defaultRowHeight="15.75" x14ac:dyDescent="0.25"/>
  <cols>
    <col min="1" max="1" width="8" style="2" customWidth="1"/>
    <col min="2" max="2" width="38.5703125" style="2" bestFit="1" customWidth="1"/>
    <col min="3" max="3" width="13.42578125" style="2" customWidth="1"/>
    <col min="4" max="4" width="13.85546875" style="2" bestFit="1" customWidth="1"/>
    <col min="5" max="5" width="9.42578125" style="2" bestFit="1" customWidth="1"/>
    <col min="6" max="7" width="11.42578125" style="2"/>
    <col min="8" max="8" width="64.85546875" style="2" bestFit="1" customWidth="1"/>
    <col min="9" max="16384" width="11.42578125" style="2"/>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x14ac:dyDescent="0.25">
      <c r="A4" s="12" t="s">
        <v>1</v>
      </c>
      <c r="B4" s="13"/>
      <c r="C4" s="16">
        <v>5</v>
      </c>
      <c r="D4" s="16"/>
      <c r="E4" s="16"/>
      <c r="F4" s="16"/>
      <c r="G4" s="17"/>
    </row>
    <row r="5" spans="1:9" x14ac:dyDescent="0.25">
      <c r="A5" s="14" t="s">
        <v>2</v>
      </c>
      <c r="B5" s="15"/>
      <c r="C5" s="18">
        <v>45307</v>
      </c>
      <c r="D5" s="19"/>
      <c r="E5" s="19"/>
      <c r="F5" s="19"/>
      <c r="G5" s="20"/>
    </row>
    <row r="6" spans="1:9" x14ac:dyDescent="0.25">
      <c r="A6" s="14" t="s">
        <v>3</v>
      </c>
      <c r="B6" s="15"/>
      <c r="C6" s="19">
        <v>18</v>
      </c>
      <c r="D6" s="19"/>
      <c r="E6" s="19"/>
      <c r="F6" s="19"/>
      <c r="G6" s="20"/>
    </row>
    <row r="7" spans="1:9" x14ac:dyDescent="0.25">
      <c r="A7" s="14" t="s">
        <v>4</v>
      </c>
      <c r="B7" s="15"/>
      <c r="C7" s="21" t="s">
        <v>18</v>
      </c>
      <c r="D7" s="21"/>
      <c r="E7" s="21"/>
      <c r="F7" s="21"/>
      <c r="G7" s="22"/>
    </row>
    <row r="8" spans="1:9" x14ac:dyDescent="0.25">
      <c r="A8" s="14" t="s">
        <v>5</v>
      </c>
      <c r="B8" s="15"/>
      <c r="C8" s="10" t="s">
        <v>19</v>
      </c>
      <c r="D8" s="10"/>
      <c r="E8" s="10"/>
      <c r="F8" s="10"/>
      <c r="G8" s="11"/>
    </row>
    <row r="9" spans="1:9" x14ac:dyDescent="0.25">
      <c r="A9" s="14" t="s">
        <v>6</v>
      </c>
      <c r="B9" s="15"/>
      <c r="C9" s="10" t="s">
        <v>20</v>
      </c>
      <c r="D9" s="10"/>
      <c r="E9" s="10"/>
      <c r="F9" s="10"/>
      <c r="G9" s="11"/>
    </row>
    <row r="10" spans="1:9" x14ac:dyDescent="0.25">
      <c r="A10" s="14" t="s">
        <v>7</v>
      </c>
      <c r="B10" s="15"/>
      <c r="C10" s="10" t="s">
        <v>21</v>
      </c>
      <c r="D10" s="10"/>
      <c r="E10" s="10"/>
      <c r="F10" s="10"/>
      <c r="G10" s="11"/>
    </row>
    <row r="11" spans="1:9" x14ac:dyDescent="0.25">
      <c r="A11" s="14" t="s">
        <v>8</v>
      </c>
      <c r="B11" s="15"/>
      <c r="C11" s="28" t="s">
        <v>22</v>
      </c>
      <c r="D11" s="28"/>
      <c r="E11" s="28"/>
      <c r="F11" s="28"/>
      <c r="G11" s="29"/>
    </row>
    <row r="12" spans="1:9" ht="16.5" thickBot="1" x14ac:dyDescent="0.3">
      <c r="A12" s="25" t="s">
        <v>14</v>
      </c>
      <c r="B12" s="26"/>
      <c r="C12" s="23" t="s">
        <v>23</v>
      </c>
      <c r="D12" s="23"/>
      <c r="E12" s="23"/>
      <c r="F12" s="23"/>
      <c r="G12" s="24"/>
    </row>
    <row r="14" spans="1:9" x14ac:dyDescent="0.25">
      <c r="A14" s="27"/>
      <c r="B14" s="27"/>
      <c r="C14" s="27"/>
      <c r="D14" s="27"/>
      <c r="E14" s="27"/>
      <c r="F14" s="27"/>
      <c r="G14" s="27"/>
      <c r="H14" s="27"/>
    </row>
    <row r="15" spans="1:9" x14ac:dyDescent="0.25">
      <c r="A15" s="1" t="s">
        <v>9</v>
      </c>
      <c r="B15" s="1" t="s">
        <v>13</v>
      </c>
      <c r="C15" s="1" t="s">
        <v>15</v>
      </c>
      <c r="D15" s="1" t="s">
        <v>16</v>
      </c>
      <c r="E15" s="1" t="s">
        <v>17</v>
      </c>
      <c r="F15" s="1" t="s">
        <v>10</v>
      </c>
      <c r="G15" s="1" t="s">
        <v>11</v>
      </c>
      <c r="H15" s="1" t="s">
        <v>12</v>
      </c>
    </row>
    <row r="16" spans="1:9" x14ac:dyDescent="0.25">
      <c r="A16" s="8">
        <v>0</v>
      </c>
      <c r="B16" s="7" t="s">
        <v>24</v>
      </c>
      <c r="C16" s="7">
        <f>1*5</f>
        <v>5</v>
      </c>
      <c r="D16" s="7">
        <f>1*5</f>
        <v>5</v>
      </c>
      <c r="E16" s="2">
        <f>D16-C16</f>
        <v>0</v>
      </c>
      <c r="F16" s="3">
        <v>1</v>
      </c>
      <c r="G16" s="4"/>
      <c r="H16" s="7" t="s">
        <v>83</v>
      </c>
    </row>
    <row r="17" spans="1:8" x14ac:dyDescent="0.25">
      <c r="A17" s="8">
        <v>0</v>
      </c>
      <c r="B17" s="7" t="s">
        <v>26</v>
      </c>
      <c r="C17" s="7">
        <f>1*5</f>
        <v>5</v>
      </c>
      <c r="D17" s="7">
        <f>1*5</f>
        <v>5</v>
      </c>
      <c r="E17" s="2">
        <f>D17-C17</f>
        <v>0</v>
      </c>
      <c r="F17" s="3">
        <v>1</v>
      </c>
      <c r="G17" s="4"/>
      <c r="H17" s="7" t="s">
        <v>50</v>
      </c>
    </row>
    <row r="18" spans="1:8" x14ac:dyDescent="0.25">
      <c r="A18" s="8">
        <v>0</v>
      </c>
      <c r="B18" s="7" t="s">
        <v>26</v>
      </c>
      <c r="C18" s="7">
        <f>1*2</f>
        <v>2</v>
      </c>
      <c r="D18" s="7">
        <f>1*2</f>
        <v>2</v>
      </c>
      <c r="E18" s="2">
        <f t="shared" ref="E18:E34" si="0">D18-C18</f>
        <v>0</v>
      </c>
      <c r="F18" s="3">
        <v>1</v>
      </c>
      <c r="G18" s="4"/>
      <c r="H18" s="7" t="s">
        <v>87</v>
      </c>
    </row>
    <row r="19" spans="1:8" x14ac:dyDescent="0.25">
      <c r="A19" s="8">
        <v>0</v>
      </c>
      <c r="B19" s="7" t="s">
        <v>26</v>
      </c>
      <c r="C19" s="7">
        <f>1*5</f>
        <v>5</v>
      </c>
      <c r="D19" s="7">
        <f>1*5</f>
        <v>5</v>
      </c>
      <c r="E19" s="2">
        <f t="shared" si="0"/>
        <v>0</v>
      </c>
      <c r="F19" s="3">
        <v>1</v>
      </c>
      <c r="G19" s="4"/>
      <c r="H19" s="7" t="s">
        <v>88</v>
      </c>
    </row>
    <row r="20" spans="1:8" x14ac:dyDescent="0.25">
      <c r="A20" s="8">
        <v>0</v>
      </c>
      <c r="B20" s="7" t="s">
        <v>26</v>
      </c>
      <c r="C20" s="7">
        <f>1*2</f>
        <v>2</v>
      </c>
      <c r="D20" s="7">
        <f>1*2</f>
        <v>2</v>
      </c>
      <c r="E20" s="2">
        <f t="shared" si="0"/>
        <v>0</v>
      </c>
      <c r="F20" s="3">
        <v>1</v>
      </c>
      <c r="G20" s="4"/>
      <c r="H20" s="7" t="s">
        <v>101</v>
      </c>
    </row>
    <row r="21" spans="1:8" x14ac:dyDescent="0.25">
      <c r="A21" s="8">
        <v>0</v>
      </c>
      <c r="B21" s="7" t="s">
        <v>26</v>
      </c>
      <c r="C21" s="7">
        <f>2*2</f>
        <v>4</v>
      </c>
      <c r="D21" s="7">
        <f>2*2</f>
        <v>4</v>
      </c>
      <c r="E21" s="2">
        <f t="shared" si="0"/>
        <v>0</v>
      </c>
      <c r="F21" s="3">
        <v>1</v>
      </c>
      <c r="G21" s="4"/>
      <c r="H21" s="7" t="s">
        <v>102</v>
      </c>
    </row>
    <row r="22" spans="1:8" x14ac:dyDescent="0.25">
      <c r="A22" s="8">
        <v>0</v>
      </c>
      <c r="B22" s="7" t="s">
        <v>26</v>
      </c>
      <c r="C22" s="7">
        <f>1*2</f>
        <v>2</v>
      </c>
      <c r="D22" s="7">
        <f>1*2</f>
        <v>2</v>
      </c>
      <c r="E22" s="2">
        <f t="shared" si="0"/>
        <v>0</v>
      </c>
      <c r="F22" s="3">
        <v>1</v>
      </c>
      <c r="G22" s="4"/>
      <c r="H22" s="7" t="s">
        <v>103</v>
      </c>
    </row>
    <row r="23" spans="1:8" x14ac:dyDescent="0.25">
      <c r="A23" s="8">
        <v>7</v>
      </c>
      <c r="B23" s="7" t="s">
        <v>89</v>
      </c>
      <c r="C23" s="7">
        <f>2*4</f>
        <v>8</v>
      </c>
      <c r="D23" s="7">
        <f>2*5</f>
        <v>10</v>
      </c>
      <c r="E23" s="2">
        <f t="shared" si="0"/>
        <v>2</v>
      </c>
      <c r="F23" s="3">
        <v>1</v>
      </c>
      <c r="G23" s="4"/>
      <c r="H23" s="7" t="s">
        <v>84</v>
      </c>
    </row>
    <row r="24" spans="1:8" x14ac:dyDescent="0.25">
      <c r="A24" s="8">
        <v>8</v>
      </c>
      <c r="B24" s="7" t="s">
        <v>90</v>
      </c>
      <c r="C24" s="7">
        <v>2</v>
      </c>
      <c r="D24" s="7">
        <v>2</v>
      </c>
      <c r="E24" s="2">
        <f t="shared" si="0"/>
        <v>0</v>
      </c>
      <c r="F24" s="3">
        <v>1</v>
      </c>
      <c r="G24" s="4"/>
      <c r="H24" s="7" t="s">
        <v>63</v>
      </c>
    </row>
    <row r="25" spans="1:8" x14ac:dyDescent="0.25">
      <c r="A25" s="8">
        <v>11</v>
      </c>
      <c r="B25" s="7" t="s">
        <v>91</v>
      </c>
      <c r="C25" s="7">
        <v>4</v>
      </c>
      <c r="D25" s="7">
        <v>5</v>
      </c>
      <c r="E25" s="2">
        <f t="shared" si="0"/>
        <v>1</v>
      </c>
      <c r="F25" s="3"/>
      <c r="G25" s="4">
        <v>0</v>
      </c>
      <c r="H25" s="7" t="s">
        <v>85</v>
      </c>
    </row>
    <row r="26" spans="1:8" x14ac:dyDescent="0.25">
      <c r="A26" s="8">
        <v>12</v>
      </c>
      <c r="B26" s="7" t="s">
        <v>92</v>
      </c>
      <c r="C26" s="7">
        <v>2</v>
      </c>
      <c r="D26" s="7">
        <v>2</v>
      </c>
      <c r="E26" s="2">
        <f t="shared" si="0"/>
        <v>0</v>
      </c>
      <c r="F26" s="3">
        <v>1</v>
      </c>
      <c r="G26" s="4"/>
      <c r="H26" s="7" t="s">
        <v>64</v>
      </c>
    </row>
    <row r="27" spans="1:8" x14ac:dyDescent="0.25">
      <c r="A27" s="8">
        <v>13</v>
      </c>
      <c r="B27" s="7" t="s">
        <v>93</v>
      </c>
      <c r="C27" s="7">
        <v>4</v>
      </c>
      <c r="D27" s="7">
        <v>3</v>
      </c>
      <c r="E27" s="2">
        <f t="shared" si="0"/>
        <v>-1</v>
      </c>
      <c r="F27" s="3">
        <v>1</v>
      </c>
      <c r="G27" s="4"/>
      <c r="H27" s="7" t="s">
        <v>63</v>
      </c>
    </row>
    <row r="28" spans="1:8" x14ac:dyDescent="0.25">
      <c r="A28" s="8">
        <v>152</v>
      </c>
      <c r="B28" s="7" t="s">
        <v>94</v>
      </c>
      <c r="C28" s="7">
        <v>20</v>
      </c>
      <c r="D28" s="7">
        <v>6</v>
      </c>
      <c r="E28" s="2">
        <f t="shared" si="0"/>
        <v>-14</v>
      </c>
      <c r="F28" s="3"/>
      <c r="G28" s="4">
        <v>0</v>
      </c>
      <c r="H28" s="7" t="s">
        <v>86</v>
      </c>
    </row>
    <row r="29" spans="1:8" x14ac:dyDescent="0.25">
      <c r="A29" s="8">
        <v>155</v>
      </c>
      <c r="B29" s="7" t="s">
        <v>95</v>
      </c>
      <c r="C29" s="7">
        <v>8</v>
      </c>
      <c r="D29" s="7">
        <v>2</v>
      </c>
      <c r="E29" s="2">
        <f t="shared" si="0"/>
        <v>-6</v>
      </c>
      <c r="F29" s="3"/>
      <c r="G29" s="4">
        <v>0</v>
      </c>
      <c r="H29" s="7" t="s">
        <v>86</v>
      </c>
    </row>
    <row r="30" spans="1:8" x14ac:dyDescent="0.25">
      <c r="A30" s="8">
        <v>37</v>
      </c>
      <c r="B30" s="7" t="s">
        <v>96</v>
      </c>
      <c r="C30" s="7">
        <f>2*4</f>
        <v>8</v>
      </c>
      <c r="D30" s="7">
        <f>2*3</f>
        <v>6</v>
      </c>
      <c r="E30" s="2">
        <f t="shared" si="0"/>
        <v>-2</v>
      </c>
      <c r="F30" s="3"/>
      <c r="G30" s="4">
        <v>0</v>
      </c>
      <c r="H30" s="7" t="s">
        <v>100</v>
      </c>
    </row>
    <row r="31" spans="1:8" x14ac:dyDescent="0.25">
      <c r="A31" s="8">
        <v>49</v>
      </c>
      <c r="B31" s="7" t="s">
        <v>97</v>
      </c>
      <c r="C31" s="7">
        <v>2</v>
      </c>
      <c r="D31" s="7">
        <v>4</v>
      </c>
      <c r="E31" s="2">
        <f t="shared" si="0"/>
        <v>2</v>
      </c>
      <c r="F31" s="3">
        <v>1</v>
      </c>
      <c r="G31" s="4"/>
      <c r="H31" s="7" t="s">
        <v>104</v>
      </c>
    </row>
    <row r="32" spans="1:8" x14ac:dyDescent="0.25">
      <c r="A32" s="8">
        <v>61</v>
      </c>
      <c r="B32" s="7" t="s">
        <v>98</v>
      </c>
      <c r="C32" s="7">
        <v>4</v>
      </c>
      <c r="D32" s="7">
        <f>1*2</f>
        <v>2</v>
      </c>
      <c r="E32" s="2">
        <f t="shared" si="0"/>
        <v>-2</v>
      </c>
      <c r="F32" s="3"/>
      <c r="G32" s="4">
        <v>0</v>
      </c>
      <c r="H32" s="7" t="s">
        <v>100</v>
      </c>
    </row>
    <row r="33" spans="1:8" x14ac:dyDescent="0.25">
      <c r="A33" s="8">
        <v>78</v>
      </c>
      <c r="B33" s="7" t="s">
        <v>99</v>
      </c>
      <c r="C33" s="7">
        <v>4</v>
      </c>
      <c r="D33" s="7">
        <v>2</v>
      </c>
      <c r="E33" s="2">
        <f t="shared" si="0"/>
        <v>-2</v>
      </c>
      <c r="F33" s="3"/>
      <c r="G33" s="4">
        <v>0</v>
      </c>
      <c r="H33" s="7" t="s">
        <v>52</v>
      </c>
    </row>
    <row r="34" spans="1:8" x14ac:dyDescent="0.25">
      <c r="A34" s="8"/>
      <c r="B34" s="7"/>
      <c r="C34" s="7"/>
      <c r="D34" s="7"/>
      <c r="E34" s="2">
        <f t="shared" si="0"/>
        <v>0</v>
      </c>
      <c r="F34" s="3"/>
      <c r="G34" s="4"/>
      <c r="H34" s="7"/>
    </row>
    <row r="35" spans="1:8" x14ac:dyDescent="0.25">
      <c r="A35" s="6">
        <f>COUNT(A16:A34)</f>
        <v>18</v>
      </c>
      <c r="B35" s="6"/>
      <c r="C35" s="6">
        <f>SUM(C16:C34)</f>
        <v>91</v>
      </c>
      <c r="D35" s="6">
        <f>SUM(D16:D34)</f>
        <v>69</v>
      </c>
      <c r="E35" s="6">
        <f>SUM(E16:E34)</f>
        <v>-22</v>
      </c>
      <c r="F35" s="6">
        <f>COUNT(F16:F34)</f>
        <v>12</v>
      </c>
      <c r="G35" s="6">
        <f>COUNT(G16:G34)</f>
        <v>6</v>
      </c>
      <c r="H35" s="6"/>
    </row>
    <row r="36" spans="1:8" x14ac:dyDescent="0.25">
      <c r="C36" s="2">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6:B6"/>
    <mergeCell ref="C6:G6"/>
    <mergeCell ref="A1:I2"/>
    <mergeCell ref="A4:B4"/>
    <mergeCell ref="C4:G4"/>
    <mergeCell ref="A5:B5"/>
    <mergeCell ref="C5:G5"/>
  </mergeCells>
  <pageMargins left="0.7" right="0.7" top="0.75" bottom="0.75" header="0.3" footer="0.3"/>
  <ignoredErrors>
    <ignoredError sqref="C18:D19 C21:D2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EE1D6-31E8-4807-8995-DA8A49D0312C}">
  <dimension ref="A1:I33"/>
  <sheetViews>
    <sheetView topLeftCell="A6" zoomScale="115" zoomScaleNormal="115" workbookViewId="0">
      <selection activeCell="C34" sqref="C34"/>
    </sheetView>
  </sheetViews>
  <sheetFormatPr defaultColWidth="11.42578125" defaultRowHeight="15.75" x14ac:dyDescent="0.25"/>
  <cols>
    <col min="1" max="1" width="8" style="2" customWidth="1"/>
    <col min="2" max="2" width="38.5703125" style="2" bestFit="1" customWidth="1"/>
    <col min="3" max="3" width="13.42578125" style="2" customWidth="1"/>
    <col min="4" max="4" width="13.85546875" style="2" bestFit="1" customWidth="1"/>
    <col min="5" max="5" width="9.42578125" style="2" bestFit="1" customWidth="1"/>
    <col min="6" max="7" width="11.42578125" style="2"/>
    <col min="8" max="8" width="64.85546875" style="2" bestFit="1" customWidth="1"/>
    <col min="9" max="16384" width="11.42578125" style="2"/>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x14ac:dyDescent="0.25">
      <c r="A4" s="12" t="s">
        <v>1</v>
      </c>
      <c r="B4" s="13"/>
      <c r="C4" s="16">
        <v>6</v>
      </c>
      <c r="D4" s="16"/>
      <c r="E4" s="16"/>
      <c r="F4" s="16"/>
      <c r="G4" s="17"/>
    </row>
    <row r="5" spans="1:9" x14ac:dyDescent="0.25">
      <c r="A5" s="14" t="s">
        <v>2</v>
      </c>
      <c r="B5" s="15"/>
      <c r="C5" s="18">
        <v>45320</v>
      </c>
      <c r="D5" s="19"/>
      <c r="E5" s="19"/>
      <c r="F5" s="19"/>
      <c r="G5" s="20"/>
    </row>
    <row r="6" spans="1:9" x14ac:dyDescent="0.25">
      <c r="A6" s="14" t="s">
        <v>3</v>
      </c>
      <c r="B6" s="15"/>
      <c r="C6" s="19">
        <v>18</v>
      </c>
      <c r="D6" s="19"/>
      <c r="E6" s="19"/>
      <c r="F6" s="19"/>
      <c r="G6" s="20"/>
    </row>
    <row r="7" spans="1:9" x14ac:dyDescent="0.25">
      <c r="A7" s="14" t="s">
        <v>4</v>
      </c>
      <c r="B7" s="15"/>
      <c r="C7" s="21" t="s">
        <v>18</v>
      </c>
      <c r="D7" s="21"/>
      <c r="E7" s="21"/>
      <c r="F7" s="21"/>
      <c r="G7" s="22"/>
    </row>
    <row r="8" spans="1:9" x14ac:dyDescent="0.25">
      <c r="A8" s="14" t="s">
        <v>5</v>
      </c>
      <c r="B8" s="15"/>
      <c r="C8" s="10" t="s">
        <v>19</v>
      </c>
      <c r="D8" s="10"/>
      <c r="E8" s="10"/>
      <c r="F8" s="10"/>
      <c r="G8" s="11"/>
    </row>
    <row r="9" spans="1:9" x14ac:dyDescent="0.25">
      <c r="A9" s="14" t="s">
        <v>6</v>
      </c>
      <c r="B9" s="15"/>
      <c r="C9" s="10" t="s">
        <v>20</v>
      </c>
      <c r="D9" s="10"/>
      <c r="E9" s="10"/>
      <c r="F9" s="10"/>
      <c r="G9" s="11"/>
    </row>
    <row r="10" spans="1:9" x14ac:dyDescent="0.25">
      <c r="A10" s="14" t="s">
        <v>7</v>
      </c>
      <c r="B10" s="15"/>
      <c r="C10" s="10" t="s">
        <v>21</v>
      </c>
      <c r="D10" s="10"/>
      <c r="E10" s="10"/>
      <c r="F10" s="10"/>
      <c r="G10" s="11"/>
    </row>
    <row r="11" spans="1:9" x14ac:dyDescent="0.25">
      <c r="A11" s="14" t="s">
        <v>8</v>
      </c>
      <c r="B11" s="15"/>
      <c r="C11" s="28" t="s">
        <v>22</v>
      </c>
      <c r="D11" s="28"/>
      <c r="E11" s="28"/>
      <c r="F11" s="28"/>
      <c r="G11" s="29"/>
    </row>
    <row r="12" spans="1:9" ht="16.5" thickBot="1" x14ac:dyDescent="0.3">
      <c r="A12" s="25" t="s">
        <v>14</v>
      </c>
      <c r="B12" s="26"/>
      <c r="C12" s="23" t="s">
        <v>23</v>
      </c>
      <c r="D12" s="23"/>
      <c r="E12" s="23"/>
      <c r="F12" s="23"/>
      <c r="G12" s="24"/>
    </row>
    <row r="14" spans="1:9" x14ac:dyDescent="0.25">
      <c r="A14" s="27"/>
      <c r="B14" s="27"/>
      <c r="C14" s="27"/>
      <c r="D14" s="27"/>
      <c r="E14" s="27"/>
      <c r="F14" s="27"/>
      <c r="G14" s="27"/>
      <c r="H14" s="27"/>
    </row>
    <row r="15" spans="1:9" x14ac:dyDescent="0.25">
      <c r="A15" s="1" t="s">
        <v>9</v>
      </c>
      <c r="B15" s="1" t="s">
        <v>13</v>
      </c>
      <c r="C15" s="1" t="s">
        <v>15</v>
      </c>
      <c r="D15" s="1" t="s">
        <v>16</v>
      </c>
      <c r="E15" s="1" t="s">
        <v>17</v>
      </c>
      <c r="F15" s="1" t="s">
        <v>10</v>
      </c>
      <c r="G15" s="1" t="s">
        <v>11</v>
      </c>
      <c r="H15" s="1" t="s">
        <v>12</v>
      </c>
    </row>
    <row r="16" spans="1:9" x14ac:dyDescent="0.25">
      <c r="A16" s="8">
        <v>0</v>
      </c>
      <c r="B16" s="7" t="s">
        <v>24</v>
      </c>
      <c r="C16" s="7">
        <f>2*5</f>
        <v>10</v>
      </c>
      <c r="D16" s="7">
        <f>2*5</f>
        <v>10</v>
      </c>
      <c r="E16" s="2">
        <f>D16-C16</f>
        <v>0</v>
      </c>
      <c r="F16" s="3">
        <v>1</v>
      </c>
      <c r="G16" s="4"/>
      <c r="H16" s="7" t="s">
        <v>117</v>
      </c>
    </row>
    <row r="17" spans="1:8" x14ac:dyDescent="0.25">
      <c r="A17" s="8">
        <v>0</v>
      </c>
      <c r="B17" s="7" t="s">
        <v>26</v>
      </c>
      <c r="C17" s="7">
        <f>1*5</f>
        <v>5</v>
      </c>
      <c r="D17" s="7">
        <f>1*5</f>
        <v>5</v>
      </c>
      <c r="E17" s="2">
        <f>D17-C17</f>
        <v>0</v>
      </c>
      <c r="F17" s="3">
        <v>1</v>
      </c>
      <c r="G17" s="4"/>
      <c r="H17" s="7" t="s">
        <v>50</v>
      </c>
    </row>
    <row r="18" spans="1:8" x14ac:dyDescent="0.25">
      <c r="A18" s="8">
        <v>0</v>
      </c>
      <c r="B18" s="7" t="s">
        <v>26</v>
      </c>
      <c r="C18" s="7">
        <f>2*5</f>
        <v>10</v>
      </c>
      <c r="D18" s="7">
        <f>2*5</f>
        <v>10</v>
      </c>
      <c r="E18" s="2">
        <f t="shared" ref="E18:E31" si="0">D18-C18</f>
        <v>0</v>
      </c>
      <c r="F18" s="3">
        <v>1</v>
      </c>
      <c r="G18" s="4"/>
      <c r="H18" s="7" t="s">
        <v>109</v>
      </c>
    </row>
    <row r="19" spans="1:8" x14ac:dyDescent="0.25">
      <c r="A19" s="8">
        <v>0</v>
      </c>
      <c r="B19" s="7" t="s">
        <v>26</v>
      </c>
      <c r="C19" s="7">
        <f>4*5</f>
        <v>20</v>
      </c>
      <c r="D19" s="7">
        <f>4*5</f>
        <v>20</v>
      </c>
      <c r="E19" s="2">
        <f t="shared" si="0"/>
        <v>0</v>
      </c>
      <c r="F19" s="3">
        <v>1</v>
      </c>
      <c r="G19" s="4"/>
      <c r="H19" s="7" t="s">
        <v>110</v>
      </c>
    </row>
    <row r="20" spans="1:8" x14ac:dyDescent="0.25">
      <c r="A20" s="8">
        <v>0</v>
      </c>
      <c r="B20" s="7" t="s">
        <v>26</v>
      </c>
      <c r="C20" s="7">
        <f>1*5</f>
        <v>5</v>
      </c>
      <c r="D20" s="7">
        <f>1*5</f>
        <v>5</v>
      </c>
      <c r="E20" s="2">
        <f t="shared" si="0"/>
        <v>0</v>
      </c>
      <c r="F20" s="3">
        <v>1</v>
      </c>
      <c r="G20" s="4"/>
      <c r="H20" s="7" t="s">
        <v>108</v>
      </c>
    </row>
    <row r="21" spans="1:8" x14ac:dyDescent="0.25">
      <c r="A21" s="8">
        <v>0</v>
      </c>
      <c r="B21" s="7" t="s">
        <v>26</v>
      </c>
      <c r="C21" s="7">
        <f>1*5</f>
        <v>5</v>
      </c>
      <c r="D21" s="7">
        <f>1*5</f>
        <v>5</v>
      </c>
      <c r="E21" s="2">
        <f t="shared" si="0"/>
        <v>0</v>
      </c>
      <c r="F21" s="3">
        <v>1</v>
      </c>
      <c r="G21" s="4"/>
      <c r="H21" s="7" t="s">
        <v>111</v>
      </c>
    </row>
    <row r="22" spans="1:8" x14ac:dyDescent="0.25">
      <c r="A22" s="8">
        <v>0</v>
      </c>
      <c r="B22" s="7" t="s">
        <v>116</v>
      </c>
      <c r="C22" s="7">
        <v>2</v>
      </c>
      <c r="D22" s="7">
        <v>2</v>
      </c>
      <c r="E22" s="2">
        <f t="shared" si="0"/>
        <v>0</v>
      </c>
      <c r="F22" s="3">
        <v>1</v>
      </c>
      <c r="G22" s="4"/>
      <c r="H22" s="7" t="s">
        <v>34</v>
      </c>
    </row>
    <row r="23" spans="1:8" x14ac:dyDescent="0.25">
      <c r="A23" s="8">
        <v>32</v>
      </c>
      <c r="B23" s="7" t="s">
        <v>106</v>
      </c>
      <c r="C23" s="7">
        <v>4</v>
      </c>
      <c r="D23" s="7">
        <v>1</v>
      </c>
      <c r="E23" s="2">
        <f t="shared" si="0"/>
        <v>-3</v>
      </c>
      <c r="F23" s="3"/>
      <c r="G23" s="4">
        <v>1</v>
      </c>
      <c r="H23" s="7" t="s">
        <v>113</v>
      </c>
    </row>
    <row r="24" spans="1:8" x14ac:dyDescent="0.25">
      <c r="A24" s="8">
        <v>26</v>
      </c>
      <c r="B24" s="7" t="s">
        <v>105</v>
      </c>
      <c r="C24" s="7">
        <v>2</v>
      </c>
      <c r="D24" s="7">
        <v>2</v>
      </c>
      <c r="E24" s="2">
        <f t="shared" si="0"/>
        <v>0</v>
      </c>
      <c r="F24" s="3">
        <v>1</v>
      </c>
      <c r="G24" s="4"/>
      <c r="H24" s="7" t="s">
        <v>64</v>
      </c>
    </row>
    <row r="25" spans="1:8" x14ac:dyDescent="0.25">
      <c r="A25" s="8">
        <v>11</v>
      </c>
      <c r="B25" s="7" t="s">
        <v>91</v>
      </c>
      <c r="C25" s="7">
        <v>4</v>
      </c>
      <c r="D25" s="7">
        <v>1</v>
      </c>
      <c r="E25" s="2">
        <f t="shared" si="0"/>
        <v>-3</v>
      </c>
      <c r="F25" s="3">
        <v>1</v>
      </c>
      <c r="G25" s="4"/>
      <c r="H25" s="7" t="s">
        <v>114</v>
      </c>
    </row>
    <row r="26" spans="1:8" x14ac:dyDescent="0.25">
      <c r="A26" s="8">
        <v>152</v>
      </c>
      <c r="B26" s="7" t="s">
        <v>94</v>
      </c>
      <c r="C26" s="7">
        <v>20</v>
      </c>
      <c r="D26" s="7">
        <v>0</v>
      </c>
      <c r="E26" s="2">
        <f t="shared" si="0"/>
        <v>-20</v>
      </c>
      <c r="F26" s="3"/>
      <c r="G26" s="4">
        <v>1</v>
      </c>
      <c r="H26" s="7" t="s">
        <v>86</v>
      </c>
    </row>
    <row r="27" spans="1:8" x14ac:dyDescent="0.25">
      <c r="A27" s="8">
        <v>155</v>
      </c>
      <c r="B27" s="7" t="s">
        <v>95</v>
      </c>
      <c r="C27" s="7">
        <v>8</v>
      </c>
      <c r="D27" s="7">
        <v>0</v>
      </c>
      <c r="E27" s="2">
        <f t="shared" si="0"/>
        <v>-8</v>
      </c>
      <c r="F27" s="3"/>
      <c r="G27" s="4">
        <v>1</v>
      </c>
      <c r="H27" s="7" t="s">
        <v>86</v>
      </c>
    </row>
    <row r="28" spans="1:8" x14ac:dyDescent="0.25">
      <c r="A28" s="8">
        <v>37</v>
      </c>
      <c r="B28" s="7" t="s">
        <v>96</v>
      </c>
      <c r="C28" s="7">
        <v>8</v>
      </c>
      <c r="D28" s="7">
        <f>2*1</f>
        <v>2</v>
      </c>
      <c r="E28" s="2">
        <f t="shared" si="0"/>
        <v>-6</v>
      </c>
      <c r="F28" s="3">
        <v>1</v>
      </c>
      <c r="G28" s="4"/>
      <c r="H28" s="7" t="s">
        <v>115</v>
      </c>
    </row>
    <row r="29" spans="1:8" x14ac:dyDescent="0.25">
      <c r="A29" s="8">
        <v>61</v>
      </c>
      <c r="B29" s="7" t="s">
        <v>98</v>
      </c>
      <c r="C29" s="7">
        <v>4</v>
      </c>
      <c r="D29" s="7">
        <v>1</v>
      </c>
      <c r="E29" s="2">
        <f t="shared" si="0"/>
        <v>-3</v>
      </c>
      <c r="F29" s="3">
        <v>1</v>
      </c>
      <c r="G29" s="4"/>
      <c r="H29" s="7" t="s">
        <v>115</v>
      </c>
    </row>
    <row r="30" spans="1:8" x14ac:dyDescent="0.25">
      <c r="A30" s="8">
        <v>78</v>
      </c>
      <c r="B30" s="7" t="s">
        <v>99</v>
      </c>
      <c r="C30" s="7">
        <v>4</v>
      </c>
      <c r="D30" s="7">
        <v>2</v>
      </c>
      <c r="E30" s="2">
        <f t="shared" si="0"/>
        <v>-2</v>
      </c>
      <c r="F30" s="3">
        <v>1</v>
      </c>
      <c r="G30" s="4"/>
      <c r="H30" s="7" t="s">
        <v>52</v>
      </c>
    </row>
    <row r="31" spans="1:8" x14ac:dyDescent="0.25">
      <c r="A31" s="8">
        <v>123</v>
      </c>
      <c r="B31" s="7" t="s">
        <v>107</v>
      </c>
      <c r="C31" s="7">
        <v>4</v>
      </c>
      <c r="D31" s="7">
        <f>2*2</f>
        <v>4</v>
      </c>
      <c r="E31" s="2">
        <f t="shared" si="0"/>
        <v>0</v>
      </c>
      <c r="F31" s="3">
        <v>1</v>
      </c>
      <c r="G31" s="4"/>
      <c r="H31" s="7" t="s">
        <v>112</v>
      </c>
    </row>
    <row r="32" spans="1:8" x14ac:dyDescent="0.25">
      <c r="A32" s="6">
        <f>COUNT(A16:A31)</f>
        <v>16</v>
      </c>
      <c r="B32" s="6"/>
      <c r="C32" s="6">
        <f>SUM(C16:C31)</f>
        <v>115</v>
      </c>
      <c r="D32" s="6">
        <f>SUM(D16:D31)</f>
        <v>70</v>
      </c>
      <c r="E32" s="6">
        <f>SUM(E16:E31)</f>
        <v>-45</v>
      </c>
      <c r="F32" s="6">
        <f>COUNT(F16:F31)</f>
        <v>13</v>
      </c>
      <c r="G32" s="6">
        <f>COUNT(G16:G31)</f>
        <v>3</v>
      </c>
      <c r="H32" s="6"/>
    </row>
    <row r="33" spans="3:3" x14ac:dyDescent="0.25">
      <c r="C33" s="2">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6:B6"/>
    <mergeCell ref="C6:G6"/>
    <mergeCell ref="A1:I2"/>
    <mergeCell ref="A4:B4"/>
    <mergeCell ref="C4:G4"/>
    <mergeCell ref="A5:B5"/>
    <mergeCell ref="C5:G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0AE8-9EA4-41D7-B4E7-811DE3A0D175}">
  <dimension ref="A1:I32"/>
  <sheetViews>
    <sheetView workbookViewId="0">
      <selection activeCell="D31" sqref="D31"/>
    </sheetView>
  </sheetViews>
  <sheetFormatPr defaultColWidth="9.140625" defaultRowHeight="15" x14ac:dyDescent="0.25"/>
  <cols>
    <col min="2" max="2" width="30.42578125" bestFit="1" customWidth="1"/>
    <col min="8" max="8" width="37" bestFit="1" customWidth="1"/>
    <col min="9" max="9" width="9.140625" customWidth="1"/>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ht="15.75" x14ac:dyDescent="0.25">
      <c r="A4" s="12" t="s">
        <v>1</v>
      </c>
      <c r="B4" s="13"/>
      <c r="C4" s="16">
        <v>7</v>
      </c>
      <c r="D4" s="16"/>
      <c r="E4" s="16"/>
      <c r="F4" s="16"/>
      <c r="G4" s="17"/>
      <c r="H4" s="2"/>
      <c r="I4" s="2"/>
    </row>
    <row r="5" spans="1:9" ht="15.75" x14ac:dyDescent="0.25">
      <c r="A5" s="14" t="s">
        <v>2</v>
      </c>
      <c r="B5" s="15"/>
      <c r="C5" s="18">
        <v>45384</v>
      </c>
      <c r="D5" s="19"/>
      <c r="E5" s="19"/>
      <c r="F5" s="19"/>
      <c r="G5" s="20"/>
      <c r="H5" s="2"/>
      <c r="I5" s="2"/>
    </row>
    <row r="6" spans="1:9" ht="15.75" x14ac:dyDescent="0.25">
      <c r="A6" s="14" t="s">
        <v>3</v>
      </c>
      <c r="B6" s="15"/>
      <c r="C6" s="19">
        <v>18</v>
      </c>
      <c r="D6" s="19"/>
      <c r="E6" s="19"/>
      <c r="F6" s="19"/>
      <c r="G6" s="20"/>
      <c r="H6" s="2"/>
      <c r="I6" s="2"/>
    </row>
    <row r="7" spans="1:9" ht="15.75" x14ac:dyDescent="0.25">
      <c r="A7" s="14" t="s">
        <v>4</v>
      </c>
      <c r="B7" s="15"/>
      <c r="C7" s="21" t="s">
        <v>18</v>
      </c>
      <c r="D7" s="21"/>
      <c r="E7" s="21"/>
      <c r="F7" s="21"/>
      <c r="G7" s="22"/>
      <c r="H7" s="2"/>
      <c r="I7" s="2"/>
    </row>
    <row r="8" spans="1:9" ht="15.75" x14ac:dyDescent="0.25">
      <c r="A8" s="14" t="s">
        <v>5</v>
      </c>
      <c r="B8" s="15"/>
      <c r="C8" s="10" t="s">
        <v>19</v>
      </c>
      <c r="D8" s="10"/>
      <c r="E8" s="10"/>
      <c r="F8" s="10"/>
      <c r="G8" s="11"/>
      <c r="H8" s="2"/>
      <c r="I8" s="2"/>
    </row>
    <row r="9" spans="1:9" ht="15.75" x14ac:dyDescent="0.25">
      <c r="A9" s="14" t="s">
        <v>6</v>
      </c>
      <c r="B9" s="15"/>
      <c r="C9" s="10" t="s">
        <v>20</v>
      </c>
      <c r="D9" s="10"/>
      <c r="E9" s="10"/>
      <c r="F9" s="10"/>
      <c r="G9" s="11"/>
      <c r="H9" s="2"/>
      <c r="I9" s="2"/>
    </row>
    <row r="10" spans="1:9" ht="15.75" x14ac:dyDescent="0.25">
      <c r="A10" s="14" t="s">
        <v>7</v>
      </c>
      <c r="B10" s="15"/>
      <c r="C10" s="10" t="s">
        <v>21</v>
      </c>
      <c r="D10" s="10"/>
      <c r="E10" s="10"/>
      <c r="F10" s="10"/>
      <c r="G10" s="11"/>
      <c r="H10" s="2"/>
      <c r="I10" s="2"/>
    </row>
    <row r="11" spans="1:9" ht="15.75" x14ac:dyDescent="0.25">
      <c r="A11" s="14" t="s">
        <v>8</v>
      </c>
      <c r="B11" s="15"/>
      <c r="C11" s="28" t="s">
        <v>22</v>
      </c>
      <c r="D11" s="28"/>
      <c r="E11" s="28"/>
      <c r="F11" s="28"/>
      <c r="G11" s="29"/>
      <c r="H11" s="2"/>
      <c r="I11" s="2"/>
    </row>
    <row r="12" spans="1:9" ht="16.5" thickBot="1" x14ac:dyDescent="0.3">
      <c r="A12" s="25" t="s">
        <v>14</v>
      </c>
      <c r="B12" s="26"/>
      <c r="C12" s="23" t="s">
        <v>23</v>
      </c>
      <c r="D12" s="23"/>
      <c r="E12" s="23"/>
      <c r="F12" s="23"/>
      <c r="G12" s="24"/>
      <c r="H12" s="2"/>
      <c r="I12" s="2"/>
    </row>
    <row r="13" spans="1:9" ht="15.75" x14ac:dyDescent="0.25">
      <c r="A13" s="2"/>
      <c r="B13" s="2"/>
      <c r="C13" s="2"/>
      <c r="D13" s="2"/>
      <c r="E13" s="2"/>
      <c r="F13" s="2"/>
      <c r="G13" s="2"/>
      <c r="H13" s="2"/>
      <c r="I13" s="2"/>
    </row>
    <row r="14" spans="1:9" ht="15.75" x14ac:dyDescent="0.25">
      <c r="A14" s="27"/>
      <c r="B14" s="27"/>
      <c r="C14" s="27"/>
      <c r="D14" s="27"/>
      <c r="E14" s="27"/>
      <c r="F14" s="27"/>
      <c r="G14" s="27"/>
      <c r="H14" s="27"/>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2*5</f>
        <v>10</v>
      </c>
      <c r="E16" s="2">
        <f>D16-C16</f>
        <v>10</v>
      </c>
      <c r="F16" s="3"/>
      <c r="G16" s="4"/>
      <c r="H16" s="7" t="s">
        <v>118</v>
      </c>
      <c r="I16" s="2"/>
    </row>
    <row r="17" spans="1:9" ht="15.75" x14ac:dyDescent="0.25">
      <c r="A17" s="8"/>
      <c r="B17" s="7" t="s">
        <v>26</v>
      </c>
      <c r="C17" s="7">
        <v>0</v>
      </c>
      <c r="D17" s="7">
        <f>2*5</f>
        <v>10</v>
      </c>
      <c r="E17" s="2">
        <f t="shared" ref="E17:E30" si="0">D17-C17</f>
        <v>10</v>
      </c>
      <c r="F17" s="3"/>
      <c r="G17" s="4"/>
      <c r="H17" s="7" t="s">
        <v>119</v>
      </c>
      <c r="I17" s="2"/>
    </row>
    <row r="18" spans="1:9" ht="15.75" x14ac:dyDescent="0.25">
      <c r="A18" s="8"/>
      <c r="B18" s="7" t="s">
        <v>26</v>
      </c>
      <c r="C18" s="7">
        <v>0</v>
      </c>
      <c r="D18" s="7">
        <f>2*5</f>
        <v>10</v>
      </c>
      <c r="E18" s="2">
        <f t="shared" si="0"/>
        <v>10</v>
      </c>
      <c r="F18" s="3"/>
      <c r="G18" s="4"/>
      <c r="H18" s="7" t="s">
        <v>120</v>
      </c>
      <c r="I18" s="2"/>
    </row>
    <row r="19" spans="1:9" ht="15.75" x14ac:dyDescent="0.25">
      <c r="A19" s="8"/>
      <c r="B19" s="7"/>
      <c r="C19" s="7"/>
      <c r="D19" s="7"/>
      <c r="E19" s="2">
        <f t="shared" si="0"/>
        <v>0</v>
      </c>
      <c r="F19" s="3"/>
      <c r="G19" s="4"/>
      <c r="H19" s="7"/>
      <c r="I19" s="2"/>
    </row>
    <row r="20" spans="1:9" ht="15.75" x14ac:dyDescent="0.25">
      <c r="A20" s="8">
        <v>0</v>
      </c>
      <c r="B20" s="7" t="s">
        <v>121</v>
      </c>
      <c r="C20" s="7">
        <v>0</v>
      </c>
      <c r="D20" s="7">
        <v>2</v>
      </c>
      <c r="E20" s="2">
        <f t="shared" si="0"/>
        <v>2</v>
      </c>
      <c r="F20" s="3">
        <v>1</v>
      </c>
      <c r="G20" s="4"/>
      <c r="H20" s="7" t="s">
        <v>34</v>
      </c>
      <c r="I20" s="2"/>
    </row>
    <row r="21" spans="1:9" ht="15.75" x14ac:dyDescent="0.25">
      <c r="A21" s="8">
        <v>0</v>
      </c>
      <c r="B21" s="7" t="s">
        <v>122</v>
      </c>
      <c r="C21" s="7">
        <v>0</v>
      </c>
      <c r="D21" s="7">
        <v>1</v>
      </c>
      <c r="E21" s="2">
        <f t="shared" si="0"/>
        <v>1</v>
      </c>
      <c r="F21" s="3">
        <v>1</v>
      </c>
      <c r="G21" s="4"/>
      <c r="H21" s="7" t="s">
        <v>52</v>
      </c>
      <c r="I21" s="2"/>
    </row>
    <row r="22" spans="1:9" ht="15.75" x14ac:dyDescent="0.25">
      <c r="A22" s="8">
        <v>0</v>
      </c>
      <c r="B22" s="7" t="s">
        <v>123</v>
      </c>
      <c r="C22" s="7">
        <v>0</v>
      </c>
      <c r="D22" s="7">
        <v>1</v>
      </c>
      <c r="E22" s="2">
        <f t="shared" si="0"/>
        <v>1</v>
      </c>
      <c r="F22" s="3">
        <v>1</v>
      </c>
      <c r="G22" s="4"/>
      <c r="H22" s="7" t="s">
        <v>130</v>
      </c>
      <c r="I22" s="2"/>
    </row>
    <row r="23" spans="1:9" ht="15.75" x14ac:dyDescent="0.25">
      <c r="A23" s="8"/>
      <c r="B23" s="7" t="s">
        <v>123</v>
      </c>
      <c r="C23" s="7"/>
      <c r="D23" s="7">
        <v>1</v>
      </c>
      <c r="E23" s="2">
        <f t="shared" si="0"/>
        <v>1</v>
      </c>
      <c r="F23" s="3"/>
      <c r="G23" s="4"/>
      <c r="H23" s="7" t="s">
        <v>64</v>
      </c>
      <c r="I23" s="2"/>
    </row>
    <row r="24" spans="1:9" ht="15.75" x14ac:dyDescent="0.25">
      <c r="A24" s="8">
        <v>0</v>
      </c>
      <c r="B24" s="7" t="s">
        <v>125</v>
      </c>
      <c r="C24" s="7">
        <v>0</v>
      </c>
      <c r="D24" s="7">
        <v>2</v>
      </c>
      <c r="E24" s="2">
        <f t="shared" si="0"/>
        <v>2</v>
      </c>
      <c r="F24" s="3">
        <v>1</v>
      </c>
      <c r="G24" s="4"/>
      <c r="H24" s="7" t="s">
        <v>64</v>
      </c>
      <c r="I24" s="2"/>
    </row>
    <row r="25" spans="1:9" ht="15.75" x14ac:dyDescent="0.25">
      <c r="A25" s="8">
        <v>0</v>
      </c>
      <c r="B25" s="7" t="s">
        <v>124</v>
      </c>
      <c r="C25" s="7">
        <v>0</v>
      </c>
      <c r="D25" s="7">
        <v>1</v>
      </c>
      <c r="E25" s="2">
        <f t="shared" si="0"/>
        <v>1</v>
      </c>
      <c r="F25" s="3">
        <v>1</v>
      </c>
      <c r="G25" s="4"/>
      <c r="H25" s="7" t="s">
        <v>63</v>
      </c>
      <c r="I25" s="2"/>
    </row>
    <row r="26" spans="1:9" ht="15.75" x14ac:dyDescent="0.25">
      <c r="A26" s="8">
        <v>0</v>
      </c>
      <c r="B26" s="7" t="s">
        <v>126</v>
      </c>
      <c r="C26" s="7">
        <v>0</v>
      </c>
      <c r="D26" s="7">
        <v>1</v>
      </c>
      <c r="E26" s="2">
        <f t="shared" si="0"/>
        <v>1</v>
      </c>
      <c r="F26" s="3">
        <v>1</v>
      </c>
      <c r="G26" s="4"/>
      <c r="H26" s="7" t="s">
        <v>52</v>
      </c>
      <c r="I26" s="2"/>
    </row>
    <row r="27" spans="1:9" ht="15.75" x14ac:dyDescent="0.25">
      <c r="A27" s="8">
        <v>0</v>
      </c>
      <c r="B27" s="7" t="s">
        <v>127</v>
      </c>
      <c r="C27" s="7">
        <v>0</v>
      </c>
      <c r="D27" s="7">
        <v>2</v>
      </c>
      <c r="E27" s="2">
        <f t="shared" si="0"/>
        <v>2</v>
      </c>
      <c r="F27" s="3">
        <v>1</v>
      </c>
      <c r="G27" s="4"/>
      <c r="H27" s="7" t="s">
        <v>63</v>
      </c>
      <c r="I27" s="2"/>
    </row>
    <row r="28" spans="1:9" ht="15.75" x14ac:dyDescent="0.25">
      <c r="A28" s="8">
        <v>0</v>
      </c>
      <c r="B28" s="7" t="s">
        <v>128</v>
      </c>
      <c r="C28" s="7">
        <v>0</v>
      </c>
      <c r="D28" s="7">
        <v>1</v>
      </c>
      <c r="E28" s="2">
        <f t="shared" si="0"/>
        <v>1</v>
      </c>
      <c r="F28" s="3">
        <v>1</v>
      </c>
      <c r="G28" s="4"/>
      <c r="H28" s="7" t="s">
        <v>34</v>
      </c>
      <c r="I28" s="2"/>
    </row>
    <row r="29" spans="1:9" ht="15.75" x14ac:dyDescent="0.25">
      <c r="A29" s="8">
        <v>0</v>
      </c>
      <c r="B29" s="7" t="s">
        <v>129</v>
      </c>
      <c r="C29" s="7">
        <v>0</v>
      </c>
      <c r="D29" s="7">
        <v>2</v>
      </c>
      <c r="E29" s="2">
        <f t="shared" si="0"/>
        <v>2</v>
      </c>
      <c r="F29" s="3">
        <v>1</v>
      </c>
      <c r="G29" s="4"/>
      <c r="H29" s="7" t="s">
        <v>130</v>
      </c>
      <c r="I29" s="2"/>
    </row>
    <row r="30" spans="1:9" ht="15.75" x14ac:dyDescent="0.25">
      <c r="A30" s="8"/>
      <c r="B30" s="7" t="s">
        <v>129</v>
      </c>
      <c r="C30" s="7"/>
      <c r="D30" s="7">
        <v>1</v>
      </c>
      <c r="E30" s="2">
        <f t="shared" si="0"/>
        <v>1</v>
      </c>
      <c r="F30" s="3"/>
      <c r="G30" s="4"/>
      <c r="H30" s="7" t="s">
        <v>52</v>
      </c>
      <c r="I30" s="2"/>
    </row>
    <row r="31" spans="1:9" ht="15.75" x14ac:dyDescent="0.25">
      <c r="A31" s="6">
        <f>COUNT(A16:A30)</f>
        <v>9</v>
      </c>
      <c r="B31" s="6"/>
      <c r="C31" s="6">
        <f>SUM(C16:C30)</f>
        <v>0</v>
      </c>
      <c r="D31" s="6">
        <f>SUM(D16:D30)</f>
        <v>45</v>
      </c>
      <c r="E31" s="6">
        <f>SUM(E16:E30)</f>
        <v>45</v>
      </c>
      <c r="F31" s="6">
        <f>COUNT(F16:F30)</f>
        <v>9</v>
      </c>
      <c r="G31" s="6">
        <f>COUNT(G16:G30)</f>
        <v>0</v>
      </c>
      <c r="H31" s="6"/>
      <c r="I31" s="2"/>
    </row>
    <row r="32" spans="1:9" x14ac:dyDescent="0.25">
      <c r="C32">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6:B6"/>
    <mergeCell ref="C6:G6"/>
    <mergeCell ref="A1:I2"/>
    <mergeCell ref="A4:B4"/>
    <mergeCell ref="C4:G4"/>
    <mergeCell ref="A5:B5"/>
    <mergeCell ref="C5:G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33F2D-2943-457D-A9B1-A19EEB09431F}">
  <dimension ref="A1:I43"/>
  <sheetViews>
    <sheetView topLeftCell="C11" zoomScaleNormal="100" workbookViewId="0">
      <selection activeCell="H17" sqref="H17"/>
    </sheetView>
  </sheetViews>
  <sheetFormatPr defaultColWidth="9.140625" defaultRowHeight="15" x14ac:dyDescent="0.25"/>
  <cols>
    <col min="1" max="1" width="7.28515625" bestFit="1" customWidth="1"/>
    <col min="2" max="2" width="141.140625"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97.28515625" bestFit="1" customWidth="1"/>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ht="15.75" x14ac:dyDescent="0.25">
      <c r="A4" s="12" t="s">
        <v>1</v>
      </c>
      <c r="B4" s="13"/>
      <c r="C4" s="16">
        <v>8</v>
      </c>
      <c r="D4" s="16"/>
      <c r="E4" s="16"/>
      <c r="F4" s="16"/>
      <c r="G4" s="17"/>
      <c r="H4" s="2"/>
      <c r="I4" s="2"/>
    </row>
    <row r="5" spans="1:9" ht="15.75" x14ac:dyDescent="0.25">
      <c r="A5" s="14" t="s">
        <v>2</v>
      </c>
      <c r="B5" s="15"/>
      <c r="C5" s="18">
        <v>45398</v>
      </c>
      <c r="D5" s="19"/>
      <c r="E5" s="19"/>
      <c r="F5" s="19"/>
      <c r="G5" s="20"/>
      <c r="H5" s="2"/>
      <c r="I5" s="2"/>
    </row>
    <row r="6" spans="1:9" ht="15.75" x14ac:dyDescent="0.25">
      <c r="A6" s="14" t="s">
        <v>3</v>
      </c>
      <c r="B6" s="15"/>
      <c r="C6" s="19">
        <v>18</v>
      </c>
      <c r="D6" s="19"/>
      <c r="E6" s="19"/>
      <c r="F6" s="19"/>
      <c r="G6" s="20"/>
      <c r="H6" s="2"/>
      <c r="I6" s="2"/>
    </row>
    <row r="7" spans="1:9" ht="15.75" x14ac:dyDescent="0.25">
      <c r="A7" s="14" t="s">
        <v>4</v>
      </c>
      <c r="B7" s="15"/>
      <c r="C7" s="21" t="s">
        <v>18</v>
      </c>
      <c r="D7" s="21"/>
      <c r="E7" s="21"/>
      <c r="F7" s="21"/>
      <c r="G7" s="22"/>
      <c r="H7" s="2"/>
      <c r="I7" s="2"/>
    </row>
    <row r="8" spans="1:9" ht="15.75" x14ac:dyDescent="0.25">
      <c r="A8" s="14" t="s">
        <v>5</v>
      </c>
      <c r="B8" s="15"/>
      <c r="C8" s="10" t="s">
        <v>19</v>
      </c>
      <c r="D8" s="10"/>
      <c r="E8" s="10"/>
      <c r="F8" s="10"/>
      <c r="G8" s="11"/>
      <c r="H8" s="2"/>
      <c r="I8" s="2"/>
    </row>
    <row r="9" spans="1:9" ht="15.75" x14ac:dyDescent="0.25">
      <c r="A9" s="14" t="s">
        <v>6</v>
      </c>
      <c r="B9" s="15"/>
      <c r="C9" s="10" t="s">
        <v>20</v>
      </c>
      <c r="D9" s="10"/>
      <c r="E9" s="10"/>
      <c r="F9" s="10"/>
      <c r="G9" s="11"/>
      <c r="H9" s="2"/>
      <c r="I9" s="2"/>
    </row>
    <row r="10" spans="1:9" ht="15.75" x14ac:dyDescent="0.25">
      <c r="A10" s="14" t="s">
        <v>7</v>
      </c>
      <c r="B10" s="15"/>
      <c r="C10" s="10" t="s">
        <v>21</v>
      </c>
      <c r="D10" s="10"/>
      <c r="E10" s="10"/>
      <c r="F10" s="10"/>
      <c r="G10" s="11"/>
      <c r="H10" s="2"/>
      <c r="I10" s="2"/>
    </row>
    <row r="11" spans="1:9" ht="15.75" x14ac:dyDescent="0.25">
      <c r="A11" s="14" t="s">
        <v>8</v>
      </c>
      <c r="B11" s="15"/>
      <c r="C11" s="28" t="s">
        <v>22</v>
      </c>
      <c r="D11" s="28"/>
      <c r="E11" s="28"/>
      <c r="F11" s="28"/>
      <c r="G11" s="29"/>
      <c r="H11" s="2"/>
      <c r="I11" s="2"/>
    </row>
    <row r="12" spans="1:9" ht="16.5" thickBot="1" x14ac:dyDescent="0.3">
      <c r="A12" s="25" t="s">
        <v>14</v>
      </c>
      <c r="B12" s="26"/>
      <c r="C12" s="23" t="s">
        <v>23</v>
      </c>
      <c r="D12" s="23"/>
      <c r="E12" s="23"/>
      <c r="F12" s="23"/>
      <c r="G12" s="24"/>
      <c r="H12" s="2"/>
      <c r="I12" s="2"/>
    </row>
    <row r="13" spans="1:9" ht="15.75" x14ac:dyDescent="0.25">
      <c r="A13" s="2"/>
      <c r="B13" s="2"/>
      <c r="C13" s="2"/>
      <c r="D13" s="2"/>
      <c r="E13" s="2"/>
      <c r="F13" s="2"/>
      <c r="G13" s="2"/>
      <c r="H13" s="2"/>
      <c r="I13" s="2"/>
    </row>
    <row r="14" spans="1:9" ht="15.75" x14ac:dyDescent="0.25">
      <c r="A14" s="27"/>
      <c r="B14" s="27"/>
      <c r="C14" s="27"/>
      <c r="D14" s="27"/>
      <c r="E14" s="27"/>
      <c r="F14" s="27"/>
      <c r="G14" s="27"/>
      <c r="H14" s="27"/>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1*5</f>
        <v>5</v>
      </c>
      <c r="E16" s="2">
        <f>D16-C16</f>
        <v>5</v>
      </c>
      <c r="F16" s="3"/>
      <c r="G16" s="4"/>
      <c r="H16" s="7" t="s">
        <v>132</v>
      </c>
      <c r="I16" s="2"/>
    </row>
    <row r="17" spans="1:9" ht="15.75" x14ac:dyDescent="0.25">
      <c r="A17" s="8"/>
      <c r="B17" s="7" t="s">
        <v>26</v>
      </c>
      <c r="C17" s="7">
        <v>0</v>
      </c>
      <c r="D17" s="7">
        <f>2*5</f>
        <v>10</v>
      </c>
      <c r="E17" s="2">
        <f t="shared" ref="E17:E41" si="0">D17-C17</f>
        <v>10</v>
      </c>
      <c r="F17" s="3"/>
      <c r="G17" s="4"/>
      <c r="H17" s="7" t="s">
        <v>133</v>
      </c>
      <c r="I17" s="2"/>
    </row>
    <row r="18" spans="1:9" ht="15.75" x14ac:dyDescent="0.25">
      <c r="A18" s="8"/>
      <c r="B18" s="7" t="s">
        <v>26</v>
      </c>
      <c r="C18" s="7">
        <v>0</v>
      </c>
      <c r="D18" s="7">
        <f>1*5</f>
        <v>5</v>
      </c>
      <c r="E18" s="2">
        <f t="shared" si="0"/>
        <v>5</v>
      </c>
      <c r="F18" s="3"/>
      <c r="G18" s="4"/>
      <c r="H18" s="7" t="s">
        <v>134</v>
      </c>
      <c r="I18" s="2"/>
    </row>
    <row r="19" spans="1:9" ht="15.75" x14ac:dyDescent="0.25">
      <c r="A19" s="8"/>
      <c r="B19" s="7"/>
      <c r="C19" s="7"/>
      <c r="D19" s="7"/>
      <c r="E19" s="2">
        <f t="shared" si="0"/>
        <v>0</v>
      </c>
      <c r="F19" s="3"/>
      <c r="G19" s="4"/>
      <c r="H19" s="7"/>
      <c r="I19" s="2"/>
    </row>
    <row r="20" spans="1:9" ht="15.75" x14ac:dyDescent="0.25">
      <c r="A20" s="8">
        <v>173</v>
      </c>
      <c r="B20" s="7" t="s">
        <v>140</v>
      </c>
      <c r="C20" s="7">
        <v>2</v>
      </c>
      <c r="D20" s="7">
        <v>1</v>
      </c>
      <c r="E20" s="2">
        <f t="shared" si="0"/>
        <v>-1</v>
      </c>
      <c r="F20" s="3"/>
      <c r="G20" s="4">
        <v>1</v>
      </c>
      <c r="H20" s="7" t="s">
        <v>64</v>
      </c>
      <c r="I20" s="2"/>
    </row>
    <row r="21" spans="1:9" ht="15.75" x14ac:dyDescent="0.25">
      <c r="A21" s="8">
        <v>174</v>
      </c>
      <c r="B21" s="7" t="s">
        <v>135</v>
      </c>
      <c r="C21" s="7">
        <v>6</v>
      </c>
      <c r="D21" s="7">
        <v>5</v>
      </c>
      <c r="E21" s="2">
        <f t="shared" si="0"/>
        <v>-1</v>
      </c>
      <c r="F21" s="3"/>
      <c r="G21" s="4">
        <v>1</v>
      </c>
      <c r="H21" s="7" t="s">
        <v>142</v>
      </c>
      <c r="I21" s="2"/>
    </row>
    <row r="22" spans="1:9" ht="15.75" x14ac:dyDescent="0.25">
      <c r="A22" s="8"/>
      <c r="B22" s="7"/>
      <c r="C22" s="7">
        <v>6</v>
      </c>
      <c r="D22" s="7">
        <v>5</v>
      </c>
      <c r="E22" s="2">
        <f t="shared" si="0"/>
        <v>-1</v>
      </c>
      <c r="F22" s="3"/>
      <c r="G22" s="4"/>
      <c r="H22" s="7" t="s">
        <v>64</v>
      </c>
      <c r="I22" s="2"/>
    </row>
    <row r="23" spans="1:9" ht="15.75" x14ac:dyDescent="0.25">
      <c r="A23" s="8">
        <v>175</v>
      </c>
      <c r="B23" s="7" t="s">
        <v>136</v>
      </c>
      <c r="C23" s="7">
        <v>2</v>
      </c>
      <c r="D23" s="7">
        <v>1</v>
      </c>
      <c r="E23" s="2">
        <f t="shared" si="0"/>
        <v>-1</v>
      </c>
      <c r="F23" s="3">
        <v>1</v>
      </c>
      <c r="G23" s="4"/>
      <c r="H23" s="7" t="s">
        <v>64</v>
      </c>
      <c r="I23" s="2"/>
    </row>
    <row r="24" spans="1:9" ht="15.75" x14ac:dyDescent="0.25">
      <c r="A24" s="8">
        <v>176</v>
      </c>
      <c r="B24" s="7" t="s">
        <v>131</v>
      </c>
      <c r="C24" s="7">
        <v>4</v>
      </c>
      <c r="D24" s="7">
        <v>2</v>
      </c>
      <c r="E24" s="2">
        <f t="shared" si="0"/>
        <v>-2</v>
      </c>
      <c r="F24" s="3"/>
      <c r="G24" s="4">
        <v>1</v>
      </c>
      <c r="H24" s="7" t="s">
        <v>141</v>
      </c>
      <c r="I24" s="2"/>
    </row>
    <row r="25" spans="1:9" ht="15.75" x14ac:dyDescent="0.25">
      <c r="A25" s="8">
        <v>177</v>
      </c>
      <c r="B25" s="7" t="s">
        <v>137</v>
      </c>
      <c r="C25" s="7">
        <v>2</v>
      </c>
      <c r="D25" s="7">
        <v>1</v>
      </c>
      <c r="E25" s="2">
        <f t="shared" si="0"/>
        <v>-1</v>
      </c>
      <c r="F25" s="3"/>
      <c r="G25" s="4">
        <v>1</v>
      </c>
      <c r="H25" s="7" t="s">
        <v>138</v>
      </c>
      <c r="I25" s="2"/>
    </row>
    <row r="26" spans="1:9" ht="15.75" x14ac:dyDescent="0.25">
      <c r="A26" s="8">
        <v>178</v>
      </c>
      <c r="B26" s="7" t="s">
        <v>139</v>
      </c>
      <c r="C26" s="7">
        <v>2</v>
      </c>
      <c r="D26" s="7">
        <v>1</v>
      </c>
      <c r="E26" s="2">
        <f t="shared" si="0"/>
        <v>-1</v>
      </c>
      <c r="F26" s="3">
        <v>1</v>
      </c>
      <c r="G26" s="4"/>
      <c r="H26" s="7" t="s">
        <v>64</v>
      </c>
      <c r="I26" s="2"/>
    </row>
    <row r="27" spans="1:9" ht="15.75" x14ac:dyDescent="0.25">
      <c r="A27" s="8"/>
      <c r="B27" s="7"/>
      <c r="C27" s="7"/>
      <c r="D27" s="7"/>
      <c r="E27" s="2">
        <f t="shared" si="0"/>
        <v>0</v>
      </c>
      <c r="F27" s="3"/>
      <c r="G27" s="4"/>
      <c r="H27" s="7"/>
      <c r="I27" s="2"/>
    </row>
    <row r="28" spans="1:9" ht="15.75" x14ac:dyDescent="0.25">
      <c r="A28" s="8">
        <v>169</v>
      </c>
      <c r="B28" s="7" t="s">
        <v>143</v>
      </c>
      <c r="C28" s="7">
        <v>6</v>
      </c>
      <c r="D28" s="7">
        <v>4</v>
      </c>
      <c r="E28" s="2">
        <f t="shared" si="0"/>
        <v>-2</v>
      </c>
      <c r="F28" s="3"/>
      <c r="G28" s="4">
        <v>1</v>
      </c>
      <c r="H28" s="7" t="s">
        <v>147</v>
      </c>
      <c r="I28" s="2"/>
    </row>
    <row r="29" spans="1:9" ht="15.75" x14ac:dyDescent="0.25">
      <c r="A29" s="8"/>
      <c r="B29" s="7" t="s">
        <v>144</v>
      </c>
      <c r="C29" s="7">
        <v>6</v>
      </c>
      <c r="D29" s="7">
        <v>4</v>
      </c>
      <c r="E29" s="2">
        <f t="shared" si="0"/>
        <v>-2</v>
      </c>
      <c r="F29" s="3"/>
      <c r="G29" s="4"/>
      <c r="H29" s="7" t="s">
        <v>130</v>
      </c>
      <c r="I29" s="2"/>
    </row>
    <row r="30" spans="1:9" ht="15.75" x14ac:dyDescent="0.25">
      <c r="A30" s="8">
        <v>170</v>
      </c>
      <c r="B30" s="7" t="s">
        <v>144</v>
      </c>
      <c r="C30" s="7">
        <v>2</v>
      </c>
      <c r="D30" s="7">
        <v>2</v>
      </c>
      <c r="E30" s="2">
        <f t="shared" si="0"/>
        <v>0</v>
      </c>
      <c r="F30" s="3">
        <v>1</v>
      </c>
      <c r="G30" s="4"/>
      <c r="H30" s="7" t="s">
        <v>148</v>
      </c>
      <c r="I30" s="2"/>
    </row>
    <row r="31" spans="1:9" ht="15.75" x14ac:dyDescent="0.25">
      <c r="A31" s="8">
        <v>171</v>
      </c>
      <c r="B31" s="7" t="s">
        <v>145</v>
      </c>
      <c r="C31" s="7">
        <v>2</v>
      </c>
      <c r="D31" s="7">
        <v>1</v>
      </c>
      <c r="E31" s="2">
        <f t="shared" si="0"/>
        <v>-1</v>
      </c>
      <c r="F31" s="3"/>
      <c r="G31" s="4">
        <v>1</v>
      </c>
      <c r="H31" s="7" t="s">
        <v>130</v>
      </c>
      <c r="I31" s="2"/>
    </row>
    <row r="32" spans="1:9" ht="15.75" x14ac:dyDescent="0.25">
      <c r="A32" s="8">
        <v>172</v>
      </c>
      <c r="B32" s="7" t="s">
        <v>146</v>
      </c>
      <c r="C32" s="7">
        <v>4</v>
      </c>
      <c r="D32" s="7">
        <v>2</v>
      </c>
      <c r="E32" s="2">
        <f t="shared" si="0"/>
        <v>-2</v>
      </c>
      <c r="F32" s="3"/>
      <c r="G32" s="4">
        <v>1</v>
      </c>
      <c r="H32" s="7" t="s">
        <v>149</v>
      </c>
      <c r="I32" s="2"/>
    </row>
    <row r="33" spans="1:9" ht="15.75" x14ac:dyDescent="0.25">
      <c r="A33" s="8"/>
      <c r="B33" s="7"/>
      <c r="C33" s="7"/>
      <c r="D33" s="7"/>
      <c r="E33" s="2">
        <f t="shared" si="0"/>
        <v>0</v>
      </c>
      <c r="F33" s="3"/>
      <c r="G33" s="4"/>
      <c r="H33" s="7"/>
      <c r="I33" s="2"/>
    </row>
    <row r="34" spans="1:9" ht="15.75" x14ac:dyDescent="0.25">
      <c r="A34" s="8">
        <v>179</v>
      </c>
      <c r="B34" s="7" t="s">
        <v>150</v>
      </c>
      <c r="C34" s="7">
        <v>2</v>
      </c>
      <c r="D34" s="7">
        <v>2</v>
      </c>
      <c r="E34" s="2">
        <f t="shared" si="0"/>
        <v>0</v>
      </c>
      <c r="F34" s="3">
        <v>1</v>
      </c>
      <c r="G34" s="4"/>
      <c r="H34" s="7" t="s">
        <v>130</v>
      </c>
      <c r="I34" s="2"/>
    </row>
    <row r="35" spans="1:9" ht="15.75" x14ac:dyDescent="0.25">
      <c r="A35" s="8">
        <v>180</v>
      </c>
      <c r="B35" s="7" t="s">
        <v>151</v>
      </c>
      <c r="C35" s="7">
        <v>2</v>
      </c>
      <c r="D35" s="7">
        <v>1</v>
      </c>
      <c r="E35" s="2">
        <f t="shared" si="0"/>
        <v>-1</v>
      </c>
      <c r="F35" s="3">
        <v>1</v>
      </c>
      <c r="G35" s="4"/>
      <c r="H35" s="7" t="s">
        <v>130</v>
      </c>
      <c r="I35" s="2"/>
    </row>
    <row r="36" spans="1:9" ht="15.75" x14ac:dyDescent="0.25">
      <c r="A36" s="8"/>
      <c r="B36" s="7"/>
      <c r="C36" s="7"/>
      <c r="D36" s="7"/>
      <c r="E36" s="2">
        <f t="shared" si="0"/>
        <v>0</v>
      </c>
      <c r="F36" s="3"/>
      <c r="G36" s="4"/>
      <c r="H36" s="7"/>
      <c r="I36" s="2"/>
    </row>
    <row r="37" spans="1:9" ht="15.75" x14ac:dyDescent="0.25">
      <c r="A37" s="8">
        <v>181</v>
      </c>
      <c r="B37" s="7" t="s">
        <v>152</v>
      </c>
      <c r="C37" s="7">
        <v>2</v>
      </c>
      <c r="D37" s="7">
        <v>1</v>
      </c>
      <c r="E37" s="2">
        <f t="shared" si="0"/>
        <v>-1</v>
      </c>
      <c r="F37" s="3">
        <v>1</v>
      </c>
      <c r="G37" s="4"/>
      <c r="H37" s="7" t="s">
        <v>34</v>
      </c>
      <c r="I37" s="2"/>
    </row>
    <row r="38" spans="1:9" ht="15.75" x14ac:dyDescent="0.25">
      <c r="A38" s="8">
        <v>182</v>
      </c>
      <c r="B38" s="7" t="s">
        <v>153</v>
      </c>
      <c r="C38" s="7">
        <v>4</v>
      </c>
      <c r="D38" s="7">
        <v>3</v>
      </c>
      <c r="E38" s="2">
        <f t="shared" si="0"/>
        <v>-1</v>
      </c>
      <c r="F38" s="3">
        <v>1</v>
      </c>
      <c r="G38" s="4"/>
      <c r="H38" s="7" t="s">
        <v>34</v>
      </c>
      <c r="I38" s="2"/>
    </row>
    <row r="39" spans="1:9" ht="15.75" x14ac:dyDescent="0.25">
      <c r="A39" s="8">
        <v>183</v>
      </c>
      <c r="B39" s="7" t="s">
        <v>154</v>
      </c>
      <c r="C39" s="7">
        <v>2</v>
      </c>
      <c r="D39" s="7">
        <v>1</v>
      </c>
      <c r="E39" s="2">
        <f t="shared" si="0"/>
        <v>-1</v>
      </c>
      <c r="F39" s="3"/>
      <c r="G39" s="4">
        <v>1</v>
      </c>
      <c r="H39" s="7" t="s">
        <v>157</v>
      </c>
      <c r="I39" s="2"/>
    </row>
    <row r="40" spans="1:9" ht="15.75" x14ac:dyDescent="0.25">
      <c r="A40" s="8">
        <v>184</v>
      </c>
      <c r="B40" s="7" t="s">
        <v>155</v>
      </c>
      <c r="C40" s="7">
        <v>2</v>
      </c>
      <c r="D40" s="7">
        <v>1</v>
      </c>
      <c r="E40" s="2">
        <f t="shared" si="0"/>
        <v>-1</v>
      </c>
      <c r="F40" s="3"/>
      <c r="G40" s="4">
        <v>1</v>
      </c>
      <c r="H40" s="7" t="s">
        <v>157</v>
      </c>
      <c r="I40" s="2"/>
    </row>
    <row r="41" spans="1:9" ht="15.75" x14ac:dyDescent="0.25">
      <c r="A41" s="8">
        <v>185</v>
      </c>
      <c r="B41" s="7" t="s">
        <v>156</v>
      </c>
      <c r="C41" s="7">
        <v>2</v>
      </c>
      <c r="D41" s="7">
        <v>2</v>
      </c>
      <c r="E41" s="2">
        <f t="shared" si="0"/>
        <v>0</v>
      </c>
      <c r="F41" s="3">
        <v>1</v>
      </c>
      <c r="G41" s="4"/>
      <c r="H41" s="7" t="s">
        <v>34</v>
      </c>
      <c r="I41" s="2"/>
    </row>
    <row r="42" spans="1:9" ht="15.75" x14ac:dyDescent="0.25">
      <c r="A42" s="6">
        <f>COUNT(A16:A41)</f>
        <v>17</v>
      </c>
      <c r="B42" s="6"/>
      <c r="C42" s="6">
        <f>SUM(C16:C41)</f>
        <v>60</v>
      </c>
      <c r="D42" s="6">
        <f>SUM(D16:D41)</f>
        <v>60</v>
      </c>
      <c r="E42" s="6">
        <f>SUM(E16:E41)</f>
        <v>0</v>
      </c>
      <c r="F42" s="6">
        <f>COUNT(F16:F41)</f>
        <v>8</v>
      </c>
      <c r="G42" s="6">
        <f>COUNT(G16:G41)</f>
        <v>9</v>
      </c>
      <c r="H42" s="6"/>
      <c r="I42" s="2"/>
    </row>
    <row r="43" spans="1:9" x14ac:dyDescent="0.25">
      <c r="C43">
        <f>12*5</f>
        <v>60</v>
      </c>
    </row>
  </sheetData>
  <mergeCells count="20">
    <mergeCell ref="A14:H14"/>
    <mergeCell ref="A10:B10"/>
    <mergeCell ref="C10:G10"/>
    <mergeCell ref="A11:B11"/>
    <mergeCell ref="C11:G11"/>
    <mergeCell ref="A12:B12"/>
    <mergeCell ref="C12:G12"/>
    <mergeCell ref="A7:B7"/>
    <mergeCell ref="C7:G7"/>
    <mergeCell ref="A8:B8"/>
    <mergeCell ref="C8:G8"/>
    <mergeCell ref="A9:B9"/>
    <mergeCell ref="C9:G9"/>
    <mergeCell ref="A6:B6"/>
    <mergeCell ref="C6:G6"/>
    <mergeCell ref="A1:I2"/>
    <mergeCell ref="A4:B4"/>
    <mergeCell ref="C4:G4"/>
    <mergeCell ref="A5:B5"/>
    <mergeCell ref="C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60AD3-B448-429D-A653-63306BF24934}">
  <dimension ref="A1:I50"/>
  <sheetViews>
    <sheetView topLeftCell="A15" zoomScaleNormal="100" workbookViewId="0">
      <selection activeCell="B29" sqref="B29:B30"/>
    </sheetView>
  </sheetViews>
  <sheetFormatPr defaultColWidth="9.140625" defaultRowHeight="15" x14ac:dyDescent="0.25"/>
  <cols>
    <col min="1" max="1" width="7.28515625" bestFit="1" customWidth="1"/>
    <col min="2" max="2" width="116" customWidth="1"/>
    <col min="3" max="3" width="12.7109375" bestFit="1" customWidth="1"/>
    <col min="4" max="4" width="14" bestFit="1" customWidth="1"/>
    <col min="5" max="5" width="9.42578125" bestFit="1" customWidth="1"/>
    <col min="6" max="6" width="7.5703125" bestFit="1" customWidth="1"/>
    <col min="7" max="7" width="6.42578125" bestFit="1" customWidth="1"/>
    <col min="8" max="8" width="97.28515625" bestFit="1" customWidth="1"/>
  </cols>
  <sheetData>
    <row r="1" spans="1:9" x14ac:dyDescent="0.25">
      <c r="A1" s="9" t="s">
        <v>0</v>
      </c>
      <c r="B1" s="9"/>
      <c r="C1" s="9"/>
      <c r="D1" s="9"/>
      <c r="E1" s="9"/>
      <c r="F1" s="9"/>
      <c r="G1" s="9"/>
      <c r="H1" s="9"/>
      <c r="I1" s="9"/>
    </row>
    <row r="2" spans="1:9" x14ac:dyDescent="0.25">
      <c r="A2" s="9"/>
      <c r="B2" s="9"/>
      <c r="C2" s="9"/>
      <c r="D2" s="9"/>
      <c r="E2" s="9"/>
      <c r="F2" s="9"/>
      <c r="G2" s="9"/>
      <c r="H2" s="9"/>
      <c r="I2" s="9"/>
    </row>
    <row r="3" spans="1:9" ht="27" thickBot="1" x14ac:dyDescent="0.45">
      <c r="A3" s="5"/>
      <c r="B3" s="5"/>
      <c r="C3" s="5"/>
      <c r="D3" s="5"/>
      <c r="E3" s="5"/>
      <c r="F3" s="5"/>
      <c r="G3" s="5"/>
      <c r="H3" s="5"/>
      <c r="I3" s="5"/>
    </row>
    <row r="4" spans="1:9" ht="15.75" x14ac:dyDescent="0.25">
      <c r="A4" s="12" t="s">
        <v>1</v>
      </c>
      <c r="B4" s="13"/>
      <c r="C4" s="16">
        <v>9</v>
      </c>
      <c r="D4" s="16"/>
      <c r="E4" s="16"/>
      <c r="F4" s="16"/>
      <c r="G4" s="17"/>
      <c r="H4" s="2"/>
      <c r="I4" s="2"/>
    </row>
    <row r="5" spans="1:9" ht="15.75" x14ac:dyDescent="0.25">
      <c r="A5" s="14" t="s">
        <v>2</v>
      </c>
      <c r="B5" s="15"/>
      <c r="C5" s="18">
        <v>45412</v>
      </c>
      <c r="D5" s="19"/>
      <c r="E5" s="19"/>
      <c r="F5" s="19"/>
      <c r="G5" s="20"/>
      <c r="H5" s="2"/>
      <c r="I5" s="2"/>
    </row>
    <row r="6" spans="1:9" ht="15.75" x14ac:dyDescent="0.25">
      <c r="A6" s="14" t="s">
        <v>3</v>
      </c>
      <c r="B6" s="15"/>
      <c r="C6" s="19">
        <v>18</v>
      </c>
      <c r="D6" s="19"/>
      <c r="E6" s="19"/>
      <c r="F6" s="19"/>
      <c r="G6" s="20"/>
      <c r="H6" s="2"/>
      <c r="I6" s="2"/>
    </row>
    <row r="7" spans="1:9" ht="15.75" x14ac:dyDescent="0.25">
      <c r="A7" s="14" t="s">
        <v>4</v>
      </c>
      <c r="B7" s="15"/>
      <c r="C7" s="21" t="s">
        <v>18</v>
      </c>
      <c r="D7" s="21"/>
      <c r="E7" s="21"/>
      <c r="F7" s="21"/>
      <c r="G7" s="22"/>
      <c r="H7" s="2"/>
      <c r="I7" s="2"/>
    </row>
    <row r="8" spans="1:9" ht="15.75" x14ac:dyDescent="0.25">
      <c r="A8" s="14" t="s">
        <v>5</v>
      </c>
      <c r="B8" s="15"/>
      <c r="C8" s="10" t="s">
        <v>19</v>
      </c>
      <c r="D8" s="10"/>
      <c r="E8" s="10"/>
      <c r="F8" s="10"/>
      <c r="G8" s="11"/>
      <c r="H8" s="2"/>
      <c r="I8" s="2"/>
    </row>
    <row r="9" spans="1:9" ht="15.75" x14ac:dyDescent="0.25">
      <c r="A9" s="14" t="s">
        <v>6</v>
      </c>
      <c r="B9" s="15"/>
      <c r="C9" s="10" t="s">
        <v>20</v>
      </c>
      <c r="D9" s="10"/>
      <c r="E9" s="10"/>
      <c r="F9" s="10"/>
      <c r="G9" s="11"/>
      <c r="H9" s="2"/>
      <c r="I9" s="2"/>
    </row>
    <row r="10" spans="1:9" ht="15.75" x14ac:dyDescent="0.25">
      <c r="A10" s="14" t="s">
        <v>7</v>
      </c>
      <c r="B10" s="15"/>
      <c r="C10" s="10" t="s">
        <v>21</v>
      </c>
      <c r="D10" s="10"/>
      <c r="E10" s="10"/>
      <c r="F10" s="10"/>
      <c r="G10" s="11"/>
      <c r="H10" s="2"/>
      <c r="I10" s="2"/>
    </row>
    <row r="11" spans="1:9" ht="15.75" x14ac:dyDescent="0.25">
      <c r="A11" s="14" t="s">
        <v>8</v>
      </c>
      <c r="B11" s="15"/>
      <c r="C11" s="28" t="s">
        <v>22</v>
      </c>
      <c r="D11" s="28"/>
      <c r="E11" s="28"/>
      <c r="F11" s="28"/>
      <c r="G11" s="29"/>
      <c r="H11" s="2"/>
      <c r="I11" s="2"/>
    </row>
    <row r="12" spans="1:9" ht="16.5" thickBot="1" x14ac:dyDescent="0.3">
      <c r="A12" s="25" t="s">
        <v>14</v>
      </c>
      <c r="B12" s="26"/>
      <c r="C12" s="23" t="s">
        <v>23</v>
      </c>
      <c r="D12" s="23"/>
      <c r="E12" s="23"/>
      <c r="F12" s="23"/>
      <c r="G12" s="24"/>
      <c r="H12" s="2"/>
      <c r="I12" s="2"/>
    </row>
    <row r="13" spans="1:9" ht="15.75" x14ac:dyDescent="0.25">
      <c r="A13" s="2"/>
      <c r="B13" s="2"/>
      <c r="C13" s="2"/>
      <c r="D13" s="2"/>
      <c r="E13" s="2"/>
      <c r="F13" s="2"/>
      <c r="G13" s="2"/>
      <c r="H13" s="2"/>
      <c r="I13" s="2"/>
    </row>
    <row r="14" spans="1:9" ht="15.75" x14ac:dyDescent="0.25">
      <c r="A14" s="27"/>
      <c r="B14" s="27"/>
      <c r="C14" s="27"/>
      <c r="D14" s="27"/>
      <c r="E14" s="27"/>
      <c r="F14" s="27"/>
      <c r="G14" s="27"/>
      <c r="H14" s="27"/>
      <c r="I14" s="2"/>
    </row>
    <row r="15" spans="1:9" ht="15.75" x14ac:dyDescent="0.25">
      <c r="A15" s="1" t="s">
        <v>9</v>
      </c>
      <c r="B15" s="1" t="s">
        <v>13</v>
      </c>
      <c r="C15" s="1" t="s">
        <v>15</v>
      </c>
      <c r="D15" s="1" t="s">
        <v>16</v>
      </c>
      <c r="E15" s="1" t="s">
        <v>17</v>
      </c>
      <c r="F15" s="1" t="s">
        <v>10</v>
      </c>
      <c r="G15" s="1" t="s">
        <v>11</v>
      </c>
      <c r="H15" s="1" t="s">
        <v>12</v>
      </c>
      <c r="I15" s="2"/>
    </row>
    <row r="16" spans="1:9" ht="15.75" x14ac:dyDescent="0.25">
      <c r="A16" s="8"/>
      <c r="B16" s="7" t="s">
        <v>26</v>
      </c>
      <c r="C16" s="7">
        <v>0</v>
      </c>
      <c r="D16" s="7">
        <f>1*5</f>
        <v>5</v>
      </c>
      <c r="E16" s="2">
        <f>D16-C16</f>
        <v>5</v>
      </c>
      <c r="F16" s="3"/>
      <c r="G16" s="4"/>
      <c r="H16" s="7" t="s">
        <v>120</v>
      </c>
      <c r="I16" s="2"/>
    </row>
    <row r="17" spans="1:9" ht="15.75" x14ac:dyDescent="0.25">
      <c r="A17" s="8"/>
      <c r="B17" s="7" t="s">
        <v>26</v>
      </c>
      <c r="C17" s="7">
        <v>0</v>
      </c>
      <c r="D17" s="7">
        <f>1*5</f>
        <v>5</v>
      </c>
      <c r="E17" s="2">
        <f t="shared" ref="E17:E48" si="0">D17-C17</f>
        <v>5</v>
      </c>
      <c r="F17" s="3"/>
      <c r="G17" s="4"/>
      <c r="H17" s="7" t="s">
        <v>159</v>
      </c>
      <c r="I17" s="2"/>
    </row>
    <row r="18" spans="1:9" ht="15.75" x14ac:dyDescent="0.25">
      <c r="A18" s="8"/>
      <c r="B18" s="7" t="s">
        <v>24</v>
      </c>
      <c r="C18" s="7">
        <v>0</v>
      </c>
      <c r="D18" s="7">
        <f>1*5</f>
        <v>5</v>
      </c>
      <c r="E18" s="2">
        <f t="shared" si="0"/>
        <v>5</v>
      </c>
      <c r="F18" s="3"/>
      <c r="G18" s="4"/>
      <c r="H18" s="7" t="s">
        <v>158</v>
      </c>
      <c r="I18" s="2"/>
    </row>
    <row r="19" spans="1:9" ht="15.75" x14ac:dyDescent="0.25">
      <c r="A19" s="8"/>
      <c r="B19" s="7" t="s">
        <v>26</v>
      </c>
      <c r="C19" s="7">
        <v>0</v>
      </c>
      <c r="D19" s="7">
        <f>1*5</f>
        <v>5</v>
      </c>
      <c r="E19" s="2">
        <f t="shared" si="0"/>
        <v>5</v>
      </c>
      <c r="F19" s="3"/>
      <c r="G19" s="4"/>
      <c r="H19" s="7" t="s">
        <v>160</v>
      </c>
      <c r="I19" s="2"/>
    </row>
    <row r="20" spans="1:9" ht="15.75" x14ac:dyDescent="0.25">
      <c r="A20" s="8"/>
      <c r="B20" s="7"/>
      <c r="C20" s="7"/>
      <c r="D20" s="7"/>
      <c r="E20" s="2">
        <f t="shared" si="0"/>
        <v>0</v>
      </c>
      <c r="F20" s="3"/>
      <c r="G20" s="4"/>
      <c r="H20" s="7"/>
      <c r="I20" s="2"/>
    </row>
    <row r="21" spans="1:9" ht="15.75" x14ac:dyDescent="0.25">
      <c r="A21" s="8"/>
      <c r="B21" s="7" t="s">
        <v>180</v>
      </c>
      <c r="C21" s="7">
        <v>0</v>
      </c>
      <c r="D21" s="7">
        <v>1</v>
      </c>
      <c r="E21" s="2">
        <f t="shared" si="0"/>
        <v>1</v>
      </c>
      <c r="F21" s="3"/>
      <c r="G21" s="4"/>
      <c r="H21" s="7" t="s">
        <v>181</v>
      </c>
      <c r="I21" s="2"/>
    </row>
    <row r="22" spans="1:9" ht="15.75" x14ac:dyDescent="0.25">
      <c r="A22" s="8"/>
      <c r="B22" s="7" t="s">
        <v>182</v>
      </c>
      <c r="C22" s="7">
        <v>0</v>
      </c>
      <c r="D22" s="7">
        <v>1</v>
      </c>
      <c r="E22" s="2">
        <f t="shared" si="0"/>
        <v>1</v>
      </c>
      <c r="F22" s="3"/>
      <c r="G22" s="4"/>
      <c r="H22" s="7" t="s">
        <v>183</v>
      </c>
      <c r="I22" s="2"/>
    </row>
    <row r="23" spans="1:9" ht="15.75" x14ac:dyDescent="0.25">
      <c r="A23" s="8"/>
      <c r="B23" s="7"/>
      <c r="C23" s="7"/>
      <c r="D23" s="7"/>
      <c r="E23" s="2">
        <f t="shared" si="0"/>
        <v>0</v>
      </c>
      <c r="F23" s="3"/>
      <c r="G23" s="4"/>
      <c r="H23" s="7"/>
      <c r="I23" s="2"/>
    </row>
    <row r="24" spans="1:9" ht="15.75" x14ac:dyDescent="0.25">
      <c r="A24" s="8">
        <v>173</v>
      </c>
      <c r="B24" s="7" t="s">
        <v>140</v>
      </c>
      <c r="C24" s="7">
        <v>2</v>
      </c>
      <c r="D24" s="7">
        <v>1</v>
      </c>
      <c r="E24" s="2">
        <f t="shared" si="0"/>
        <v>-1</v>
      </c>
      <c r="F24" s="3">
        <v>1</v>
      </c>
      <c r="G24" s="4"/>
      <c r="H24" s="7" t="s">
        <v>64</v>
      </c>
      <c r="I24" s="2"/>
    </row>
    <row r="25" spans="1:9" ht="15.75" x14ac:dyDescent="0.25">
      <c r="A25" s="8">
        <v>174</v>
      </c>
      <c r="B25" s="7" t="s">
        <v>135</v>
      </c>
      <c r="C25" s="7">
        <v>6</v>
      </c>
      <c r="D25" s="7">
        <v>1</v>
      </c>
      <c r="E25" s="2">
        <f t="shared" si="0"/>
        <v>-5</v>
      </c>
      <c r="F25" s="3">
        <v>1</v>
      </c>
      <c r="G25" s="4"/>
      <c r="H25" s="7" t="s">
        <v>161</v>
      </c>
      <c r="I25" s="2"/>
    </row>
    <row r="26" spans="1:9" ht="15.75" x14ac:dyDescent="0.25">
      <c r="A26" s="8"/>
      <c r="B26" s="7" t="s">
        <v>135</v>
      </c>
      <c r="C26" s="7">
        <v>6</v>
      </c>
      <c r="D26" s="7">
        <v>1</v>
      </c>
      <c r="E26" s="2">
        <f t="shared" si="0"/>
        <v>-5</v>
      </c>
      <c r="F26" s="3"/>
      <c r="G26" s="4"/>
      <c r="H26" s="7" t="s">
        <v>64</v>
      </c>
      <c r="I26" s="2"/>
    </row>
    <row r="27" spans="1:9" ht="15.75" x14ac:dyDescent="0.25">
      <c r="A27" s="8">
        <v>176</v>
      </c>
      <c r="B27" s="7" t="s">
        <v>131</v>
      </c>
      <c r="C27" s="7">
        <v>4</v>
      </c>
      <c r="D27" s="7">
        <v>0</v>
      </c>
      <c r="E27" s="2">
        <f t="shared" si="0"/>
        <v>-4</v>
      </c>
      <c r="F27" s="3">
        <v>1</v>
      </c>
      <c r="G27" s="4"/>
      <c r="H27" s="7" t="s">
        <v>172</v>
      </c>
      <c r="I27" s="2"/>
    </row>
    <row r="28" spans="1:9" ht="15.75" x14ac:dyDescent="0.25">
      <c r="A28" s="8">
        <v>177</v>
      </c>
      <c r="B28" s="7" t="s">
        <v>137</v>
      </c>
      <c r="C28" s="7">
        <v>2</v>
      </c>
      <c r="D28" s="7">
        <v>1</v>
      </c>
      <c r="E28" s="2">
        <f t="shared" si="0"/>
        <v>-1</v>
      </c>
      <c r="F28" s="3">
        <v>1</v>
      </c>
      <c r="G28" s="4"/>
      <c r="H28" s="7" t="s">
        <v>184</v>
      </c>
      <c r="I28" s="2"/>
    </row>
    <row r="29" spans="1:9" ht="15.75" x14ac:dyDescent="0.25">
      <c r="A29" s="8">
        <v>169</v>
      </c>
      <c r="B29" s="7" t="s">
        <v>143</v>
      </c>
      <c r="C29" s="7">
        <v>6</v>
      </c>
      <c r="D29" s="7">
        <v>4</v>
      </c>
      <c r="E29" s="2">
        <f t="shared" si="0"/>
        <v>-2</v>
      </c>
      <c r="F29" s="3">
        <v>1</v>
      </c>
      <c r="G29" s="4"/>
      <c r="H29" s="7" t="s">
        <v>162</v>
      </c>
      <c r="I29" s="2"/>
    </row>
    <row r="30" spans="1:9" ht="15.75" x14ac:dyDescent="0.25">
      <c r="A30" s="8"/>
      <c r="B30" s="7" t="s">
        <v>143</v>
      </c>
      <c r="C30" s="7">
        <v>6</v>
      </c>
      <c r="D30" s="7">
        <v>1</v>
      </c>
      <c r="E30" s="2">
        <f t="shared" si="0"/>
        <v>-5</v>
      </c>
      <c r="F30" s="3"/>
      <c r="G30" s="4"/>
      <c r="H30" s="7" t="s">
        <v>185</v>
      </c>
      <c r="I30" s="2"/>
    </row>
    <row r="31" spans="1:9" ht="15.75" x14ac:dyDescent="0.25">
      <c r="A31" s="8">
        <v>171</v>
      </c>
      <c r="B31" s="7" t="s">
        <v>145</v>
      </c>
      <c r="C31" s="7">
        <v>2</v>
      </c>
      <c r="D31" s="7">
        <v>0</v>
      </c>
      <c r="E31" s="2">
        <f t="shared" si="0"/>
        <v>-2</v>
      </c>
      <c r="F31" s="3"/>
      <c r="G31" s="4">
        <v>1</v>
      </c>
      <c r="H31" s="7" t="s">
        <v>163</v>
      </c>
      <c r="I31" s="2"/>
    </row>
    <row r="32" spans="1:9" ht="15.75" x14ac:dyDescent="0.25">
      <c r="A32" s="8">
        <v>172</v>
      </c>
      <c r="B32" s="7" t="s">
        <v>146</v>
      </c>
      <c r="C32" s="7">
        <v>4</v>
      </c>
      <c r="D32" s="7">
        <v>2</v>
      </c>
      <c r="E32" s="2">
        <f t="shared" si="0"/>
        <v>-2</v>
      </c>
      <c r="F32" s="3">
        <v>1</v>
      </c>
      <c r="G32" s="4"/>
      <c r="H32" s="7" t="s">
        <v>149</v>
      </c>
      <c r="I32" s="2"/>
    </row>
    <row r="33" spans="1:9" ht="15.75" x14ac:dyDescent="0.25">
      <c r="A33" s="8">
        <v>183</v>
      </c>
      <c r="B33" s="7" t="s">
        <v>154</v>
      </c>
      <c r="C33" s="7">
        <v>2</v>
      </c>
      <c r="D33" s="7">
        <v>1</v>
      </c>
      <c r="E33" s="2">
        <f t="shared" si="0"/>
        <v>-1</v>
      </c>
      <c r="F33" s="3">
        <v>1</v>
      </c>
      <c r="G33" s="4"/>
      <c r="H33" s="7" t="s">
        <v>164</v>
      </c>
      <c r="I33" s="2"/>
    </row>
    <row r="34" spans="1:9" ht="15.75" x14ac:dyDescent="0.25">
      <c r="A34" s="8">
        <v>184</v>
      </c>
      <c r="B34" s="7" t="s">
        <v>155</v>
      </c>
      <c r="C34" s="7">
        <v>2</v>
      </c>
      <c r="D34" s="7">
        <v>1</v>
      </c>
      <c r="E34" s="2">
        <f t="shared" si="0"/>
        <v>-1</v>
      </c>
      <c r="F34" s="3">
        <v>1</v>
      </c>
      <c r="G34" s="4"/>
      <c r="H34" s="7" t="s">
        <v>164</v>
      </c>
      <c r="I34" s="2"/>
    </row>
    <row r="35" spans="1:9" ht="15.75" x14ac:dyDescent="0.25">
      <c r="A35" s="8"/>
      <c r="B35" s="7"/>
      <c r="C35" s="7"/>
      <c r="D35" s="7"/>
      <c r="E35" s="2">
        <f t="shared" si="0"/>
        <v>0</v>
      </c>
      <c r="F35" s="3"/>
      <c r="G35" s="4"/>
      <c r="H35" s="7"/>
      <c r="I35" s="2"/>
    </row>
    <row r="36" spans="1:9" ht="15.75" x14ac:dyDescent="0.25">
      <c r="A36" s="8">
        <v>186</v>
      </c>
      <c r="B36" s="7" t="s">
        <v>165</v>
      </c>
      <c r="C36" s="7">
        <v>2</v>
      </c>
      <c r="D36" s="7">
        <v>2</v>
      </c>
      <c r="E36" s="2">
        <f t="shared" si="0"/>
        <v>0</v>
      </c>
      <c r="F36" s="3">
        <v>1</v>
      </c>
      <c r="G36" s="4"/>
      <c r="H36" s="7" t="s">
        <v>169</v>
      </c>
      <c r="I36" s="2"/>
    </row>
    <row r="37" spans="1:9" ht="15.75" x14ac:dyDescent="0.25">
      <c r="A37" s="8">
        <v>187</v>
      </c>
      <c r="B37" s="7" t="s">
        <v>166</v>
      </c>
      <c r="C37" s="7">
        <v>2</v>
      </c>
      <c r="D37" s="7">
        <v>1</v>
      </c>
      <c r="E37" s="2">
        <f t="shared" si="0"/>
        <v>-1</v>
      </c>
      <c r="F37" s="3">
        <v>1</v>
      </c>
      <c r="G37" s="4"/>
      <c r="H37" s="7" t="s">
        <v>63</v>
      </c>
      <c r="I37" s="2"/>
    </row>
    <row r="38" spans="1:9" ht="15.75" x14ac:dyDescent="0.25">
      <c r="A38" s="8">
        <v>188</v>
      </c>
      <c r="B38" s="7" t="s">
        <v>167</v>
      </c>
      <c r="C38" s="7">
        <v>4</v>
      </c>
      <c r="D38" s="7">
        <v>5</v>
      </c>
      <c r="E38" s="2">
        <f t="shared" si="0"/>
        <v>1</v>
      </c>
      <c r="F38" s="3">
        <v>1</v>
      </c>
      <c r="G38" s="4"/>
      <c r="H38" s="7" t="s">
        <v>168</v>
      </c>
      <c r="I38" s="2"/>
    </row>
    <row r="39" spans="1:9" ht="15.75" x14ac:dyDescent="0.25">
      <c r="A39" s="8">
        <v>189</v>
      </c>
      <c r="B39" s="7" t="s">
        <v>170</v>
      </c>
      <c r="C39" s="7">
        <v>4</v>
      </c>
      <c r="D39" s="7">
        <v>0</v>
      </c>
      <c r="E39" s="2">
        <f t="shared" si="0"/>
        <v>-4</v>
      </c>
      <c r="F39" s="3"/>
      <c r="G39" s="4">
        <v>1</v>
      </c>
      <c r="H39" s="7" t="s">
        <v>171</v>
      </c>
      <c r="I39" s="2"/>
    </row>
    <row r="40" spans="1:9" ht="15.75" x14ac:dyDescent="0.25">
      <c r="A40" s="8">
        <v>190</v>
      </c>
      <c r="B40" s="7" t="s">
        <v>173</v>
      </c>
      <c r="C40" s="7">
        <v>2</v>
      </c>
      <c r="D40" s="7">
        <v>3</v>
      </c>
      <c r="E40" s="2">
        <f t="shared" si="0"/>
        <v>1</v>
      </c>
      <c r="F40" s="3"/>
      <c r="G40" s="4">
        <v>1</v>
      </c>
      <c r="H40" s="7" t="s">
        <v>186</v>
      </c>
      <c r="I40" s="2"/>
    </row>
    <row r="41" spans="1:9" ht="15.75" x14ac:dyDescent="0.25">
      <c r="A41" s="8"/>
      <c r="B41" s="7" t="s">
        <v>173</v>
      </c>
      <c r="C41" s="7">
        <v>2</v>
      </c>
      <c r="D41" s="7">
        <v>3</v>
      </c>
      <c r="E41" s="2">
        <f t="shared" si="0"/>
        <v>1</v>
      </c>
      <c r="F41" s="3"/>
      <c r="G41" s="4"/>
      <c r="H41" s="7" t="s">
        <v>34</v>
      </c>
      <c r="I41" s="2"/>
    </row>
    <row r="42" spans="1:9" ht="15.75" x14ac:dyDescent="0.25">
      <c r="A42" s="8">
        <v>191</v>
      </c>
      <c r="B42" s="7" t="s">
        <v>174</v>
      </c>
      <c r="C42" s="7">
        <v>2</v>
      </c>
      <c r="D42" s="7">
        <v>2</v>
      </c>
      <c r="E42" s="2">
        <f t="shared" si="0"/>
        <v>0</v>
      </c>
      <c r="F42" s="3">
        <v>1</v>
      </c>
      <c r="G42" s="4"/>
      <c r="H42" s="7" t="s">
        <v>63</v>
      </c>
      <c r="I42" s="2"/>
    </row>
    <row r="43" spans="1:9" ht="15.75" x14ac:dyDescent="0.25">
      <c r="A43" s="8">
        <v>192</v>
      </c>
      <c r="B43" s="7" t="s">
        <v>175</v>
      </c>
      <c r="C43" s="7">
        <v>2</v>
      </c>
      <c r="D43" s="7">
        <v>1</v>
      </c>
      <c r="E43" s="2">
        <f t="shared" si="0"/>
        <v>-1</v>
      </c>
      <c r="F43" s="3">
        <v>1</v>
      </c>
      <c r="G43" s="4"/>
      <c r="H43" s="7" t="s">
        <v>64</v>
      </c>
      <c r="I43" s="2"/>
    </row>
    <row r="44" spans="1:9" ht="15.75" x14ac:dyDescent="0.25">
      <c r="A44" s="8">
        <v>193</v>
      </c>
      <c r="B44" s="7" t="s">
        <v>176</v>
      </c>
      <c r="C44" s="7">
        <v>2</v>
      </c>
      <c r="D44" s="7">
        <v>0</v>
      </c>
      <c r="E44" s="2">
        <f t="shared" si="0"/>
        <v>-2</v>
      </c>
      <c r="F44" s="3"/>
      <c r="G44" s="4">
        <v>1</v>
      </c>
      <c r="H44" s="7" t="s">
        <v>34</v>
      </c>
      <c r="I44" s="2"/>
    </row>
    <row r="45" spans="1:9" ht="15.75" x14ac:dyDescent="0.25">
      <c r="A45" s="8">
        <v>194</v>
      </c>
      <c r="B45" s="7" t="s">
        <v>177</v>
      </c>
      <c r="C45" s="7">
        <v>2</v>
      </c>
      <c r="D45" s="7">
        <v>2</v>
      </c>
      <c r="E45" s="2">
        <f t="shared" si="0"/>
        <v>0</v>
      </c>
      <c r="F45" s="3">
        <v>1</v>
      </c>
      <c r="G45" s="4"/>
      <c r="H45" s="7" t="s">
        <v>130</v>
      </c>
      <c r="I45" s="2"/>
    </row>
    <row r="46" spans="1:9" ht="15.75" x14ac:dyDescent="0.25">
      <c r="A46" s="8"/>
      <c r="B46" s="7" t="s">
        <v>177</v>
      </c>
      <c r="C46" s="7">
        <v>2</v>
      </c>
      <c r="D46" s="7">
        <v>2</v>
      </c>
      <c r="E46" s="2">
        <f t="shared" si="0"/>
        <v>0</v>
      </c>
      <c r="F46" s="3"/>
      <c r="G46" s="4"/>
      <c r="H46" s="7" t="s">
        <v>34</v>
      </c>
      <c r="I46" s="2"/>
    </row>
    <row r="47" spans="1:9" ht="15.75" x14ac:dyDescent="0.25">
      <c r="A47" s="8">
        <v>195</v>
      </c>
      <c r="B47" s="7" t="s">
        <v>178</v>
      </c>
      <c r="C47" s="7">
        <v>2</v>
      </c>
      <c r="D47" s="7">
        <v>2</v>
      </c>
      <c r="E47" s="2">
        <f t="shared" si="0"/>
        <v>0</v>
      </c>
      <c r="F47" s="3">
        <v>1</v>
      </c>
      <c r="G47" s="4"/>
      <c r="H47" s="7" t="s">
        <v>130</v>
      </c>
      <c r="I47" s="2"/>
    </row>
    <row r="48" spans="1:9" ht="15.75" x14ac:dyDescent="0.25">
      <c r="A48" s="8">
        <v>196</v>
      </c>
      <c r="B48" s="7" t="s">
        <v>179</v>
      </c>
      <c r="C48" s="7">
        <v>2</v>
      </c>
      <c r="D48" s="7">
        <v>2</v>
      </c>
      <c r="E48" s="2">
        <f t="shared" si="0"/>
        <v>0</v>
      </c>
      <c r="F48" s="3">
        <v>1</v>
      </c>
      <c r="G48" s="4"/>
      <c r="H48" s="7" t="s">
        <v>52</v>
      </c>
      <c r="I48" s="2"/>
    </row>
    <row r="49" spans="1:9" ht="15.75" x14ac:dyDescent="0.25">
      <c r="A49" s="6">
        <f>COUNT(A16:A48)</f>
        <v>20</v>
      </c>
      <c r="B49" s="6"/>
      <c r="C49" s="6">
        <f>SUM(C16:C48)</f>
        <v>72</v>
      </c>
      <c r="D49" s="6">
        <f>SUM(D16:D48)</f>
        <v>60</v>
      </c>
      <c r="E49" s="6">
        <f>SUM(E16:E48)</f>
        <v>-12</v>
      </c>
      <c r="F49" s="6">
        <f>COUNT(F16:F48)</f>
        <v>16</v>
      </c>
      <c r="G49" s="6">
        <f>COUNT(G16:G48)</f>
        <v>4</v>
      </c>
      <c r="H49" s="6"/>
      <c r="I49" s="2"/>
    </row>
    <row r="50" spans="1:9" x14ac:dyDescent="0.25">
      <c r="C50">
        <f>12*5</f>
        <v>60</v>
      </c>
    </row>
  </sheetData>
  <mergeCells count="20">
    <mergeCell ref="A6:B6"/>
    <mergeCell ref="C6:G6"/>
    <mergeCell ref="A1:I2"/>
    <mergeCell ref="A4:B4"/>
    <mergeCell ref="C4:G4"/>
    <mergeCell ref="A5:B5"/>
    <mergeCell ref="C5:G5"/>
    <mergeCell ref="A7:B7"/>
    <mergeCell ref="C7:G7"/>
    <mergeCell ref="A8:B8"/>
    <mergeCell ref="C8:G8"/>
    <mergeCell ref="A9:B9"/>
    <mergeCell ref="C9:G9"/>
    <mergeCell ref="A14:H14"/>
    <mergeCell ref="A10:B10"/>
    <mergeCell ref="C10:G10"/>
    <mergeCell ref="A11:B11"/>
    <mergeCell ref="C11:G11"/>
    <mergeCell ref="A12:B12"/>
    <mergeCell ref="C12:G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Sprint 1</vt:lpstr>
      <vt:lpstr>Sprint 2</vt:lpstr>
      <vt:lpstr>Sprint 3</vt:lpstr>
      <vt:lpstr>Sprint 4</vt:lpstr>
      <vt:lpstr>Sprint 5</vt:lpstr>
      <vt:lpstr>Sprint 6</vt:lpstr>
      <vt:lpstr>Sprint 7</vt:lpstr>
      <vt:lpstr>Sprint 8</vt:lpstr>
      <vt:lpstr>Sprint 9</vt:lpstr>
      <vt:lpstr>Sprint 10</vt:lpstr>
      <vt:lpstr>Sprint 11</vt:lpstr>
      <vt:lpstr>Sprint 12</vt:lpstr>
      <vt:lpstr>Sprint 13</vt:lpstr>
      <vt:lpstr>Sprint 14</vt:lpstr>
      <vt:lpstr>Sprint 15</vt:lpstr>
      <vt:lpstr>Sprint 16</vt:lpstr>
      <vt:lpstr>Sprint 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Dominik Neuwirth</cp:lastModifiedBy>
  <dcterms:created xsi:type="dcterms:W3CDTF">2021-01-16T21:28:18Z</dcterms:created>
  <dcterms:modified xsi:type="dcterms:W3CDTF">2024-12-17T21:46:45Z</dcterms:modified>
</cp:coreProperties>
</file>