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ry\Downloads\"/>
    </mc:Choice>
  </mc:AlternateContent>
  <bookViews>
    <workbookView xWindow="0" yWindow="0" windowWidth="28800" windowHeight="13020"/>
  </bookViews>
  <sheets>
    <sheet name="Receipts&amp;Payments" sheetId="1" r:id="rId1"/>
  </sheets>
  <definedNames>
    <definedName name="BegBal">#REF!</definedName>
    <definedName name="End_Bal">#REF!</definedName>
    <definedName name="ExtraPay">#REF!</definedName>
    <definedName name="Header_Row">ROW(#REF!)</definedName>
    <definedName name="Interest">#REF!</definedName>
    <definedName name="Interest_Rate">#REF!</definedName>
    <definedName name="InterestRate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oanAmount">#REF!</definedName>
    <definedName name="LoanStart">#REF!</definedName>
    <definedName name="LoanYears">#REF!</definedName>
    <definedName name="Number_of_Payments">MATCH(0.01,End_Bal,-1)+1</definedName>
    <definedName name="NumberOfPayments">MATCH(0.01,#REF!,-1)+1</definedName>
    <definedName name="NumPmtPerYear">#REF!</definedName>
    <definedName name="PayNum">#REF!</definedName>
    <definedName name="Principal">#REF!</definedName>
    <definedName name="SchedPay">#REF!</definedName>
    <definedName name="ScheduledExtraPayments">#REF!</definedName>
    <definedName name="ScheduledMonthlyPayment">#REF!</definedName>
    <definedName name="TotalPay">#REF!</definedName>
    <definedName name="Values_Entered">IF(Loan_Amount*Interest_Rate*Loan_Years*Loan_Start&gt;0,1,0)</definedName>
    <definedName name="ValuesEntered">IF(#REF!*#REF!*#REF!*#REF!&gt;0,1,0)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2" i="1" l="1"/>
  <c r="N212" i="1" s="1"/>
  <c r="AC209" i="1"/>
  <c r="U209" i="1"/>
  <c r="AG208" i="1"/>
  <c r="X208" i="1"/>
  <c r="S208" i="1"/>
  <c r="R208" i="1"/>
  <c r="BF207" i="1"/>
  <c r="BE209" i="1" s="1"/>
  <c r="BE207" i="1"/>
  <c r="BC207" i="1"/>
  <c r="BC208" i="1" s="1"/>
  <c r="AW207" i="1"/>
  <c r="AW208" i="1" s="1"/>
  <c r="AV207" i="1"/>
  <c r="AV208" i="1" s="1"/>
  <c r="AN207" i="1"/>
  <c r="AN208" i="1" s="1"/>
  <c r="AK207" i="1"/>
  <c r="AJ209" i="1" s="1"/>
  <c r="AJ207" i="1"/>
  <c r="AJ208" i="1" s="1"/>
  <c r="AI207" i="1"/>
  <c r="AG207" i="1"/>
  <c r="AD207" i="1"/>
  <c r="AB207" i="1"/>
  <c r="AA207" i="1"/>
  <c r="AA208" i="1" s="1"/>
  <c r="Y207" i="1"/>
  <c r="V207" i="1"/>
  <c r="V208" i="1" s="1"/>
  <c r="T207" i="1"/>
  <c r="S207" i="1"/>
  <c r="R209" i="1" s="1"/>
  <c r="BG206" i="1"/>
  <c r="BD207" i="1" s="1"/>
  <c r="BB207" i="1" s="1"/>
  <c r="BB208" i="1" s="1"/>
  <c r="AR207" i="1" s="1"/>
  <c r="AQ209" i="1" s="1"/>
  <c r="AQ207" i="1" s="1"/>
  <c r="AP207" i="1" s="1"/>
  <c r="AH207" i="1" s="1"/>
  <c r="AC207" i="1" s="1"/>
  <c r="Z207" i="1" s="1"/>
  <c r="X207" i="1" s="1"/>
  <c r="W209" i="1" s="1"/>
  <c r="U207" i="1" s="1"/>
  <c r="AI203" i="1"/>
  <c r="BB202" i="1"/>
  <c r="BB203" i="1" s="1"/>
  <c r="AY202" i="1"/>
  <c r="AX204" i="1" s="1"/>
  <c r="AX202" i="1"/>
  <c r="AX203" i="1" s="1"/>
  <c r="AW202" i="1"/>
  <c r="AQ202" i="1"/>
  <c r="AQ203" i="1" s="1"/>
  <c r="AP202" i="1"/>
  <c r="AP203" i="1" s="1"/>
  <c r="AO202" i="1"/>
  <c r="AO203" i="1" s="1"/>
  <c r="AK202" i="1"/>
  <c r="AJ204" i="1" s="1"/>
  <c r="AH202" i="1"/>
  <c r="AH203" i="1" s="1"/>
  <c r="AD202" i="1"/>
  <c r="AC204" i="1" s="1"/>
  <c r="AA202" i="1"/>
  <c r="Y202" i="1"/>
  <c r="Y203" i="1" s="1"/>
  <c r="X202" i="1"/>
  <c r="X203" i="1" s="1"/>
  <c r="V202" i="1"/>
  <c r="S202" i="1"/>
  <c r="R202" i="1"/>
  <c r="BF202" i="1" s="1"/>
  <c r="BE204" i="1" s="1"/>
  <c r="BE202" i="1" s="1"/>
  <c r="BD202" i="1" s="1"/>
  <c r="AN202" i="1" s="1"/>
  <c r="AN203" i="1" s="1"/>
  <c r="AJ202" i="1" s="1"/>
  <c r="AI202" i="1" s="1"/>
  <c r="AH204" i="1" s="1"/>
  <c r="AG202" i="1" s="1"/>
  <c r="AG203" i="1" s="1"/>
  <c r="AC202" i="1" s="1"/>
  <c r="AB204" i="1" s="1"/>
  <c r="AB202" i="1" s="1"/>
  <c r="Z202" i="1" s="1"/>
  <c r="Y204" i="1" s="1"/>
  <c r="W202" i="1" s="1"/>
  <c r="U202" i="1" s="1"/>
  <c r="T202" i="1" s="1"/>
  <c r="M201" i="1"/>
  <c r="BC197" i="1"/>
  <c r="AJ197" i="1"/>
  <c r="AQ196" i="1"/>
  <c r="R196" i="1"/>
  <c r="BE195" i="1"/>
  <c r="BE196" i="1" s="1"/>
  <c r="BD195" i="1"/>
  <c r="BD196" i="1" s="1"/>
  <c r="BC195" i="1"/>
  <c r="AW195" i="1"/>
  <c r="AV195" i="1"/>
  <c r="AV196" i="1" s="1"/>
  <c r="AU195" i="1"/>
  <c r="AR195" i="1"/>
  <c r="AQ197" i="1" s="1"/>
  <c r="AK195" i="1"/>
  <c r="AJ195" i="1"/>
  <c r="AI195" i="1"/>
  <c r="AC195" i="1"/>
  <c r="AC196" i="1" s="1"/>
  <c r="AA195" i="1"/>
  <c r="Z195" i="1"/>
  <c r="U195" i="1"/>
  <c r="U196" i="1" s="1"/>
  <c r="S195" i="1"/>
  <c r="BF195" i="1" s="1"/>
  <c r="BE197" i="1" s="1"/>
  <c r="AX195" i="1" s="1"/>
  <c r="AW197" i="1" s="1"/>
  <c r="AQ195" i="1" s="1"/>
  <c r="AP195" i="1" s="1"/>
  <c r="AN195" i="1" s="1"/>
  <c r="AN196" i="1" s="1"/>
  <c r="AL194" i="1" s="1"/>
  <c r="AB195" i="1" s="1"/>
  <c r="Y195" i="1" s="1"/>
  <c r="X197" i="1" s="1"/>
  <c r="X195" i="1" s="1"/>
  <c r="W195" i="1" s="1"/>
  <c r="V197" i="1" s="1"/>
  <c r="T195" i="1" s="1"/>
  <c r="M194" i="1"/>
  <c r="AX191" i="1"/>
  <c r="V191" i="1"/>
  <c r="AI190" i="1"/>
  <c r="AY189" i="1"/>
  <c r="AU189" i="1"/>
  <c r="AP189" i="1"/>
  <c r="AO191" i="1" s="1"/>
  <c r="AO189" i="1"/>
  <c r="AN191" i="1" s="1"/>
  <c r="AN189" i="1"/>
  <c r="AK189" i="1"/>
  <c r="AJ191" i="1" s="1"/>
  <c r="AI189" i="1"/>
  <c r="AH191" i="1" s="1"/>
  <c r="AC189" i="1"/>
  <c r="AB191" i="1" s="1"/>
  <c r="AB189" i="1"/>
  <c r="AA191" i="1" s="1"/>
  <c r="Y189" i="1"/>
  <c r="X191" i="1" s="1"/>
  <c r="T189" i="1"/>
  <c r="S191" i="1" s="1"/>
  <c r="BD188" i="1"/>
  <c r="BD190" i="1" s="1"/>
  <c r="AX188" i="1"/>
  <c r="AX190" i="1" s="1"/>
  <c r="AW188" i="1"/>
  <c r="AQ188" i="1"/>
  <c r="AP188" i="1"/>
  <c r="AJ188" i="1"/>
  <c r="AI188" i="1"/>
  <c r="AH188" i="1"/>
  <c r="AG188" i="1"/>
  <c r="AB188" i="1"/>
  <c r="AB190" i="1" s="1"/>
  <c r="X188" i="1"/>
  <c r="BE189" i="1" s="1"/>
  <c r="BD191" i="1" s="1"/>
  <c r="BD189" i="1" s="1"/>
  <c r="BC191" i="1" s="1"/>
  <c r="BG187" i="1" s="1"/>
  <c r="BB189" i="1" s="1"/>
  <c r="AX189" i="1" s="1"/>
  <c r="AW189" i="1" s="1"/>
  <c r="AV191" i="1" s="1"/>
  <c r="AR189" i="1" s="1"/>
  <c r="AQ191" i="1" s="1"/>
  <c r="AQ189" i="1" s="1"/>
  <c r="AP191" i="1" s="1"/>
  <c r="AO188" i="1" s="1"/>
  <c r="AN188" i="1" s="1"/>
  <c r="AF187" i="1"/>
  <c r="AA188" i="1" s="1"/>
  <c r="Z189" i="1" s="1"/>
  <c r="Y191" i="1" s="1"/>
  <c r="W189" i="1" s="1"/>
  <c r="U189" i="1" s="1"/>
  <c r="S188" i="1" s="1"/>
  <c r="BD185" i="1"/>
  <c r="AA185" i="1"/>
  <c r="BE183" i="1"/>
  <c r="BC183" i="1"/>
  <c r="BB185" i="1" s="1"/>
  <c r="AX183" i="1"/>
  <c r="AW185" i="1" s="1"/>
  <c r="AV183" i="1"/>
  <c r="AU185" i="1" s="1"/>
  <c r="AU183" i="1"/>
  <c r="AN183" i="1"/>
  <c r="AJ183" i="1"/>
  <c r="AI185" i="1" s="1"/>
  <c r="AI183" i="1"/>
  <c r="AH185" i="1" s="1"/>
  <c r="AB183" i="1"/>
  <c r="Z183" i="1"/>
  <c r="Y185" i="1" s="1"/>
  <c r="Y183" i="1"/>
  <c r="X185" i="1" s="1"/>
  <c r="X183" i="1"/>
  <c r="W185" i="1" s="1"/>
  <c r="W183" i="1"/>
  <c r="V185" i="1" s="1"/>
  <c r="T183" i="1"/>
  <c r="S185" i="1" s="1"/>
  <c r="BD182" i="1"/>
  <c r="BC182" i="1"/>
  <c r="BB182" i="1"/>
  <c r="AX182" i="1"/>
  <c r="AX184" i="1" s="1"/>
  <c r="AO182" i="1"/>
  <c r="AJ182" i="1"/>
  <c r="AI182" i="1"/>
  <c r="AA182" i="1"/>
  <c r="Z182" i="1"/>
  <c r="Y182" i="1"/>
  <c r="X182" i="1"/>
  <c r="X184" i="1" s="1"/>
  <c r="W182" i="1"/>
  <c r="W184" i="1" s="1"/>
  <c r="S182" i="1"/>
  <c r="BG181" i="1"/>
  <c r="BE182" i="1" s="1"/>
  <c r="AU179" i="1"/>
  <c r="AB178" i="1"/>
  <c r="R178" i="1"/>
  <c r="BE177" i="1"/>
  <c r="BD177" i="1"/>
  <c r="BC179" i="1" s="1"/>
  <c r="AY177" i="1"/>
  <c r="AX179" i="1" s="1"/>
  <c r="AV177" i="1"/>
  <c r="AV178" i="1" s="1"/>
  <c r="AU177" i="1"/>
  <c r="AU178" i="1" s="1"/>
  <c r="AR177" i="1"/>
  <c r="AQ179" i="1" s="1"/>
  <c r="AO177" i="1"/>
  <c r="AO178" i="1" s="1"/>
  <c r="AN177" i="1"/>
  <c r="AN178" i="1" s="1"/>
  <c r="AK177" i="1"/>
  <c r="AJ179" i="1" s="1"/>
  <c r="AI177" i="1"/>
  <c r="AC177" i="1"/>
  <c r="AC178" i="1" s="1"/>
  <c r="AB177" i="1"/>
  <c r="Z177" i="1"/>
  <c r="Z178" i="1" s="1"/>
  <c r="U177" i="1"/>
  <c r="U178" i="1" s="1"/>
  <c r="T177" i="1"/>
  <c r="BG176" i="1" s="1"/>
  <c r="BC177" i="1" s="1"/>
  <c r="BC178" i="1" s="1"/>
  <c r="BB177" i="1" s="1"/>
  <c r="AX177" i="1" s="1"/>
  <c r="AQ177" i="1" s="1"/>
  <c r="AP177" i="1" s="1"/>
  <c r="AO179" i="1" s="1"/>
  <c r="AJ177" i="1" s="1"/>
  <c r="Y177" i="1" s="1"/>
  <c r="Y178" i="1" s="1"/>
  <c r="X177" i="1" s="1"/>
  <c r="X178" i="1" s="1"/>
  <c r="W177" i="1" s="1"/>
  <c r="W178" i="1" s="1"/>
  <c r="V177" i="1" s="1"/>
  <c r="V178" i="1" s="1"/>
  <c r="AW174" i="1"/>
  <c r="AJ174" i="1"/>
  <c r="W173" i="1"/>
  <c r="W174" i="1" s="1"/>
  <c r="BE172" i="1"/>
  <c r="BE173" i="1" s="1"/>
  <c r="BE174" i="1" s="1"/>
  <c r="BD172" i="1"/>
  <c r="BD173" i="1" s="1"/>
  <c r="BD174" i="1" s="1"/>
  <c r="BC172" i="1"/>
  <c r="BC173" i="1" s="1"/>
  <c r="BC174" i="1" s="1"/>
  <c r="AW172" i="1"/>
  <c r="AW173" i="1" s="1"/>
  <c r="AP172" i="1"/>
  <c r="AP173" i="1" s="1"/>
  <c r="AP174" i="1" s="1"/>
  <c r="AO172" i="1"/>
  <c r="AO173" i="1" s="1"/>
  <c r="AO174" i="1" s="1"/>
  <c r="AI172" i="1"/>
  <c r="AI173" i="1" s="1"/>
  <c r="AG172" i="1"/>
  <c r="AG173" i="1" s="1"/>
  <c r="AB172" i="1"/>
  <c r="AB173" i="1" s="1"/>
  <c r="AB174" i="1" s="1"/>
  <c r="AA172" i="1"/>
  <c r="AA173" i="1" s="1"/>
  <c r="AA174" i="1" s="1"/>
  <c r="W172" i="1"/>
  <c r="V172" i="1"/>
  <c r="V173" i="1" s="1"/>
  <c r="V174" i="1" s="1"/>
  <c r="T172" i="1"/>
  <c r="T173" i="1" s="1"/>
  <c r="AX172" i="1" s="1"/>
  <c r="AX173" i="1" s="1"/>
  <c r="AX174" i="1" s="1"/>
  <c r="AV172" i="1" s="1"/>
  <c r="AN172" i="1" s="1"/>
  <c r="AN173" i="1" s="1"/>
  <c r="AN174" i="1" s="1"/>
  <c r="AL171" i="1"/>
  <c r="AJ172" i="1" s="1"/>
  <c r="AJ173" i="1" s="1"/>
  <c r="AC172" i="1" s="1"/>
  <c r="AC173" i="1" s="1"/>
  <c r="U172" i="1" s="1"/>
  <c r="U173" i="1" s="1"/>
  <c r="S172" i="1" s="1"/>
  <c r="S173" i="1" s="1"/>
  <c r="S174" i="1" s="1"/>
  <c r="M171" i="1"/>
  <c r="AO168" i="1"/>
  <c r="BE167" i="1"/>
  <c r="BD169" i="1" s="1"/>
  <c r="BD167" i="1"/>
  <c r="BC169" i="1" s="1"/>
  <c r="BB167" i="1"/>
  <c r="AY167" i="1"/>
  <c r="AX169" i="1" s="1"/>
  <c r="AU167" i="1"/>
  <c r="AO167" i="1"/>
  <c r="AN169" i="1" s="1"/>
  <c r="AN167" i="1"/>
  <c r="AG167" i="1"/>
  <c r="AD167" i="1"/>
  <c r="AC169" i="1" s="1"/>
  <c r="AC167" i="1"/>
  <c r="AB167" i="1"/>
  <c r="AA169" i="1" s="1"/>
  <c r="Y167" i="1"/>
  <c r="X169" i="1" s="1"/>
  <c r="U167" i="1"/>
  <c r="T169" i="1" s="1"/>
  <c r="T167" i="1"/>
  <c r="S169" i="1" s="1"/>
  <c r="BD166" i="1"/>
  <c r="BD168" i="1" s="1"/>
  <c r="BC166" i="1"/>
  <c r="BB166" i="1"/>
  <c r="BB168" i="1" s="1"/>
  <c r="AX166" i="1"/>
  <c r="AP166" i="1"/>
  <c r="AO166" i="1"/>
  <c r="AN166" i="1"/>
  <c r="AJ166" i="1"/>
  <c r="AH166" i="1"/>
  <c r="AB166" i="1"/>
  <c r="AB168" i="1" s="1"/>
  <c r="AA166" i="1"/>
  <c r="Z166" i="1"/>
  <c r="X166" i="1"/>
  <c r="T166" i="1"/>
  <c r="T168" i="1" s="1"/>
  <c r="S166" i="1"/>
  <c r="R166" i="1"/>
  <c r="R168" i="1" s="1"/>
  <c r="BC167" i="1" s="1"/>
  <c r="BB169" i="1" s="1"/>
  <c r="AU166" i="1" s="1"/>
  <c r="AQ166" i="1" s="1"/>
  <c r="V163" i="1"/>
  <c r="BE161" i="1"/>
  <c r="BD163" i="1" s="1"/>
  <c r="BD161" i="1"/>
  <c r="BC163" i="1" s="1"/>
  <c r="AY161" i="1"/>
  <c r="AX163" i="1" s="1"/>
  <c r="AR161" i="1"/>
  <c r="AQ163" i="1" s="1"/>
  <c r="AO161" i="1"/>
  <c r="AN163" i="1" s="1"/>
  <c r="AN161" i="1"/>
  <c r="AK161" i="1"/>
  <c r="AJ163" i="1" s="1"/>
  <c r="AH161" i="1"/>
  <c r="AG163" i="1" s="1"/>
  <c r="AA161" i="1"/>
  <c r="Z163" i="1" s="1"/>
  <c r="Y161" i="1"/>
  <c r="X163" i="1" s="1"/>
  <c r="X161" i="1"/>
  <c r="W163" i="1" s="1"/>
  <c r="W161" i="1"/>
  <c r="S161" i="1"/>
  <c r="R163" i="1" s="1"/>
  <c r="BC160" i="1"/>
  <c r="AP160" i="1"/>
  <c r="AO160" i="1"/>
  <c r="AI160" i="1"/>
  <c r="AG160" i="1"/>
  <c r="AB160" i="1"/>
  <c r="Z160" i="1"/>
  <c r="V160" i="1"/>
  <c r="R160" i="1"/>
  <c r="R162" i="1" s="1"/>
  <c r="BG159" i="1"/>
  <c r="BD160" i="1" s="1"/>
  <c r="AL159" i="1"/>
  <c r="AM159" i="1" s="1"/>
  <c r="AJ160" i="1" s="1"/>
  <c r="R157" i="1"/>
  <c r="BC156" i="1"/>
  <c r="AX156" i="1"/>
  <c r="R156" i="1"/>
  <c r="BF155" i="1"/>
  <c r="BE157" i="1" s="1"/>
  <c r="BD155" i="1"/>
  <c r="BD156" i="1" s="1"/>
  <c r="BC155" i="1"/>
  <c r="BB157" i="1" s="1"/>
  <c r="AX155" i="1"/>
  <c r="AW157" i="1" s="1"/>
  <c r="AW155" i="1"/>
  <c r="AR155" i="1"/>
  <c r="AO155" i="1"/>
  <c r="AO156" i="1" s="1"/>
  <c r="AJ155" i="1"/>
  <c r="AI157" i="1" s="1"/>
  <c r="AH155" i="1"/>
  <c r="AG155" i="1"/>
  <c r="AG156" i="1" s="1"/>
  <c r="AD155" i="1"/>
  <c r="Z155" i="1"/>
  <c r="Z156" i="1" s="1"/>
  <c r="W155" i="1"/>
  <c r="W156" i="1" s="1"/>
  <c r="V155" i="1"/>
  <c r="V156" i="1" s="1"/>
  <c r="T155" i="1"/>
  <c r="T156" i="1" s="1"/>
  <c r="BE155" i="1" s="1"/>
  <c r="AY155" i="1" s="1"/>
  <c r="AU155" i="1" s="1"/>
  <c r="AU156" i="1" s="1"/>
  <c r="AQ155" i="1" s="1"/>
  <c r="AK155" i="1" s="1"/>
  <c r="AI155" i="1" s="1"/>
  <c r="AC155" i="1" s="1"/>
  <c r="AB155" i="1" s="1"/>
  <c r="AB156" i="1" s="1"/>
  <c r="AA155" i="1" s="1"/>
  <c r="AA156" i="1" s="1"/>
  <c r="Y155" i="1" s="1"/>
  <c r="Y156" i="1" s="1"/>
  <c r="X155" i="1" s="1"/>
  <c r="X156" i="1" s="1"/>
  <c r="U155" i="1" s="1"/>
  <c r="U156" i="1" s="1"/>
  <c r="AX151" i="1"/>
  <c r="AX152" i="1" s="1"/>
  <c r="BE150" i="1"/>
  <c r="BE151" i="1" s="1"/>
  <c r="BE152" i="1" s="1"/>
  <c r="BB150" i="1"/>
  <c r="BB151" i="1" s="1"/>
  <c r="AX150" i="1"/>
  <c r="AQ150" i="1"/>
  <c r="AQ151" i="1" s="1"/>
  <c r="AQ152" i="1" s="1"/>
  <c r="AO150" i="1"/>
  <c r="AO151" i="1" s="1"/>
  <c r="AJ150" i="1"/>
  <c r="AJ151" i="1" s="1"/>
  <c r="AI150" i="1"/>
  <c r="AI151" i="1" s="1"/>
  <c r="AI152" i="1" s="1"/>
  <c r="AA150" i="1"/>
  <c r="AA151" i="1" s="1"/>
  <c r="Y150" i="1"/>
  <c r="Y151" i="1" s="1"/>
  <c r="Y152" i="1" s="1"/>
  <c r="S150" i="1"/>
  <c r="S151" i="1" s="1"/>
  <c r="BD150" i="1" s="1"/>
  <c r="BD151" i="1" s="1"/>
  <c r="BD152" i="1" s="1"/>
  <c r="AW150" i="1" s="1"/>
  <c r="AW151" i="1" s="1"/>
  <c r="AV150" i="1" s="1"/>
  <c r="AU150" i="1" s="1"/>
  <c r="AU151" i="1" s="1"/>
  <c r="AU152" i="1" s="1"/>
  <c r="AH150" i="1" s="1"/>
  <c r="AH151" i="1" s="1"/>
  <c r="AB150" i="1" s="1"/>
  <c r="X150" i="1" s="1"/>
  <c r="X151" i="1" s="1"/>
  <c r="X152" i="1" s="1"/>
  <c r="W150" i="1" s="1"/>
  <c r="W151" i="1" s="1"/>
  <c r="T150" i="1" s="1"/>
  <c r="T151" i="1" s="1"/>
  <c r="T152" i="1" s="1"/>
  <c r="M149" i="1"/>
  <c r="S145" i="1"/>
  <c r="BD144" i="1"/>
  <c r="BC146" i="1" s="1"/>
  <c r="AY144" i="1"/>
  <c r="AX146" i="1" s="1"/>
  <c r="AP144" i="1"/>
  <c r="AO146" i="1" s="1"/>
  <c r="AN144" i="1"/>
  <c r="AK144" i="1"/>
  <c r="AJ146" i="1" s="1"/>
  <c r="AH144" i="1"/>
  <c r="AG146" i="1" s="1"/>
  <c r="AB144" i="1"/>
  <c r="AA146" i="1" s="1"/>
  <c r="AA144" i="1"/>
  <c r="Z146" i="1" s="1"/>
  <c r="X144" i="1"/>
  <c r="W146" i="1" s="1"/>
  <c r="V144" i="1"/>
  <c r="U146" i="1" s="1"/>
  <c r="T144" i="1"/>
  <c r="S146" i="1" s="1"/>
  <c r="S144" i="1"/>
  <c r="R146" i="1" s="1"/>
  <c r="BC143" i="1"/>
  <c r="AX143" i="1"/>
  <c r="AV143" i="1"/>
  <c r="AU143" i="1"/>
  <c r="AJ143" i="1"/>
  <c r="AI143" i="1"/>
  <c r="AG143" i="1"/>
  <c r="AA143" i="1"/>
  <c r="AA145" i="1" s="1"/>
  <c r="X143" i="1"/>
  <c r="S143" i="1"/>
  <c r="BC144" i="1" s="1"/>
  <c r="BB146" i="1" s="1"/>
  <c r="BB144" i="1" s="1"/>
  <c r="AW144" i="1" s="1"/>
  <c r="AV146" i="1" s="1"/>
  <c r="AP143" i="1" s="1"/>
  <c r="AP145" i="1" s="1"/>
  <c r="AO143" i="1" s="1"/>
  <c r="AJ144" i="1" s="1"/>
  <c r="AI146" i="1" s="1"/>
  <c r="AL142" i="1" s="1"/>
  <c r="Z143" i="1" s="1"/>
  <c r="Y144" i="1" s="1"/>
  <c r="X146" i="1" s="1"/>
  <c r="W143" i="1" s="1"/>
  <c r="W144" i="1" s="1"/>
  <c r="V146" i="1" s="1"/>
  <c r="U143" i="1" s="1"/>
  <c r="R143" i="1" s="1"/>
  <c r="R145" i="1" s="1"/>
  <c r="AC140" i="1"/>
  <c r="BF138" i="1"/>
  <c r="BE140" i="1" s="1"/>
  <c r="BC138" i="1"/>
  <c r="BB140" i="1" s="1"/>
  <c r="BB138" i="1"/>
  <c r="BB139" i="1" s="1"/>
  <c r="AW138" i="1"/>
  <c r="AV140" i="1" s="1"/>
  <c r="AP138" i="1"/>
  <c r="AO140" i="1" s="1"/>
  <c r="AK138" i="1"/>
  <c r="AJ140" i="1" s="1"/>
  <c r="AJ138" i="1"/>
  <c r="AI140" i="1" s="1"/>
  <c r="AH138" i="1"/>
  <c r="AG140" i="1" s="1"/>
  <c r="AD138" i="1"/>
  <c r="AA138" i="1"/>
  <c r="Z140" i="1" s="1"/>
  <c r="V138" i="1"/>
  <c r="U140" i="1" s="1"/>
  <c r="S138" i="1"/>
  <c r="R140" i="1" s="1"/>
  <c r="BE137" i="1"/>
  <c r="BC137" i="1"/>
  <c r="BC139" i="1" s="1"/>
  <c r="BB137" i="1"/>
  <c r="AO137" i="1"/>
  <c r="AJ137" i="1"/>
  <c r="AJ139" i="1" s="1"/>
  <c r="AI137" i="1"/>
  <c r="AG137" i="1"/>
  <c r="AC137" i="1"/>
  <c r="Z137" i="1"/>
  <c r="Z139" i="1" s="1"/>
  <c r="Y137" i="1"/>
  <c r="Y139" i="1" s="1"/>
  <c r="X137" i="1"/>
  <c r="V137" i="1"/>
  <c r="U137" i="1"/>
  <c r="R137" i="1"/>
  <c r="BG136" i="1" s="1"/>
  <c r="AW137" i="1" s="1"/>
  <c r="AW139" i="1" s="1"/>
  <c r="AV137" i="1" s="1"/>
  <c r="AU138" i="1" s="1"/>
  <c r="AP137" i="1" s="1"/>
  <c r="AL136" i="1"/>
  <c r="AN138" i="1" s="1"/>
  <c r="AG138" i="1" s="1"/>
  <c r="Z138" i="1" s="1"/>
  <c r="Y140" i="1" s="1"/>
  <c r="Y138" i="1" s="1"/>
  <c r="X140" i="1" s="1"/>
  <c r="W137" i="1" s="1"/>
  <c r="BE132" i="1"/>
  <c r="BD134" i="1" s="1"/>
  <c r="BD132" i="1"/>
  <c r="BC134" i="1" s="1"/>
  <c r="BB132" i="1"/>
  <c r="AX132" i="1"/>
  <c r="AW134" i="1" s="1"/>
  <c r="AU132" i="1"/>
  <c r="AR132" i="1"/>
  <c r="AQ134" i="1" s="1"/>
  <c r="AN132" i="1"/>
  <c r="AI132" i="1"/>
  <c r="AH134" i="1" s="1"/>
  <c r="AH132" i="1"/>
  <c r="AG134" i="1" s="1"/>
  <c r="AB132" i="1"/>
  <c r="AA134" i="1" s="1"/>
  <c r="Y132" i="1"/>
  <c r="X134" i="1" s="1"/>
  <c r="X132" i="1"/>
  <c r="T132" i="1"/>
  <c r="S134" i="1" s="1"/>
  <c r="BD131" i="1"/>
  <c r="BC131" i="1"/>
  <c r="AX131" i="1"/>
  <c r="AP131" i="1"/>
  <c r="AJ131" i="1"/>
  <c r="AH131" i="1"/>
  <c r="AG131" i="1"/>
  <c r="AB131" i="1"/>
  <c r="AA131" i="1"/>
  <c r="W131" i="1"/>
  <c r="V131" i="1"/>
  <c r="T131" i="1"/>
  <c r="S131" i="1"/>
  <c r="AY132" i="1" s="1"/>
  <c r="AX134" i="1" s="1"/>
  <c r="AW131" i="1" s="1"/>
  <c r="AQ131" i="1" s="1"/>
  <c r="AQ132" i="1" s="1"/>
  <c r="AP134" i="1" s="1"/>
  <c r="AN131" i="1" s="1"/>
  <c r="AK132" i="1" s="1"/>
  <c r="AJ134" i="1" s="1"/>
  <c r="AC132" i="1" s="1"/>
  <c r="AB134" i="1" s="1"/>
  <c r="Z132" i="1" s="1"/>
  <c r="Y134" i="1" s="1"/>
  <c r="X131" i="1" s="1"/>
  <c r="W132" i="1" s="1"/>
  <c r="V134" i="1" s="1"/>
  <c r="U132" i="1" s="1"/>
  <c r="T134" i="1" s="1"/>
  <c r="AX127" i="1"/>
  <c r="AO127" i="1"/>
  <c r="Z127" i="1"/>
  <c r="V127" i="1"/>
  <c r="R127" i="1"/>
  <c r="BD126" i="1"/>
  <c r="BC126" i="1"/>
  <c r="AY126" i="1"/>
  <c r="AX128" i="1" s="1"/>
  <c r="AW126" i="1"/>
  <c r="AR126" i="1"/>
  <c r="AQ128" i="1" s="1"/>
  <c r="AO126" i="1"/>
  <c r="AN128" i="1" s="1"/>
  <c r="AK126" i="1"/>
  <c r="AJ128" i="1" s="1"/>
  <c r="AG126" i="1"/>
  <c r="AG127" i="1" s="1"/>
  <c r="AC126" i="1"/>
  <c r="AC127" i="1" s="1"/>
  <c r="AA126" i="1"/>
  <c r="AA127" i="1" s="1"/>
  <c r="Z126" i="1"/>
  <c r="X126" i="1"/>
  <c r="X127" i="1" s="1"/>
  <c r="W126" i="1"/>
  <c r="W127" i="1" s="1"/>
  <c r="U126" i="1"/>
  <c r="U127" i="1" s="1"/>
  <c r="BF126" i="1" s="1"/>
  <c r="BE128" i="1" s="1"/>
  <c r="BE126" i="1" s="1"/>
  <c r="BB126" i="1" s="1"/>
  <c r="AX126" i="1" s="1"/>
  <c r="AW128" i="1" s="1"/>
  <c r="AU126" i="1" s="1"/>
  <c r="AU127" i="1" s="1"/>
  <c r="AP126" i="1" s="1"/>
  <c r="AN126" i="1" s="1"/>
  <c r="AN127" i="1" s="1"/>
  <c r="AJ126" i="1" s="1"/>
  <c r="AI126" i="1" s="1"/>
  <c r="AD126" i="1" s="1"/>
  <c r="AB126" i="1" s="1"/>
  <c r="AB127" i="1" s="1"/>
  <c r="Y126" i="1" s="1"/>
  <c r="Y127" i="1" s="1"/>
  <c r="V126" i="1" s="1"/>
  <c r="T126" i="1" s="1"/>
  <c r="T127" i="1" s="1"/>
  <c r="X123" i="1"/>
  <c r="AC122" i="1"/>
  <c r="Y122" i="1"/>
  <c r="BE121" i="1"/>
  <c r="BE122" i="1" s="1"/>
  <c r="BD121" i="1"/>
  <c r="BD122" i="1" s="1"/>
  <c r="BB121" i="1"/>
  <c r="BB122" i="1" s="1"/>
  <c r="AU121" i="1"/>
  <c r="AU122" i="1" s="1"/>
  <c r="AQ121" i="1"/>
  <c r="AQ122" i="1" s="1"/>
  <c r="AP121" i="1"/>
  <c r="AP122" i="1" s="1"/>
  <c r="AJ121" i="1"/>
  <c r="AJ122" i="1" s="1"/>
  <c r="AI121" i="1"/>
  <c r="AI122" i="1" s="1"/>
  <c r="AI123" i="1" s="1"/>
  <c r="AC121" i="1"/>
  <c r="AB121" i="1"/>
  <c r="AB122" i="1" s="1"/>
  <c r="Z121" i="1"/>
  <c r="Z122" i="1" s="1"/>
  <c r="Z123" i="1" s="1"/>
  <c r="Y121" i="1"/>
  <c r="V121" i="1"/>
  <c r="V122" i="1" s="1"/>
  <c r="U121" i="1"/>
  <c r="U122" i="1" s="1"/>
  <c r="BG120" i="1"/>
  <c r="AW121" i="1" s="1"/>
  <c r="AW122" i="1" s="1"/>
  <c r="AS120" i="1"/>
  <c r="AN121" i="1" s="1"/>
  <c r="AN122" i="1" s="1"/>
  <c r="AH121" i="1" s="1"/>
  <c r="AH122" i="1" s="1"/>
  <c r="X121" i="1" s="1"/>
  <c r="X122" i="1" s="1"/>
  <c r="V123" i="1" s="1"/>
  <c r="S121" i="1" s="1"/>
  <c r="S122" i="1" s="1"/>
  <c r="AF120" i="1" s="1"/>
  <c r="M120" i="1"/>
  <c r="BC118" i="1"/>
  <c r="BD116" i="1"/>
  <c r="BC116" i="1"/>
  <c r="BC117" i="1" s="1"/>
  <c r="AY116" i="1"/>
  <c r="AX118" i="1" s="1"/>
  <c r="AU116" i="1"/>
  <c r="AR116" i="1"/>
  <c r="AQ118" i="1" s="1"/>
  <c r="AN116" i="1"/>
  <c r="AK116" i="1"/>
  <c r="AJ118" i="1" s="1"/>
  <c r="AI116" i="1"/>
  <c r="AH118" i="1" s="1"/>
  <c r="AG116" i="1"/>
  <c r="AC116" i="1"/>
  <c r="AB118" i="1" s="1"/>
  <c r="AB116" i="1"/>
  <c r="AA118" i="1" s="1"/>
  <c r="Y116" i="1"/>
  <c r="X118" i="1" s="1"/>
  <c r="X116" i="1"/>
  <c r="T116" i="1"/>
  <c r="S118" i="1" s="1"/>
  <c r="BC115" i="1"/>
  <c r="BB115" i="1"/>
  <c r="AW115" i="1"/>
  <c r="AP115" i="1"/>
  <c r="AO115" i="1"/>
  <c r="AI115" i="1"/>
  <c r="AH115" i="1"/>
  <c r="AG115" i="1"/>
  <c r="AA115" i="1"/>
  <c r="X115" i="1"/>
  <c r="W115" i="1"/>
  <c r="T115" i="1"/>
  <c r="S115" i="1"/>
  <c r="BB116" i="1" s="1"/>
  <c r="AX116" i="1" s="1"/>
  <c r="AW118" i="1" s="1"/>
  <c r="AQ115" i="1" s="1"/>
  <c r="AQ116" i="1" s="1"/>
  <c r="AP118" i="1" s="1"/>
  <c r="AP116" i="1" s="1"/>
  <c r="AO118" i="1" s="1"/>
  <c r="AN115" i="1" s="1"/>
  <c r="AL114" i="1"/>
  <c r="AJ115" i="1" s="1"/>
  <c r="AJ112" i="1"/>
  <c r="BF110" i="1"/>
  <c r="BE112" i="1" s="1"/>
  <c r="BE110" i="1"/>
  <c r="BE111" i="1" s="1"/>
  <c r="AW110" i="1"/>
  <c r="AV112" i="1" s="1"/>
  <c r="AV110" i="1"/>
  <c r="AU112" i="1" s="1"/>
  <c r="AU110" i="1"/>
  <c r="AP110" i="1"/>
  <c r="AO112" i="1" s="1"/>
  <c r="AO110" i="1"/>
  <c r="AN112" i="1" s="1"/>
  <c r="AK110" i="1"/>
  <c r="AJ110" i="1"/>
  <c r="AI112" i="1" s="1"/>
  <c r="AI110" i="1"/>
  <c r="AH112" i="1" s="1"/>
  <c r="AG110" i="1"/>
  <c r="AD110" i="1"/>
  <c r="AC112" i="1" s="1"/>
  <c r="AA110" i="1"/>
  <c r="Z112" i="1" s="1"/>
  <c r="Z110" i="1"/>
  <c r="Y112" i="1" s="1"/>
  <c r="V110" i="1"/>
  <c r="U112" i="1" s="1"/>
  <c r="BE109" i="1"/>
  <c r="BD109" i="1"/>
  <c r="AU109" i="1"/>
  <c r="AU111" i="1" s="1"/>
  <c r="AQ109" i="1"/>
  <c r="AJ109" i="1"/>
  <c r="AJ111" i="1" s="1"/>
  <c r="AI109" i="1"/>
  <c r="AC109" i="1"/>
  <c r="Z109" i="1"/>
  <c r="Z111" i="1" s="1"/>
  <c r="Y109" i="1"/>
  <c r="V109" i="1"/>
  <c r="V111" i="1" s="1"/>
  <c r="U109" i="1"/>
  <c r="R109" i="1"/>
  <c r="R111" i="1" s="1"/>
  <c r="BB109" i="1" s="1"/>
  <c r="AS108" i="1"/>
  <c r="AT108" i="1" s="1"/>
  <c r="AR110" i="1" s="1"/>
  <c r="AQ112" i="1" s="1"/>
  <c r="AP109" i="1" s="1"/>
  <c r="AP111" i="1" s="1"/>
  <c r="AO109" i="1" s="1"/>
  <c r="AN109" i="1" s="1"/>
  <c r="V105" i="1"/>
  <c r="R105" i="1"/>
  <c r="BC104" i="1"/>
  <c r="BB106" i="1" s="1"/>
  <c r="AX104" i="1"/>
  <c r="AW106" i="1" s="1"/>
  <c r="AW104" i="1"/>
  <c r="AW105" i="1" s="1"/>
  <c r="AU104" i="1"/>
  <c r="AU105" i="1" s="1"/>
  <c r="AO104" i="1"/>
  <c r="AI104" i="1"/>
  <c r="AG104" i="1"/>
  <c r="AG105" i="1" s="1"/>
  <c r="AD104" i="1"/>
  <c r="AC104" i="1"/>
  <c r="AC105" i="1" s="1"/>
  <c r="W104" i="1"/>
  <c r="W105" i="1" s="1"/>
  <c r="V104" i="1"/>
  <c r="S104" i="1"/>
  <c r="S105" i="1" s="1"/>
  <c r="BF104" i="1" s="1"/>
  <c r="BE104" i="1" s="1"/>
  <c r="BD104" i="1" s="1"/>
  <c r="AY104" i="1" s="1"/>
  <c r="AX106" i="1" s="1"/>
  <c r="Z100" i="1"/>
  <c r="BE99" i="1"/>
  <c r="BE100" i="1" s="1"/>
  <c r="BE101" i="1" s="1"/>
  <c r="BB99" i="1"/>
  <c r="BB100" i="1" s="1"/>
  <c r="BB101" i="1" s="1"/>
  <c r="AU99" i="1"/>
  <c r="AU100" i="1" s="1"/>
  <c r="AQ99" i="1"/>
  <c r="AQ100" i="1" s="1"/>
  <c r="AQ101" i="1" s="1"/>
  <c r="AN99" i="1"/>
  <c r="AN100" i="1" s="1"/>
  <c r="AN101" i="1" s="1"/>
  <c r="AI99" i="1"/>
  <c r="AI100" i="1" s="1"/>
  <c r="AI101" i="1" s="1"/>
  <c r="AH99" i="1"/>
  <c r="AH100" i="1" s="1"/>
  <c r="AH101" i="1" s="1"/>
  <c r="AC99" i="1"/>
  <c r="AC100" i="1" s="1"/>
  <c r="AC101" i="1" s="1"/>
  <c r="Z99" i="1"/>
  <c r="Y99" i="1"/>
  <c r="Y100" i="1" s="1"/>
  <c r="Y101" i="1" s="1"/>
  <c r="X99" i="1"/>
  <c r="X100" i="1" s="1"/>
  <c r="X101" i="1" s="1"/>
  <c r="U99" i="1"/>
  <c r="U100" i="1" s="1"/>
  <c r="U101" i="1" s="1"/>
  <c r="AX99" i="1" s="1"/>
  <c r="AX100" i="1" s="1"/>
  <c r="AW99" i="1" s="1"/>
  <c r="AW100" i="1" s="1"/>
  <c r="AW101" i="1" s="1"/>
  <c r="AV99" i="1" s="1"/>
  <c r="AV100" i="1" s="1"/>
  <c r="AV101" i="1" s="1"/>
  <c r="AB99" i="1" s="1"/>
  <c r="AB100" i="1" s="1"/>
  <c r="AB101" i="1" s="1"/>
  <c r="V99" i="1" s="1"/>
  <c r="V100" i="1" s="1"/>
  <c r="T99" i="1" s="1"/>
  <c r="T100" i="1" s="1"/>
  <c r="T101" i="1" s="1"/>
  <c r="M98" i="1"/>
  <c r="AI96" i="1"/>
  <c r="BE94" i="1"/>
  <c r="BD96" i="1" s="1"/>
  <c r="AY94" i="1"/>
  <c r="AX96" i="1" s="1"/>
  <c r="AX94" i="1"/>
  <c r="AW96" i="1" s="1"/>
  <c r="AV94" i="1"/>
  <c r="AU96" i="1" s="1"/>
  <c r="AO94" i="1"/>
  <c r="AN96" i="1" s="1"/>
  <c r="AH94" i="1"/>
  <c r="AG96" i="1" s="1"/>
  <c r="AC94" i="1"/>
  <c r="AB96" i="1" s="1"/>
  <c r="AB94" i="1"/>
  <c r="AA96" i="1" s="1"/>
  <c r="Y94" i="1"/>
  <c r="X96" i="1" s="1"/>
  <c r="X94" i="1"/>
  <c r="W96" i="1" s="1"/>
  <c r="U94" i="1"/>
  <c r="T96" i="1" s="1"/>
  <c r="BD93" i="1"/>
  <c r="BC93" i="1"/>
  <c r="AW93" i="1"/>
  <c r="AW95" i="1" s="1"/>
  <c r="AV93" i="1"/>
  <c r="AP93" i="1"/>
  <c r="AP95" i="1" s="1"/>
  <c r="AO93" i="1"/>
  <c r="AO95" i="1" s="1"/>
  <c r="AI93" i="1"/>
  <c r="AB93" i="1"/>
  <c r="AA93" i="1"/>
  <c r="X93" i="1"/>
  <c r="X95" i="1" s="1"/>
  <c r="W93" i="1"/>
  <c r="T93" i="1"/>
  <c r="BD94" i="1" s="1"/>
  <c r="BB94" i="1" s="1"/>
  <c r="AW94" i="1" s="1"/>
  <c r="AV96" i="1" s="1"/>
  <c r="AQ94" i="1" s="1"/>
  <c r="AP96" i="1" s="1"/>
  <c r="AP94" i="1" s="1"/>
  <c r="AO96" i="1" s="1"/>
  <c r="AN93" i="1" s="1"/>
  <c r="AJ94" i="1" s="1"/>
  <c r="AG93" i="1" s="1"/>
  <c r="S93" i="1" s="1"/>
  <c r="BC90" i="1"/>
  <c r="BE89" i="1"/>
  <c r="BF88" i="1"/>
  <c r="BE90" i="1" s="1"/>
  <c r="BC88" i="1"/>
  <c r="BB90" i="1" s="1"/>
  <c r="BB88" i="1"/>
  <c r="AW88" i="1"/>
  <c r="AV90" i="1" s="1"/>
  <c r="AV88" i="1"/>
  <c r="AU90" i="1" s="1"/>
  <c r="AU88" i="1"/>
  <c r="AP88" i="1"/>
  <c r="AO90" i="1" s="1"/>
  <c r="AG88" i="1"/>
  <c r="AD88" i="1"/>
  <c r="AC90" i="1" s="1"/>
  <c r="AC88" i="1"/>
  <c r="AB90" i="1" s="1"/>
  <c r="W88" i="1"/>
  <c r="V90" i="1" s="1"/>
  <c r="V88" i="1"/>
  <c r="U90" i="1" s="1"/>
  <c r="U88" i="1"/>
  <c r="T90" i="1" s="1"/>
  <c r="BE87" i="1"/>
  <c r="BD87" i="1"/>
  <c r="BB87" i="1"/>
  <c r="AQ87" i="1"/>
  <c r="AN87" i="1"/>
  <c r="AJ87" i="1"/>
  <c r="AI87" i="1"/>
  <c r="AC87" i="1"/>
  <c r="AC89" i="1" s="1"/>
  <c r="Z87" i="1"/>
  <c r="Y87" i="1"/>
  <c r="U87" i="1"/>
  <c r="U89" i="1" s="1"/>
  <c r="R87" i="1"/>
  <c r="R89" i="1" s="1"/>
  <c r="BH86" i="1"/>
  <c r="BG86" i="1"/>
  <c r="BE88" i="1" s="1"/>
  <c r="BD90" i="1" s="1"/>
  <c r="BD88" i="1" s="1"/>
  <c r="AJ83" i="1"/>
  <c r="R83" i="1"/>
  <c r="BB82" i="1"/>
  <c r="BB83" i="1" s="1"/>
  <c r="AY82" i="1"/>
  <c r="AX82" i="1"/>
  <c r="AX83" i="1" s="1"/>
  <c r="AW82" i="1"/>
  <c r="AW83" i="1" s="1"/>
  <c r="AP82" i="1"/>
  <c r="AP83" i="1" s="1"/>
  <c r="AO82" i="1"/>
  <c r="AO83" i="1" s="1"/>
  <c r="AN82" i="1"/>
  <c r="AN83" i="1" s="1"/>
  <c r="AD82" i="1"/>
  <c r="AG82" i="1" s="1"/>
  <c r="AG83" i="1" s="1"/>
  <c r="AC82" i="1"/>
  <c r="AC83" i="1" s="1"/>
  <c r="AB82" i="1"/>
  <c r="AB83" i="1" s="1"/>
  <c r="X82" i="1"/>
  <c r="X83" i="1" s="1"/>
  <c r="V82" i="1"/>
  <c r="V83" i="1" s="1"/>
  <c r="U82" i="1"/>
  <c r="U83" i="1" s="1"/>
  <c r="T82" i="1"/>
  <c r="T83" i="1" s="1"/>
  <c r="BF82" i="1" s="1"/>
  <c r="BE82" i="1" s="1"/>
  <c r="BE83" i="1" s="1"/>
  <c r="BD82" i="1" s="1"/>
  <c r="BD83" i="1" s="1"/>
  <c r="BA81" i="1"/>
  <c r="AZ81" i="1"/>
  <c r="AV82" i="1" s="1"/>
  <c r="AV83" i="1" s="1"/>
  <c r="AQ82" i="1" s="1"/>
  <c r="AQ83" i="1" s="1"/>
  <c r="AK82" i="1" s="1"/>
  <c r="AJ84" i="1" s="1"/>
  <c r="AJ82" i="1" s="1"/>
  <c r="AI84" i="1" s="1"/>
  <c r="AI82" i="1" s="1"/>
  <c r="AH82" i="1" s="1"/>
  <c r="AA82" i="1" s="1"/>
  <c r="AA83" i="1" s="1"/>
  <c r="Z82" i="1" s="1"/>
  <c r="Z83" i="1" s="1"/>
  <c r="Y82" i="1" s="1"/>
  <c r="Y83" i="1" s="1"/>
  <c r="W82" i="1" s="1"/>
  <c r="W83" i="1" s="1"/>
  <c r="AN78" i="1"/>
  <c r="BD77" i="1"/>
  <c r="BD78" i="1" s="1"/>
  <c r="BC77" i="1"/>
  <c r="BC78" i="1" s="1"/>
  <c r="BB77" i="1"/>
  <c r="BB78" i="1" s="1"/>
  <c r="AN77" i="1"/>
  <c r="AJ77" i="1"/>
  <c r="AJ78" i="1" s="1"/>
  <c r="AB77" i="1"/>
  <c r="AB78" i="1" s="1"/>
  <c r="AA77" i="1"/>
  <c r="AA78" i="1" s="1"/>
  <c r="Z77" i="1"/>
  <c r="Z78" i="1" s="1"/>
  <c r="Y77" i="1"/>
  <c r="Y78" i="1" s="1"/>
  <c r="T77" i="1"/>
  <c r="T78" i="1" s="1"/>
  <c r="S77" i="1"/>
  <c r="S78" i="1" s="1"/>
  <c r="R77" i="1"/>
  <c r="AZ76" i="1"/>
  <c r="AX77" i="1" s="1"/>
  <c r="AX78" i="1" s="1"/>
  <c r="AX79" i="1" s="1"/>
  <c r="AQ77" i="1" s="1"/>
  <c r="AQ78" i="1" s="1"/>
  <c r="AP77" i="1" s="1"/>
  <c r="AP78" i="1" s="1"/>
  <c r="AJ79" i="1" s="1"/>
  <c r="AI77" i="1" s="1"/>
  <c r="AI78" i="1" s="1"/>
  <c r="AH77" i="1" s="1"/>
  <c r="AH78" i="1" s="1"/>
  <c r="M76" i="1"/>
  <c r="BC73" i="1"/>
  <c r="BC74" i="1" s="1"/>
  <c r="BB73" i="1"/>
  <c r="BB74" i="1" s="1"/>
  <c r="AJ73" i="1"/>
  <c r="AJ74" i="1" s="1"/>
  <c r="AI73" i="1"/>
  <c r="AI74" i="1" s="1"/>
  <c r="AA73" i="1"/>
  <c r="AA74" i="1" s="1"/>
  <c r="Z73" i="1"/>
  <c r="Z74" i="1" s="1"/>
  <c r="Y73" i="1"/>
  <c r="Y74" i="1" s="1"/>
  <c r="X73" i="1"/>
  <c r="X74" i="1" s="1"/>
  <c r="S73" i="1"/>
  <c r="S74" i="1" s="1"/>
  <c r="R73" i="1"/>
  <c r="R74" i="1" s="1"/>
  <c r="BG72" i="1"/>
  <c r="BH72" i="1" s="1"/>
  <c r="AX73" i="1" s="1"/>
  <c r="AX74" i="1" s="1"/>
  <c r="AQ73" i="1" s="1"/>
  <c r="AQ74" i="1" s="1"/>
  <c r="AP73" i="1" s="1"/>
  <c r="AP74" i="1" s="1"/>
  <c r="AO73" i="1" s="1"/>
  <c r="AO74" i="1" s="1"/>
  <c r="AJ75" i="1" s="1"/>
  <c r="AH73" i="1" s="1"/>
  <c r="AH74" i="1" s="1"/>
  <c r="AG73" i="1" s="1"/>
  <c r="AG74" i="1" s="1"/>
  <c r="M72" i="1"/>
  <c r="AJ68" i="1"/>
  <c r="BC67" i="1"/>
  <c r="BB69" i="1" s="1"/>
  <c r="AN67" i="1"/>
  <c r="AK67" i="1"/>
  <c r="AJ69" i="1" s="1"/>
  <c r="AC67" i="1"/>
  <c r="AB69" i="1" s="1"/>
  <c r="AB67" i="1"/>
  <c r="AA69" i="1" s="1"/>
  <c r="AA67" i="1"/>
  <c r="Z69" i="1" s="1"/>
  <c r="U67" i="1"/>
  <c r="T69" i="1" s="1"/>
  <c r="T67" i="1"/>
  <c r="S69" i="1" s="1"/>
  <c r="S67" i="1"/>
  <c r="R69" i="1" s="1"/>
  <c r="BB66" i="1"/>
  <c r="AW66" i="1"/>
  <c r="AV66" i="1"/>
  <c r="AJ66" i="1"/>
  <c r="AI66" i="1"/>
  <c r="AH66" i="1"/>
  <c r="Z66" i="1"/>
  <c r="Y66" i="1"/>
  <c r="X66" i="1"/>
  <c r="R66" i="1"/>
  <c r="R68" i="1" s="1"/>
  <c r="BE67" i="1" s="1"/>
  <c r="BD69" i="1" s="1"/>
  <c r="BD67" i="1" s="1"/>
  <c r="BC69" i="1" s="1"/>
  <c r="AX67" i="1" s="1"/>
  <c r="AW69" i="1" s="1"/>
  <c r="AU66" i="1" s="1"/>
  <c r="AQ66" i="1" s="1"/>
  <c r="AP66" i="1" s="1"/>
  <c r="AJ67" i="1" s="1"/>
  <c r="AI69" i="1" s="1"/>
  <c r="AI67" i="1" s="1"/>
  <c r="AH69" i="1" s="1"/>
  <c r="AG66" i="1" s="1"/>
  <c r="AB66" i="1" s="1"/>
  <c r="AB68" i="1" s="1"/>
  <c r="AA66" i="1" s="1"/>
  <c r="Z67" i="1" s="1"/>
  <c r="Y69" i="1" s="1"/>
  <c r="Y67" i="1" s="1"/>
  <c r="X69" i="1" s="1"/>
  <c r="X67" i="1" s="1"/>
  <c r="W69" i="1" s="1"/>
  <c r="T66" i="1" s="1"/>
  <c r="T68" i="1" s="1"/>
  <c r="S66" i="1" s="1"/>
  <c r="S68" i="1" s="1"/>
  <c r="AX60" i="1"/>
  <c r="AW62" i="1" s="1"/>
  <c r="AW60" i="1"/>
  <c r="AV62" i="1" s="1"/>
  <c r="AV60" i="1"/>
  <c r="AU62" i="1" s="1"/>
  <c r="AJ60" i="1"/>
  <c r="AI62" i="1" s="1"/>
  <c r="AA60" i="1"/>
  <c r="Z62" i="1" s="1"/>
  <c r="Z60" i="1"/>
  <c r="Y62" i="1" s="1"/>
  <c r="S60" i="1"/>
  <c r="R62" i="1" s="1"/>
  <c r="AU59" i="1"/>
  <c r="AQ59" i="1"/>
  <c r="AQ61" i="1" s="1"/>
  <c r="AP59" i="1"/>
  <c r="AH59" i="1"/>
  <c r="AG59" i="1"/>
  <c r="Y59" i="1"/>
  <c r="X59" i="1"/>
  <c r="W59" i="1"/>
  <c r="V59" i="1"/>
  <c r="BF60" i="1" s="1"/>
  <c r="BE62" i="1" s="1"/>
  <c r="BC60" i="1" s="1"/>
  <c r="BB62" i="1" s="1"/>
  <c r="AW59" i="1" s="1"/>
  <c r="AV59" i="1" s="1"/>
  <c r="AR60" i="1" s="1"/>
  <c r="AQ60" i="1" s="1"/>
  <c r="AP62" i="1" s="1"/>
  <c r="AS58" i="1" s="1"/>
  <c r="AK60" i="1" s="1"/>
  <c r="AI59" i="1" s="1"/>
  <c r="AI60" i="1" s="1"/>
  <c r="AH62" i="1" s="1"/>
  <c r="AH60" i="1" s="1"/>
  <c r="AG62" i="1" s="1"/>
  <c r="Z59" i="1" s="1"/>
  <c r="R56" i="1"/>
  <c r="S55" i="1"/>
  <c r="R55" i="1"/>
  <c r="BF54" i="1"/>
  <c r="BE54" i="1"/>
  <c r="BE55" i="1" s="1"/>
  <c r="BD54" i="1"/>
  <c r="BD55" i="1" s="1"/>
  <c r="AV54" i="1"/>
  <c r="AV55" i="1" s="1"/>
  <c r="AR54" i="1"/>
  <c r="AU54" i="1" s="1"/>
  <c r="AU55" i="1" s="1"/>
  <c r="AJ54" i="1"/>
  <c r="AJ55" i="1" s="1"/>
  <c r="AI54" i="1"/>
  <c r="AI55" i="1" s="1"/>
  <c r="AH54" i="1"/>
  <c r="AH55" i="1" s="1"/>
  <c r="AB54" i="1"/>
  <c r="AB55" i="1" s="1"/>
  <c r="Y54" i="1"/>
  <c r="Y55" i="1" s="1"/>
  <c r="X54" i="1"/>
  <c r="X55" i="1" s="1"/>
  <c r="T54" i="1"/>
  <c r="T55" i="1" s="1"/>
  <c r="BG53" i="1"/>
  <c r="BC54" i="1" s="1"/>
  <c r="BC55" i="1" s="1"/>
  <c r="AY54" i="1" s="1"/>
  <c r="BB54" i="1" s="1"/>
  <c r="BB55" i="1" s="1"/>
  <c r="AX54" i="1" s="1"/>
  <c r="AW54" i="1" s="1"/>
  <c r="AW55" i="1" s="1"/>
  <c r="AQ54" i="1" s="1"/>
  <c r="AQ55" i="1" s="1"/>
  <c r="AP54" i="1" s="1"/>
  <c r="AP55" i="1" s="1"/>
  <c r="AK54" i="1" s="1"/>
  <c r="AN54" i="1" s="1"/>
  <c r="AN55" i="1" s="1"/>
  <c r="AC54" i="1" s="1"/>
  <c r="AC55" i="1" s="1"/>
  <c r="AA54" i="1" s="1"/>
  <c r="AA55" i="1" s="1"/>
  <c r="Z54" i="1" s="1"/>
  <c r="Z55" i="1" s="1"/>
  <c r="W54" i="1" s="1"/>
  <c r="W55" i="1" s="1"/>
  <c r="V54" i="1" s="1"/>
  <c r="V55" i="1" s="1"/>
  <c r="U54" i="1" s="1"/>
  <c r="U55" i="1" s="1"/>
  <c r="S54" i="1" s="1"/>
  <c r="AJ51" i="1"/>
  <c r="BF49" i="1"/>
  <c r="BE51" i="1" s="1"/>
  <c r="BB49" i="1"/>
  <c r="AX49" i="1"/>
  <c r="AW51" i="1" s="1"/>
  <c r="AP49" i="1"/>
  <c r="AO51" i="1" s="1"/>
  <c r="AK49" i="1"/>
  <c r="V49" i="1"/>
  <c r="U51" i="1" s="1"/>
  <c r="S49" i="1"/>
  <c r="R51" i="1" s="1"/>
  <c r="BE48" i="1"/>
  <c r="AX48" i="1"/>
  <c r="AX50" i="1" s="1"/>
  <c r="AQ48" i="1"/>
  <c r="AJ48" i="1"/>
  <c r="AG48" i="1"/>
  <c r="AC48" i="1"/>
  <c r="U48" i="1"/>
  <c r="BC49" i="1" s="1"/>
  <c r="BB51" i="1" s="1"/>
  <c r="AY49" i="1" s="1"/>
  <c r="AW48" i="1" s="1"/>
  <c r="AS47" i="1"/>
  <c r="AO48" i="1" s="1"/>
  <c r="AN49" i="1" s="1"/>
  <c r="AI48" i="1" s="1"/>
  <c r="AH49" i="1" s="1"/>
  <c r="AG51" i="1" s="1"/>
  <c r="AA48" i="1" s="1"/>
  <c r="Y48" i="1" s="1"/>
  <c r="X49" i="1" s="1"/>
  <c r="W49" i="1" s="1"/>
  <c r="V51" i="1" s="1"/>
  <c r="S48" i="1" s="1"/>
  <c r="AO45" i="1"/>
  <c r="BE44" i="1"/>
  <c r="BE43" i="1"/>
  <c r="BD43" i="1"/>
  <c r="BD44" i="1" s="1"/>
  <c r="AX43" i="1"/>
  <c r="AX44" i="1" s="1"/>
  <c r="AX45" i="1" s="1"/>
  <c r="AQ43" i="1"/>
  <c r="AQ44" i="1" s="1"/>
  <c r="AN43" i="1"/>
  <c r="AN44" i="1" s="1"/>
  <c r="AS44" i="1" s="1"/>
  <c r="AT44" i="1" s="1"/>
  <c r="AC43" i="1"/>
  <c r="AC44" i="1" s="1"/>
  <c r="AB43" i="1"/>
  <c r="AB44" i="1" s="1"/>
  <c r="Z43" i="1"/>
  <c r="Z44" i="1" s="1"/>
  <c r="Y43" i="1"/>
  <c r="Y44" i="1" s="1"/>
  <c r="U43" i="1"/>
  <c r="U44" i="1" s="1"/>
  <c r="T43" i="1"/>
  <c r="T44" i="1" s="1"/>
  <c r="BD45" i="1" s="1"/>
  <c r="BC43" i="1" s="1"/>
  <c r="BC44" i="1" s="1"/>
  <c r="BG42" i="1" s="1"/>
  <c r="AZ42" i="1"/>
  <c r="BA42" i="1" s="1"/>
  <c r="AP43" i="1" s="1"/>
  <c r="AP44" i="1" s="1"/>
  <c r="AO43" i="1" s="1"/>
  <c r="AO44" i="1" s="1"/>
  <c r="AJ43" i="1" s="1"/>
  <c r="AJ44" i="1" s="1"/>
  <c r="AJ45" i="1" s="1"/>
  <c r="AI43" i="1" s="1"/>
  <c r="AI44" i="1" s="1"/>
  <c r="AH43" i="1" s="1"/>
  <c r="AH44" i="1" s="1"/>
  <c r="M42" i="1"/>
  <c r="AN39" i="1"/>
  <c r="BE37" i="1"/>
  <c r="BD39" i="1" s="1"/>
  <c r="BD37" i="1"/>
  <c r="BC39" i="1" s="1"/>
  <c r="BB37" i="1"/>
  <c r="AY37" i="1"/>
  <c r="AX39" i="1" s="1"/>
  <c r="AV37" i="1"/>
  <c r="AU39" i="1" s="1"/>
  <c r="AU37" i="1"/>
  <c r="AO37" i="1"/>
  <c r="AN37" i="1"/>
  <c r="AH37" i="1"/>
  <c r="AG39" i="1" s="1"/>
  <c r="AD37" i="1"/>
  <c r="AC39" i="1" s="1"/>
  <c r="AC37" i="1"/>
  <c r="AB39" i="1" s="1"/>
  <c r="AB37" i="1"/>
  <c r="AA39" i="1" s="1"/>
  <c r="Y37" i="1"/>
  <c r="X39" i="1" s="1"/>
  <c r="X37" i="1"/>
  <c r="W39" i="1" s="1"/>
  <c r="U37" i="1"/>
  <c r="T39" i="1" s="1"/>
  <c r="T37" i="1"/>
  <c r="S39" i="1" s="1"/>
  <c r="BD36" i="1"/>
  <c r="BD38" i="1" s="1"/>
  <c r="BC36" i="1"/>
  <c r="AP36" i="1"/>
  <c r="AJ36" i="1"/>
  <c r="AB36" i="1"/>
  <c r="AB38" i="1" s="1"/>
  <c r="AA36" i="1"/>
  <c r="X36" i="1"/>
  <c r="X38" i="1" s="1"/>
  <c r="T36" i="1"/>
  <c r="T38" i="1" s="1"/>
  <c r="S36" i="1"/>
  <c r="BG35" i="1"/>
  <c r="BH35" i="1" s="1"/>
  <c r="BF37" i="1" s="1"/>
  <c r="BE39" i="1" s="1"/>
  <c r="AX36" i="1" s="1"/>
  <c r="AS35" i="1"/>
  <c r="AT35" i="1" s="1"/>
  <c r="AQ36" i="1" s="1"/>
  <c r="AQ37" i="1" s="1"/>
  <c r="AP39" i="1" s="1"/>
  <c r="AP37" i="1" s="1"/>
  <c r="AN36" i="1" s="1"/>
  <c r="AN38" i="1" s="1"/>
  <c r="AK37" i="1" s="1"/>
  <c r="AJ39" i="1" s="1"/>
  <c r="AJ37" i="1" s="1"/>
  <c r="AI37" i="1" s="1"/>
  <c r="AH39" i="1" s="1"/>
  <c r="AG36" i="1" s="1"/>
  <c r="AC36" i="1" s="1"/>
  <c r="AC38" i="1" s="1"/>
  <c r="Z37" i="1" s="1"/>
  <c r="Y39" i="1" s="1"/>
  <c r="W36" i="1" s="1"/>
  <c r="U36" i="1" s="1"/>
  <c r="U38" i="1" s="1"/>
  <c r="BF30" i="1"/>
  <c r="BE32" i="1" s="1"/>
  <c r="BC30" i="1"/>
  <c r="BB32" i="1" s="1"/>
  <c r="AX30" i="1"/>
  <c r="AW32" i="1" s="1"/>
  <c r="AW30" i="1"/>
  <c r="AV32" i="1" s="1"/>
  <c r="AP30" i="1"/>
  <c r="AO32" i="1" s="1"/>
  <c r="AN30" i="1"/>
  <c r="AK30" i="1"/>
  <c r="AJ32" i="1" s="1"/>
  <c r="AJ30" i="1"/>
  <c r="AI32" i="1" s="1"/>
  <c r="AD30" i="1"/>
  <c r="AC32" i="1" s="1"/>
  <c r="AA30" i="1"/>
  <c r="Z32" i="1" s="1"/>
  <c r="Z30" i="1"/>
  <c r="Y32" i="1" s="1"/>
  <c r="W30" i="1"/>
  <c r="V32" i="1" s="1"/>
  <c r="V30" i="1"/>
  <c r="V31" i="1" s="1"/>
  <c r="S30" i="1"/>
  <c r="R32" i="1" s="1"/>
  <c r="BE29" i="1"/>
  <c r="BB29" i="1"/>
  <c r="AX29" i="1"/>
  <c r="AV29" i="1"/>
  <c r="AU29" i="1"/>
  <c r="AQ29" i="1"/>
  <c r="AN29" i="1"/>
  <c r="AH29" i="1"/>
  <c r="AC29" i="1"/>
  <c r="Z29" i="1"/>
  <c r="Y29" i="1"/>
  <c r="V29" i="1"/>
  <c r="R29" i="1"/>
  <c r="BG28" i="1" s="1"/>
  <c r="AY30" i="1" s="1"/>
  <c r="AX32" i="1" s="1"/>
  <c r="AW29" i="1" s="1"/>
  <c r="AW31" i="1" s="1"/>
  <c r="AZ28" i="1" s="1"/>
  <c r="AU30" i="1" s="1"/>
  <c r="AP29" i="1" s="1"/>
  <c r="AP31" i="1" s="1"/>
  <c r="AO29" i="1" s="1"/>
  <c r="AJ29" i="1" s="1"/>
  <c r="AJ31" i="1" s="1"/>
  <c r="AI29" i="1" s="1"/>
  <c r="BC25" i="1"/>
  <c r="AO25" i="1"/>
  <c r="T25" i="1"/>
  <c r="R25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BF24" i="1"/>
  <c r="BE24" i="1"/>
  <c r="BE25" i="1" s="1"/>
  <c r="BD24" i="1"/>
  <c r="BD25" i="1" s="1"/>
  <c r="AV24" i="1"/>
  <c r="AV25" i="1" s="1"/>
  <c r="AO24" i="1"/>
  <c r="AN24" i="1"/>
  <c r="AN25" i="1" s="1"/>
  <c r="AJ24" i="1"/>
  <c r="AJ25" i="1" s="1"/>
  <c r="AH24" i="1"/>
  <c r="AH25" i="1" s="1"/>
  <c r="AC24" i="1"/>
  <c r="AC25" i="1" s="1"/>
  <c r="AB24" i="1"/>
  <c r="AB25" i="1" s="1"/>
  <c r="Y24" i="1"/>
  <c r="Y25" i="1" s="1"/>
  <c r="X24" i="1"/>
  <c r="X25" i="1" s="1"/>
  <c r="U24" i="1"/>
  <c r="U25" i="1" s="1"/>
  <c r="T24" i="1"/>
  <c r="BC24" i="1" s="1"/>
  <c r="AY24" i="1" s="1"/>
  <c r="BB24" i="1" s="1"/>
  <c r="BB25" i="1" s="1"/>
  <c r="AE23" i="1"/>
  <c r="AA24" i="1" s="1"/>
  <c r="Z24" i="1" s="1"/>
  <c r="Z25" i="1" s="1"/>
  <c r="W24" i="1" s="1"/>
  <c r="W25" i="1" s="1"/>
  <c r="V24" i="1" s="1"/>
  <c r="V25" i="1" s="1"/>
  <c r="S24" i="1" s="1"/>
  <c r="S25" i="1" s="1"/>
  <c r="AP21" i="1"/>
  <c r="AO21" i="1"/>
  <c r="BB20" i="1"/>
  <c r="Z20" i="1"/>
  <c r="BE19" i="1"/>
  <c r="BE20" i="1" s="1"/>
  <c r="BE21" i="1" s="1"/>
  <c r="BC19" i="1"/>
  <c r="BC20" i="1" s="1"/>
  <c r="BC21" i="1" s="1"/>
  <c r="BB19" i="1"/>
  <c r="AV19" i="1"/>
  <c r="AV20" i="1" s="1"/>
  <c r="AV21" i="1" s="1"/>
  <c r="AO19" i="1"/>
  <c r="AO20" i="1" s="1"/>
  <c r="AN19" i="1"/>
  <c r="AN20" i="1" s="1"/>
  <c r="AJ19" i="1"/>
  <c r="AJ20" i="1" s="1"/>
  <c r="AG19" i="1"/>
  <c r="AG20" i="1" s="1"/>
  <c r="AG21" i="1" s="1"/>
  <c r="Z19" i="1"/>
  <c r="W19" i="1"/>
  <c r="W20" i="1" s="1"/>
  <c r="V19" i="1"/>
  <c r="V20" i="1" s="1"/>
  <c r="R19" i="1"/>
  <c r="BD19" i="1" s="1"/>
  <c r="BD20" i="1" s="1"/>
  <c r="BB21" i="1" s="1"/>
  <c r="AZ18" i="1" s="1"/>
  <c r="AQ19" i="1" s="1"/>
  <c r="AQ20" i="1" s="1"/>
  <c r="AP19" i="1" s="1"/>
  <c r="AP20" i="1" s="1"/>
  <c r="M18" i="1"/>
  <c r="BB10" i="1"/>
  <c r="BD13" i="1" s="1"/>
  <c r="AI10" i="1"/>
  <c r="AK13" i="1" s="1"/>
  <c r="W10" i="1"/>
  <c r="V10" i="1"/>
  <c r="X13" i="1" s="1"/>
  <c r="M10" i="1"/>
  <c r="BH9" i="1" s="1"/>
  <c r="BA9" i="1" s="1"/>
  <c r="AT9" i="1"/>
  <c r="AM9" i="1" s="1"/>
  <c r="Y10" i="1" s="1"/>
  <c r="AF9" i="1" s="1"/>
  <c r="M9" i="1"/>
  <c r="BH8" i="1"/>
  <c r="BC10" i="1" s="1"/>
  <c r="BA8" i="1" s="1"/>
  <c r="AQ10" i="1" s="1"/>
  <c r="AT8" i="1" s="1"/>
  <c r="AJ10" i="1" s="1"/>
  <c r="Z10" i="1" s="1"/>
  <c r="AF8" i="1" s="1"/>
  <c r="BE10" i="1" s="1"/>
  <c r="BH7" i="1" s="1"/>
  <c r="AM7" i="1"/>
  <c r="AG10" i="1" s="1"/>
  <c r="AC10" i="1" s="1"/>
  <c r="AB10" i="1" s="1"/>
  <c r="AB11" i="1" s="1"/>
  <c r="AA10" i="1" s="1"/>
  <c r="U10" i="1" s="1"/>
  <c r="T10" i="1" s="1"/>
  <c r="S10" i="1" s="1"/>
  <c r="R10" i="1" s="1"/>
  <c r="M7" i="1"/>
  <c r="M6" i="1"/>
  <c r="AO5" i="1" s="1"/>
  <c r="M5" i="1"/>
  <c r="AG4" i="1"/>
  <c r="AI4" i="1" s="1"/>
  <c r="M4" i="1"/>
  <c r="P1" i="1" s="1"/>
  <c r="Z61" i="1" l="1"/>
  <c r="Y60" i="1" s="1"/>
  <c r="BC145" i="1"/>
  <c r="AV173" i="1"/>
  <c r="AV174" i="1" s="1"/>
  <c r="AS203" i="1"/>
  <c r="AT203" i="1" s="1"/>
  <c r="Z209" i="1"/>
  <c r="BC157" i="1"/>
  <c r="BD178" i="1"/>
  <c r="AN31" i="1"/>
  <c r="AB79" i="1"/>
  <c r="Z79" i="1" s="1"/>
  <c r="X77" i="1" s="1"/>
  <c r="X78" i="1" s="1"/>
  <c r="W77" i="1" s="1"/>
  <c r="W78" i="1" s="1"/>
  <c r="S79" i="1" s="1"/>
  <c r="AB95" i="1"/>
  <c r="AP117" i="1"/>
  <c r="BH10" i="1"/>
  <c r="AX10" i="1" s="1"/>
  <c r="AZ13" i="1" s="1"/>
  <c r="AW10" i="1" s="1"/>
  <c r="AV10" i="1" s="1"/>
  <c r="AU10" i="1" s="1"/>
  <c r="AP10" i="1" s="1"/>
  <c r="AO10" i="1" s="1"/>
  <c r="AN10" i="1" s="1"/>
  <c r="BB11" i="1"/>
  <c r="R20" i="1"/>
  <c r="BD21" i="1"/>
  <c r="AC45" i="1"/>
  <c r="AA43" i="1" s="1"/>
  <c r="AA44" i="1" s="1"/>
  <c r="Z45" i="1" s="1"/>
  <c r="X43" i="1" s="1"/>
  <c r="X44" i="1" s="1"/>
  <c r="X45" i="1" s="1"/>
  <c r="W43" i="1" s="1"/>
  <c r="W44" i="1" s="1"/>
  <c r="AI61" i="1"/>
  <c r="AL74" i="1"/>
  <c r="AM74" i="1" s="1"/>
  <c r="V73" i="1" s="1"/>
  <c r="V74" i="1" s="1"/>
  <c r="BD79" i="1"/>
  <c r="BG76" i="1" s="1"/>
  <c r="BD89" i="1"/>
  <c r="AY88" i="1" s="1"/>
  <c r="AX90" i="1" s="1"/>
  <c r="AW87" i="1" s="1"/>
  <c r="AW89" i="1" s="1"/>
  <c r="AV87" i="1" s="1"/>
  <c r="AV95" i="1"/>
  <c r="BD162" i="1"/>
  <c r="BB161" i="1" s="1"/>
  <c r="AX161" i="1" s="1"/>
  <c r="AW163" i="1" s="1"/>
  <c r="AQ160" i="1" s="1"/>
  <c r="AQ161" i="1" s="1"/>
  <c r="AP163" i="1" s="1"/>
  <c r="AP161" i="1" s="1"/>
  <c r="AO163" i="1" s="1"/>
  <c r="AP162" i="1"/>
  <c r="AN179" i="1"/>
  <c r="Y184" i="1"/>
  <c r="BC184" i="1"/>
  <c r="AN190" i="1"/>
  <c r="AJ189" i="1" s="1"/>
  <c r="AW190" i="1"/>
  <c r="T191" i="1"/>
  <c r="AP197" i="1"/>
  <c r="BB117" i="1"/>
  <c r="T174" i="1"/>
  <c r="T178" i="1"/>
  <c r="Z184" i="1"/>
  <c r="W204" i="1"/>
  <c r="AI209" i="1"/>
  <c r="BC12" i="1"/>
  <c r="AS20" i="1"/>
  <c r="AT20" i="1" s="1"/>
  <c r="BG20" i="1"/>
  <c r="BH20" i="1" s="1"/>
  <c r="BG25" i="1"/>
  <c r="BH25" i="1" s="1"/>
  <c r="AX24" i="1" s="1"/>
  <c r="AX25" i="1" s="1"/>
  <c r="AW24" i="1" s="1"/>
  <c r="AW25" i="1" s="1"/>
  <c r="AR24" i="1" s="1"/>
  <c r="AU24" i="1" s="1"/>
  <c r="AU25" i="1" s="1"/>
  <c r="AZ25" i="1" s="1"/>
  <c r="BA25" i="1" s="1"/>
  <c r="AQ24" i="1" s="1"/>
  <c r="AQ25" i="1" s="1"/>
  <c r="AP24" i="1" s="1"/>
  <c r="AP25" i="1" s="1"/>
  <c r="AK24" i="1" s="1"/>
  <c r="AL23" i="1" s="1"/>
  <c r="BC45" i="1"/>
  <c r="W51" i="1"/>
  <c r="BH120" i="1"/>
  <c r="BD133" i="1"/>
  <c r="AP139" i="1"/>
  <c r="AS136" i="1" s="1"/>
  <c r="AJ157" i="1"/>
  <c r="BB179" i="1"/>
  <c r="AW191" i="1"/>
  <c r="AO204" i="1"/>
  <c r="AV209" i="1"/>
  <c r="AF55" i="1"/>
  <c r="AB151" i="1"/>
  <c r="AB152" i="1" s="1"/>
  <c r="AP178" i="1"/>
  <c r="R203" i="1"/>
  <c r="BB209" i="1"/>
  <c r="AF25" i="1"/>
  <c r="AF26" i="1" s="1"/>
  <c r="AI117" i="1"/>
  <c r="W133" i="1"/>
  <c r="AG139" i="1"/>
  <c r="AX31" i="1"/>
  <c r="AB133" i="1"/>
  <c r="AN157" i="1"/>
  <c r="AJ21" i="1"/>
  <c r="AL18" i="1" s="1"/>
  <c r="AC19" i="1" s="1"/>
  <c r="AC20" i="1" s="1"/>
  <c r="AB19" i="1" s="1"/>
  <c r="AB20" i="1" s="1"/>
  <c r="Z31" i="1"/>
  <c r="R31" i="1"/>
  <c r="AX51" i="1"/>
  <c r="AH61" i="1"/>
  <c r="Z68" i="1"/>
  <c r="AO75" i="1"/>
  <c r="AV106" i="1"/>
  <c r="BD112" i="1"/>
  <c r="BB127" i="1"/>
  <c r="V139" i="1"/>
  <c r="R139" i="1"/>
  <c r="AJ145" i="1"/>
  <c r="AJ156" i="1"/>
  <c r="BE184" i="1"/>
  <c r="BD183" i="1" s="1"/>
  <c r="BC185" i="1" s="1"/>
  <c r="BB183" i="1" s="1"/>
  <c r="AW182" i="1" s="1"/>
  <c r="AU182" i="1" s="1"/>
  <c r="AQ183" i="1" s="1"/>
  <c r="AP185" i="1" s="1"/>
  <c r="AP183" i="1" s="1"/>
  <c r="Z203" i="1"/>
  <c r="AA25" i="1"/>
  <c r="AC156" i="1"/>
  <c r="AI39" i="1"/>
  <c r="AX55" i="1"/>
  <c r="AZ55" i="1" s="1"/>
  <c r="BA55" i="1" s="1"/>
  <c r="AA68" i="1"/>
  <c r="AX75" i="1"/>
  <c r="BE106" i="1"/>
  <c r="AI111" i="1"/>
  <c r="BB118" i="1"/>
  <c r="S123" i="1"/>
  <c r="AH133" i="1"/>
  <c r="AV151" i="1"/>
  <c r="AV152" i="1" s="1"/>
  <c r="AX157" i="1"/>
  <c r="BB178" i="1"/>
  <c r="W196" i="1"/>
  <c r="AC203" i="1"/>
  <c r="T11" i="1"/>
  <c r="V13" i="1"/>
  <c r="U12" i="1"/>
  <c r="AQ13" i="1"/>
  <c r="AP12" i="1"/>
  <c r="AA13" i="1"/>
  <c r="Z12" i="1"/>
  <c r="Y11" i="1"/>
  <c r="AH12" i="1"/>
  <c r="AG11" i="1"/>
  <c r="AI13" i="1"/>
  <c r="U13" i="1"/>
  <c r="T12" i="1"/>
  <c r="S11" i="1"/>
  <c r="AC13" i="1"/>
  <c r="AB12" i="1"/>
  <c r="AA11" i="1"/>
  <c r="W13" i="1"/>
  <c r="V12" i="1"/>
  <c r="U11" i="1"/>
  <c r="AH13" i="1"/>
  <c r="AC11" i="1"/>
  <c r="AG12" i="1"/>
  <c r="AE13" i="1"/>
  <c r="AD12" i="1"/>
  <c r="AQ12" i="1"/>
  <c r="AR13" i="1"/>
  <c r="AP11" i="1"/>
  <c r="AN60" i="1"/>
  <c r="AJ62" i="1"/>
  <c r="BG13" i="1"/>
  <c r="BE11" i="1"/>
  <c r="BF12" i="1"/>
  <c r="AL13" i="1"/>
  <c r="AN12" i="1"/>
  <c r="AK12" i="1"/>
  <c r="AJ11" i="1"/>
  <c r="AO13" i="1"/>
  <c r="AU11" i="1"/>
  <c r="AW13" i="1"/>
  <c r="AV12" i="1"/>
  <c r="AA12" i="1"/>
  <c r="Z11" i="1"/>
  <c r="AB13" i="1"/>
  <c r="BA28" i="1"/>
  <c r="AV11" i="1"/>
  <c r="AX13" i="1"/>
  <c r="AW12" i="1"/>
  <c r="BE13" i="1"/>
  <c r="BD12" i="1"/>
  <c r="BC11" i="1"/>
  <c r="W21" i="1"/>
  <c r="BA18" i="1"/>
  <c r="AX12" i="1"/>
  <c r="BB13" i="1"/>
  <c r="AW11" i="1"/>
  <c r="AY13" i="1"/>
  <c r="AM18" i="1"/>
  <c r="Y31" i="1"/>
  <c r="AP38" i="1"/>
  <c r="AO39" i="1"/>
  <c r="R11" i="1"/>
  <c r="R14" i="1" s="1"/>
  <c r="T13" i="1"/>
  <c r="S12" i="1"/>
  <c r="R15" i="1" s="1"/>
  <c r="AM10" i="1"/>
  <c r="AV13" i="1"/>
  <c r="AR12" i="1"/>
  <c r="AS13" i="1"/>
  <c r="AQ11" i="1"/>
  <c r="AU12" i="1"/>
  <c r="AT47" i="1"/>
  <c r="BB67" i="1"/>
  <c r="AY67" i="1"/>
  <c r="AX69" i="1" s="1"/>
  <c r="AZ47" i="1"/>
  <c r="AU48" i="1"/>
  <c r="AY60" i="1"/>
  <c r="AX59" i="1"/>
  <c r="AX61" i="1" s="1"/>
  <c r="AS65" i="1"/>
  <c r="AN66" i="1"/>
  <c r="AN68" i="1" s="1"/>
  <c r="AO67" i="1"/>
  <c r="AN69" i="1" s="1"/>
  <c r="AU82" i="1"/>
  <c r="AU83" i="1" s="1"/>
  <c r="AZ83" i="1" s="1"/>
  <c r="BA83" i="1" s="1"/>
  <c r="AR82" i="1"/>
  <c r="AS81" i="1"/>
  <c r="AT81" i="1" s="1"/>
  <c r="W118" i="1"/>
  <c r="X117" i="1"/>
  <c r="BA7" i="1"/>
  <c r="BA10" i="1" s="1"/>
  <c r="AA37" i="1"/>
  <c r="Z39" i="1" s="1"/>
  <c r="Z36" i="1"/>
  <c r="Z38" i="1" s="1"/>
  <c r="AG43" i="1"/>
  <c r="AG44" i="1" s="1"/>
  <c r="AL44" i="1" s="1"/>
  <c r="AM44" i="1" s="1"/>
  <c r="AL42" i="1"/>
  <c r="R48" i="1"/>
  <c r="R50" i="1" s="1"/>
  <c r="AE47" i="1"/>
  <c r="Z48" i="1"/>
  <c r="AA49" i="1"/>
  <c r="Z51" i="1" s="1"/>
  <c r="AL47" i="1"/>
  <c r="AV48" i="1"/>
  <c r="AW49" i="1"/>
  <c r="AV51" i="1" s="1"/>
  <c r="AG54" i="1"/>
  <c r="AG55" i="1" s="1"/>
  <c r="AL55" i="1" s="1"/>
  <c r="AM55" i="1" s="1"/>
  <c r="AD54" i="1"/>
  <c r="AT58" i="1"/>
  <c r="U66" i="1"/>
  <c r="U68" i="1" s="1"/>
  <c r="V67" i="1"/>
  <c r="U69" i="1" s="1"/>
  <c r="AE65" i="1"/>
  <c r="AC66" i="1"/>
  <c r="AC68" i="1" s="1"/>
  <c r="AG67" i="1"/>
  <c r="AD67" i="1"/>
  <c r="AC69" i="1" s="1"/>
  <c r="AZ86" i="1"/>
  <c r="AX87" i="1"/>
  <c r="BC99" i="1"/>
  <c r="BC100" i="1" s="1"/>
  <c r="BC101" i="1" s="1"/>
  <c r="BG98" i="1"/>
  <c r="T109" i="1"/>
  <c r="AE108" i="1"/>
  <c r="U110" i="1"/>
  <c r="T112" i="1" s="1"/>
  <c r="AC110" i="1"/>
  <c r="AB112" i="1" s="1"/>
  <c r="AB109" i="1"/>
  <c r="BD110" i="1"/>
  <c r="BC109" i="1"/>
  <c r="AN13" i="1"/>
  <c r="W29" i="1"/>
  <c r="W31" i="1" s="1"/>
  <c r="AP45" i="1"/>
  <c r="AH4" i="1"/>
  <c r="AJ4" i="1" s="1"/>
  <c r="AN4" i="1" s="1"/>
  <c r="AO4" i="1" s="1"/>
  <c r="AP4" i="1" s="1"/>
  <c r="AQ4" i="1" s="1"/>
  <c r="AU4" i="1" s="1"/>
  <c r="AC21" i="1"/>
  <c r="AS23" i="1"/>
  <c r="AE25" i="1"/>
  <c r="AE26" i="1" s="1"/>
  <c r="AE28" i="1"/>
  <c r="AQ30" i="1"/>
  <c r="AP32" i="1" s="1"/>
  <c r="AJ38" i="1"/>
  <c r="S50" i="1"/>
  <c r="Z49" i="1"/>
  <c r="Y51" i="1" s="1"/>
  <c r="AE53" i="1"/>
  <c r="AG60" i="1"/>
  <c r="AD60" i="1"/>
  <c r="AC62" i="1" s="1"/>
  <c r="AC59" i="1"/>
  <c r="AO59" i="1"/>
  <c r="AP60" i="1"/>
  <c r="AO62" i="1" s="1"/>
  <c r="AI83" i="1"/>
  <c r="AH84" i="1"/>
  <c r="AQ21" i="1"/>
  <c r="U45" i="1"/>
  <c r="BG81" i="1"/>
  <c r="BH81" i="1" s="1"/>
  <c r="BC82" i="1"/>
  <c r="BC83" i="1" s="1"/>
  <c r="BG83" i="1" s="1"/>
  <c r="BH83" i="1" s="1"/>
  <c r="W11" i="1"/>
  <c r="Y13" i="1"/>
  <c r="X12" i="1"/>
  <c r="W15" i="1" s="1"/>
  <c r="V11" i="1"/>
  <c r="V14" i="1" s="1"/>
  <c r="Y21" i="1"/>
  <c r="S59" i="1"/>
  <c r="S61" i="1" s="1"/>
  <c r="AE58" i="1"/>
  <c r="W73" i="1"/>
  <c r="W74" i="1" s="1"/>
  <c r="W75" i="1" s="1"/>
  <c r="AC12" i="1"/>
  <c r="AD13" i="1"/>
  <c r="AI36" i="1"/>
  <c r="AI38" i="1" s="1"/>
  <c r="BB43" i="1"/>
  <c r="BB44" i="1" s="1"/>
  <c r="BG44" i="1" s="1"/>
  <c r="BH44" i="1" s="1"/>
  <c r="AF7" i="1"/>
  <c r="AF10" i="1" s="1"/>
  <c r="AG13" i="1"/>
  <c r="AU19" i="1"/>
  <c r="AU20" i="1" s="1"/>
  <c r="AU21" i="1" s="1"/>
  <c r="AZ23" i="1"/>
  <c r="AL28" i="1"/>
  <c r="BH28" i="1"/>
  <c r="AG29" i="1"/>
  <c r="AB30" i="1"/>
  <c r="AA32" i="1" s="1"/>
  <c r="AV30" i="1"/>
  <c r="AU32" i="1" s="1"/>
  <c r="U32" i="1"/>
  <c r="AO36" i="1"/>
  <c r="AO38" i="1" s="1"/>
  <c r="V37" i="1"/>
  <c r="U39" i="1" s="1"/>
  <c r="Y45" i="1"/>
  <c r="BE45" i="1"/>
  <c r="T48" i="1"/>
  <c r="T50" i="1" s="1"/>
  <c r="U49" i="1"/>
  <c r="T51" i="1" s="1"/>
  <c r="AB48" i="1"/>
  <c r="AC49" i="1"/>
  <c r="AB51" i="1" s="1"/>
  <c r="AJ49" i="1"/>
  <c r="AI51" i="1" s="1"/>
  <c r="AP87" i="1"/>
  <c r="AP89" i="1" s="1"/>
  <c r="AQ88" i="1"/>
  <c r="AP90" i="1" s="1"/>
  <c r="W99" i="1"/>
  <c r="W100" i="1" s="1"/>
  <c r="W101" i="1" s="1"/>
  <c r="AL98" i="1"/>
  <c r="AG99" i="1"/>
  <c r="AG100" i="1" s="1"/>
  <c r="AO54" i="1"/>
  <c r="AO55" i="1" s="1"/>
  <c r="AS55" i="1" s="1"/>
  <c r="AT55" i="1" s="1"/>
  <c r="AS53" i="1"/>
  <c r="AM8" i="1"/>
  <c r="AS25" i="1"/>
  <c r="AT25" i="1" s="1"/>
  <c r="AU31" i="1"/>
  <c r="AL58" i="1"/>
  <c r="AN11" i="1"/>
  <c r="Z21" i="1"/>
  <c r="S37" i="1"/>
  <c r="R39" i="1" s="1"/>
  <c r="R36" i="1"/>
  <c r="R38" i="1" s="1"/>
  <c r="AS42" i="1"/>
  <c r="AH10" i="1"/>
  <c r="AS18" i="1"/>
  <c r="BG23" i="1"/>
  <c r="T29" i="1"/>
  <c r="U30" i="1"/>
  <c r="T32" i="1" s="1"/>
  <c r="AB29" i="1"/>
  <c r="AC30" i="1"/>
  <c r="AE42" i="1"/>
  <c r="AV45" i="1"/>
  <c r="BH42" i="1"/>
  <c r="AG49" i="1"/>
  <c r="AG50" i="1" s="1"/>
  <c r="AD49" i="1"/>
  <c r="AC51" i="1" s="1"/>
  <c r="AS72" i="1"/>
  <c r="AN73" i="1"/>
  <c r="AN74" i="1" s="1"/>
  <c r="BB75" i="1"/>
  <c r="AI11" i="1"/>
  <c r="Y30" i="1"/>
  <c r="X32" i="1" s="1"/>
  <c r="X29" i="1"/>
  <c r="BD10" i="1"/>
  <c r="W12" i="1"/>
  <c r="AJ12" i="1"/>
  <c r="AY12" i="1"/>
  <c r="V21" i="1"/>
  <c r="AX19" i="1"/>
  <c r="AX20" i="1" s="1"/>
  <c r="AX21" i="1" s="1"/>
  <c r="AM23" i="1"/>
  <c r="AS28" i="1"/>
  <c r="V36" i="1"/>
  <c r="V38" i="1" s="1"/>
  <c r="W37" i="1"/>
  <c r="AE35" i="1"/>
  <c r="BC37" i="1"/>
  <c r="BB39" i="1" s="1"/>
  <c r="BB36" i="1"/>
  <c r="BB38" i="1" s="1"/>
  <c r="AW36" i="1"/>
  <c r="AN45" i="1"/>
  <c r="R43" i="1"/>
  <c r="R44" i="1" s="1"/>
  <c r="AG45" i="1"/>
  <c r="BD49" i="1"/>
  <c r="BC51" i="1" s="1"/>
  <c r="BC48" i="1"/>
  <c r="BC50" i="1" s="1"/>
  <c r="BH53" i="1"/>
  <c r="AZ58" i="1"/>
  <c r="AJ59" i="1"/>
  <c r="AJ61" i="1" s="1"/>
  <c r="W66" i="1"/>
  <c r="T75" i="1"/>
  <c r="BC75" i="1"/>
  <c r="AA79" i="1"/>
  <c r="AN79" i="1"/>
  <c r="BA76" i="1"/>
  <c r="AQ93" i="1"/>
  <c r="AQ95" i="1" s="1"/>
  <c r="AU94" i="1"/>
  <c r="AR94" i="1"/>
  <c r="AQ96" i="1" s="1"/>
  <c r="BD30" i="1"/>
  <c r="BC32" i="1" s="1"/>
  <c r="BC29" i="1"/>
  <c r="BC31" i="1" s="1"/>
  <c r="AH36" i="1"/>
  <c r="AH38" i="1" s="1"/>
  <c r="AL35" i="1"/>
  <c r="AQ45" i="1"/>
  <c r="AA59" i="1"/>
  <c r="AA61" i="1" s="1"/>
  <c r="AB60" i="1"/>
  <c r="AA62" i="1" s="1"/>
  <c r="AQ89" i="1"/>
  <c r="BC13" i="1"/>
  <c r="BB15" i="1" s="1"/>
  <c r="Y19" i="1"/>
  <c r="Y20" i="1" s="1"/>
  <c r="BE30" i="1"/>
  <c r="BD29" i="1"/>
  <c r="X10" i="1"/>
  <c r="AT7" i="1"/>
  <c r="AT10" i="1" s="1"/>
  <c r="AX11" i="1"/>
  <c r="AX14" i="1" s="1"/>
  <c r="BB12" i="1"/>
  <c r="AH19" i="1"/>
  <c r="AH20" i="1" s="1"/>
  <c r="AL20" i="1" s="1"/>
  <c r="AG24" i="1"/>
  <c r="AG25" i="1" s="1"/>
  <c r="AD24" i="1"/>
  <c r="AI24" i="1"/>
  <c r="AI25" i="1" s="1"/>
  <c r="T30" i="1"/>
  <c r="S32" i="1" s="1"/>
  <c r="BB30" i="1"/>
  <c r="BB31" i="1" s="1"/>
  <c r="AQ38" i="1"/>
  <c r="Y36" i="1"/>
  <c r="Y38" i="1" s="1"/>
  <c r="AR37" i="1"/>
  <c r="AQ39" i="1" s="1"/>
  <c r="AB45" i="1"/>
  <c r="AI45" i="1"/>
  <c r="AI49" i="1"/>
  <c r="AH51" i="1" s="1"/>
  <c r="AH48" i="1"/>
  <c r="AH50" i="1" s="1"/>
  <c r="AU49" i="1"/>
  <c r="AR49" i="1"/>
  <c r="AQ51" i="1" s="1"/>
  <c r="BE49" i="1"/>
  <c r="BD51" i="1" s="1"/>
  <c r="BD48" i="1"/>
  <c r="AV49" i="1"/>
  <c r="AU51" i="1" s="1"/>
  <c r="S56" i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V61" i="1"/>
  <c r="U59" i="1"/>
  <c r="U61" i="1" s="1"/>
  <c r="X68" i="1"/>
  <c r="AX66" i="1"/>
  <c r="AX68" i="1" s="1"/>
  <c r="T79" i="1"/>
  <c r="AS76" i="1"/>
  <c r="AO77" i="1"/>
  <c r="AO78" i="1" s="1"/>
  <c r="AO79" i="1" s="1"/>
  <c r="BH76" i="1"/>
  <c r="AS92" i="1"/>
  <c r="AE18" i="1"/>
  <c r="BG18" i="1"/>
  <c r="AI19" i="1"/>
  <c r="AI20" i="1" s="1"/>
  <c r="AI21" i="1" s="1"/>
  <c r="AW19" i="1"/>
  <c r="AW20" i="1" s="1"/>
  <c r="AW21" i="1" s="1"/>
  <c r="AN21" i="1"/>
  <c r="AO30" i="1"/>
  <c r="AN32" i="1" s="1"/>
  <c r="AZ35" i="1"/>
  <c r="AG37" i="1"/>
  <c r="AG38" i="1" s="1"/>
  <c r="AL38" i="1" s="1"/>
  <c r="AM38" i="1" s="1"/>
  <c r="AH45" i="1"/>
  <c r="T49" i="1"/>
  <c r="S51" i="1" s="1"/>
  <c r="BG55" i="1"/>
  <c r="BH55" i="1" s="1"/>
  <c r="AE55" i="1"/>
  <c r="T59" i="1"/>
  <c r="U60" i="1"/>
  <c r="T62" i="1" s="1"/>
  <c r="AB59" i="1"/>
  <c r="AC60" i="1"/>
  <c r="AB62" i="1" s="1"/>
  <c r="AW61" i="1"/>
  <c r="AP61" i="1"/>
  <c r="V66" i="1"/>
  <c r="V68" i="1" s="1"/>
  <c r="W67" i="1"/>
  <c r="V69" i="1" s="1"/>
  <c r="AO66" i="1"/>
  <c r="AO68" i="1" s="1"/>
  <c r="AP67" i="1"/>
  <c r="AO69" i="1" s="1"/>
  <c r="Y68" i="1"/>
  <c r="BB68" i="1"/>
  <c r="AE72" i="1"/>
  <c r="AC79" i="1"/>
  <c r="BC79" i="1"/>
  <c r="AP79" i="1"/>
  <c r="AH83" i="1"/>
  <c r="AL83" i="1" s="1"/>
  <c r="AM83" i="1" s="1"/>
  <c r="AG84" i="1"/>
  <c r="BB89" i="1"/>
  <c r="AL92" i="1"/>
  <c r="AH93" i="1"/>
  <c r="AH95" i="1" s="1"/>
  <c r="AI94" i="1"/>
  <c r="AH96" i="1" s="1"/>
  <c r="BD99" i="1"/>
  <c r="BD100" i="1" s="1"/>
  <c r="BD106" i="1"/>
  <c r="BE105" i="1"/>
  <c r="BF116" i="1"/>
  <c r="BE118" i="1" s="1"/>
  <c r="BE115" i="1"/>
  <c r="AW132" i="1"/>
  <c r="AV134" i="1" s="1"/>
  <c r="AV131" i="1"/>
  <c r="AV160" i="1"/>
  <c r="AW161" i="1"/>
  <c r="AV163" i="1" s="1"/>
  <c r="AG68" i="1"/>
  <c r="BF67" i="1"/>
  <c r="BE69" i="1" s="1"/>
  <c r="BE66" i="1"/>
  <c r="BE68" i="1" s="1"/>
  <c r="X75" i="1"/>
  <c r="AG77" i="1"/>
  <c r="AG78" i="1" s="1"/>
  <c r="AL76" i="1"/>
  <c r="AS83" i="1"/>
  <c r="AT83" i="1" s="1"/>
  <c r="AV104" i="1"/>
  <c r="AZ103" i="1"/>
  <c r="BA103" i="1" s="1"/>
  <c r="AV115" i="1"/>
  <c r="AW116" i="1"/>
  <c r="AZ114" i="1"/>
  <c r="AR30" i="1"/>
  <c r="AQ32" i="1" s="1"/>
  <c r="BE36" i="1"/>
  <c r="BE38" i="1" s="1"/>
  <c r="V43" i="1"/>
  <c r="V44" i="1" s="1"/>
  <c r="V45" i="1" s="1"/>
  <c r="AU43" i="1"/>
  <c r="AU44" i="1" s="1"/>
  <c r="AN48" i="1"/>
  <c r="AN50" i="1" s="1"/>
  <c r="AO49" i="1"/>
  <c r="AN51" i="1" s="1"/>
  <c r="AW50" i="1"/>
  <c r="V48" i="1"/>
  <c r="V50" i="1" s="1"/>
  <c r="BD60" i="1"/>
  <c r="BC62" i="1" s="1"/>
  <c r="BC59" i="1"/>
  <c r="BC61" i="1" s="1"/>
  <c r="BG58" i="1"/>
  <c r="BG65" i="1"/>
  <c r="AI68" i="1"/>
  <c r="Y75" i="1"/>
  <c r="W79" i="1"/>
  <c r="W87" i="1"/>
  <c r="W89" i="1" s="1"/>
  <c r="X88" i="1"/>
  <c r="W90" i="1" s="1"/>
  <c r="AG87" i="1"/>
  <c r="AG89" i="1" s="1"/>
  <c r="AL86" i="1"/>
  <c r="AH88" i="1"/>
  <c r="AG90" i="1" s="1"/>
  <c r="AZ100" i="1"/>
  <c r="BA100" i="1" s="1"/>
  <c r="AW37" i="1"/>
  <c r="AV39" i="1" s="1"/>
  <c r="AV43" i="1"/>
  <c r="AV44" i="1" s="1"/>
  <c r="W48" i="1"/>
  <c r="W50" i="1" s="1"/>
  <c r="AB49" i="1"/>
  <c r="AA51" i="1" s="1"/>
  <c r="AL53" i="1"/>
  <c r="AU60" i="1"/>
  <c r="AU61" i="1" s="1"/>
  <c r="AQ62" i="1"/>
  <c r="BE60" i="1"/>
  <c r="BD62" i="1" s="1"/>
  <c r="BD59" i="1"/>
  <c r="AW67" i="1"/>
  <c r="AV69" i="1" s="1"/>
  <c r="AZ65" i="1"/>
  <c r="Z75" i="1"/>
  <c r="AI75" i="1"/>
  <c r="AZ72" i="1"/>
  <c r="AW73" i="1"/>
  <c r="AW74" i="1" s="1"/>
  <c r="AW75" i="1" s="1"/>
  <c r="Y79" i="1"/>
  <c r="R78" i="1"/>
  <c r="X79" i="1"/>
  <c r="S82" i="1"/>
  <c r="S83" i="1" s="1"/>
  <c r="AF83" i="1" s="1"/>
  <c r="R84" i="1"/>
  <c r="AE81" i="1"/>
  <c r="X87" i="1"/>
  <c r="Y88" i="1"/>
  <c r="X90" i="1" s="1"/>
  <c r="S95" i="1"/>
  <c r="BC94" i="1"/>
  <c r="BB96" i="1" s="1"/>
  <c r="BB93" i="1"/>
  <c r="BB95" i="1" s="1"/>
  <c r="BG92" i="1"/>
  <c r="AF114" i="1"/>
  <c r="R115" i="1"/>
  <c r="R117" i="1" s="1"/>
  <c r="S116" i="1"/>
  <c r="R118" i="1" s="1"/>
  <c r="AE114" i="1"/>
  <c r="AA116" i="1"/>
  <c r="Z118" i="1" s="1"/>
  <c r="Z115" i="1"/>
  <c r="AG121" i="1"/>
  <c r="AG122" i="1" s="1"/>
  <c r="AL122" i="1" s="1"/>
  <c r="AM122" i="1" s="1"/>
  <c r="AG123" i="1"/>
  <c r="AL120" i="1"/>
  <c r="AT120" i="1"/>
  <c r="AW43" i="1"/>
  <c r="AW44" i="1" s="1"/>
  <c r="AW45" i="1" s="1"/>
  <c r="Y49" i="1"/>
  <c r="X51" i="1" s="1"/>
  <c r="X48" i="1"/>
  <c r="X50" i="1" s="1"/>
  <c r="AP48" i="1"/>
  <c r="AP50" i="1" s="1"/>
  <c r="AQ49" i="1"/>
  <c r="AZ53" i="1"/>
  <c r="AG61" i="1"/>
  <c r="AL61" i="1" s="1"/>
  <c r="AM61" i="1" s="1"/>
  <c r="BE59" i="1"/>
  <c r="BE61" i="1" s="1"/>
  <c r="AA75" i="1"/>
  <c r="AE76" i="1"/>
  <c r="BC96" i="1"/>
  <c r="BD95" i="1"/>
  <c r="BG108" i="1"/>
  <c r="BC110" i="1"/>
  <c r="BB112" i="1" s="1"/>
  <c r="AG75" i="1"/>
  <c r="AP75" i="1"/>
  <c r="AH79" i="1"/>
  <c r="AQ79" i="1"/>
  <c r="S87" i="1"/>
  <c r="AA87" i="1"/>
  <c r="BC87" i="1"/>
  <c r="BC89" i="1" s="1"/>
  <c r="Y93" i="1"/>
  <c r="Y95" i="1" s="1"/>
  <c r="Z94" i="1"/>
  <c r="Y96" i="1" s="1"/>
  <c r="AU101" i="1"/>
  <c r="AE103" i="1"/>
  <c r="AN104" i="1"/>
  <c r="AN105" i="1" s="1"/>
  <c r="AK104" i="1"/>
  <c r="AJ106" i="1" s="1"/>
  <c r="BB104" i="1"/>
  <c r="BB105" i="1" s="1"/>
  <c r="BG105" i="1" s="1"/>
  <c r="BH105" i="1" s="1"/>
  <c r="AH110" i="1"/>
  <c r="AG112" i="1" s="1"/>
  <c r="AG109" i="1"/>
  <c r="AG111" i="1" s="1"/>
  <c r="AM114" i="1"/>
  <c r="T117" i="1"/>
  <c r="R131" i="1"/>
  <c r="R133" i="1" s="1"/>
  <c r="AE130" i="1"/>
  <c r="S132" i="1"/>
  <c r="R134" i="1" s="1"/>
  <c r="Z131" i="1"/>
  <c r="Z133" i="1" s="1"/>
  <c r="AA132" i="1"/>
  <c r="BG47" i="1"/>
  <c r="AO60" i="1"/>
  <c r="AN62" i="1" s="1"/>
  <c r="AQ67" i="1"/>
  <c r="AP69" i="1" s="1"/>
  <c r="AH75" i="1"/>
  <c r="AQ75" i="1"/>
  <c r="AI79" i="1"/>
  <c r="BB79" i="1"/>
  <c r="AL81" i="1"/>
  <c r="AM81" i="1" s="1"/>
  <c r="AS86" i="1"/>
  <c r="AI88" i="1"/>
  <c r="AH90" i="1" s="1"/>
  <c r="R93" i="1"/>
  <c r="R95" i="1" s="1"/>
  <c r="AF92" i="1"/>
  <c r="S94" i="1"/>
  <c r="R96" i="1" s="1"/>
  <c r="Z93" i="1"/>
  <c r="Z95" i="1" s="1"/>
  <c r="AA94" i="1"/>
  <c r="AJ93" i="1"/>
  <c r="AJ95" i="1" s="1"/>
  <c r="AK94" i="1"/>
  <c r="AJ96" i="1" s="1"/>
  <c r="AZ92" i="1"/>
  <c r="BF94" i="1"/>
  <c r="BE96" i="1" s="1"/>
  <c r="BE93" i="1"/>
  <c r="BE95" i="1" s="1"/>
  <c r="T94" i="1"/>
  <c r="AN94" i="1"/>
  <c r="Z101" i="1"/>
  <c r="AL103" i="1"/>
  <c r="AM103" i="1" s="1"/>
  <c r="BC105" i="1"/>
  <c r="AN117" i="1"/>
  <c r="AH126" i="1"/>
  <c r="AS125" i="1"/>
  <c r="AQ126" i="1"/>
  <c r="BC132" i="1"/>
  <c r="BB131" i="1"/>
  <c r="BB133" i="1" s="1"/>
  <c r="BG130" i="1"/>
  <c r="BC66" i="1"/>
  <c r="BC68" i="1" s="1"/>
  <c r="AH67" i="1"/>
  <c r="AG69" i="1" s="1"/>
  <c r="AR67" i="1"/>
  <c r="AQ69" i="1" s="1"/>
  <c r="T73" i="1"/>
  <c r="T74" i="1" s="1"/>
  <c r="AB73" i="1"/>
  <c r="AB74" i="1" s="1"/>
  <c r="AB75" i="1" s="1"/>
  <c r="BD73" i="1"/>
  <c r="BD74" i="1" s="1"/>
  <c r="BG74" i="1" s="1"/>
  <c r="BH74" i="1" s="1"/>
  <c r="BH75" i="1" s="1"/>
  <c r="U77" i="1"/>
  <c r="U78" i="1" s="1"/>
  <c r="U79" i="1" s="1"/>
  <c r="AC77" i="1"/>
  <c r="AC78" i="1" s="1"/>
  <c r="BE77" i="1"/>
  <c r="BE78" i="1" s="1"/>
  <c r="BE79" i="1" s="1"/>
  <c r="AI95" i="1"/>
  <c r="S99" i="1"/>
  <c r="S100" i="1" s="1"/>
  <c r="S101" i="1" s="1"/>
  <c r="AA99" i="1"/>
  <c r="AA100" i="1" s="1"/>
  <c r="AA101" i="1" s="1"/>
  <c r="R99" i="1"/>
  <c r="R100" i="1" s="1"/>
  <c r="AH106" i="1"/>
  <c r="AI105" i="1"/>
  <c r="X109" i="1"/>
  <c r="Y110" i="1"/>
  <c r="AN123" i="1"/>
  <c r="AH128" i="1"/>
  <c r="AI127" i="1"/>
  <c r="AS130" i="1"/>
  <c r="AP132" i="1"/>
  <c r="AO131" i="1"/>
  <c r="AM136" i="1"/>
  <c r="AY138" i="1"/>
  <c r="AX140" i="1" s="1"/>
  <c r="AX137" i="1"/>
  <c r="AM142" i="1"/>
  <c r="BB48" i="1"/>
  <c r="BB50" i="1" s="1"/>
  <c r="AN59" i="1"/>
  <c r="AN61" i="1" s="1"/>
  <c r="BB59" i="1"/>
  <c r="BD66" i="1"/>
  <c r="BD68" i="1" s="1"/>
  <c r="AU67" i="1"/>
  <c r="AU68" i="1" s="1"/>
  <c r="U73" i="1"/>
  <c r="U74" i="1" s="1"/>
  <c r="U75" i="1" s="1"/>
  <c r="AC73" i="1"/>
  <c r="AC74" i="1" s="1"/>
  <c r="AC75" i="1" s="1"/>
  <c r="BE73" i="1"/>
  <c r="BE74" i="1" s="1"/>
  <c r="BE75" i="1" s="1"/>
  <c r="V77" i="1"/>
  <c r="V78" i="1" s="1"/>
  <c r="V79" i="1" s="1"/>
  <c r="AU77" i="1"/>
  <c r="AU78" i="1" s="1"/>
  <c r="AZ78" i="1" s="1"/>
  <c r="BA78" i="1" s="1"/>
  <c r="V87" i="1"/>
  <c r="V89" i="1" s="1"/>
  <c r="AK88" i="1"/>
  <c r="AJ90" i="1" s="1"/>
  <c r="AN95" i="1"/>
  <c r="AS98" i="1"/>
  <c r="AX101" i="1"/>
  <c r="AN106" i="1"/>
  <c r="AO105" i="1"/>
  <c r="V115" i="1"/>
  <c r="W116" i="1"/>
  <c r="AW123" i="1"/>
  <c r="U131" i="1"/>
  <c r="U133" i="1" s="1"/>
  <c r="V132" i="1"/>
  <c r="U134" i="1" s="1"/>
  <c r="AG132" i="1"/>
  <c r="AG133" i="1" s="1"/>
  <c r="AC131" i="1"/>
  <c r="AC133" i="1" s="1"/>
  <c r="AD132" i="1"/>
  <c r="AC134" i="1" s="1"/>
  <c r="AE136" i="1"/>
  <c r="T138" i="1"/>
  <c r="S140" i="1" s="1"/>
  <c r="S137" i="1"/>
  <c r="S139" i="1" s="1"/>
  <c r="AF136" i="1"/>
  <c r="AB138" i="1"/>
  <c r="AA140" i="1" s="1"/>
  <c r="AA137" i="1"/>
  <c r="AA139" i="1" s="1"/>
  <c r="AT136" i="1"/>
  <c r="AG150" i="1"/>
  <c r="AG151" i="1" s="1"/>
  <c r="AL151" i="1" s="1"/>
  <c r="AM151" i="1" s="1"/>
  <c r="AL149" i="1"/>
  <c r="AV67" i="1"/>
  <c r="AU69" i="1" s="1"/>
  <c r="AL72" i="1"/>
  <c r="AU73" i="1"/>
  <c r="AU74" i="1" s="1"/>
  <c r="AU75" i="1" s="1"/>
  <c r="AV77" i="1"/>
  <c r="AV78" i="1" s="1"/>
  <c r="AV79" i="1" s="1"/>
  <c r="AX88" i="1"/>
  <c r="AW90" i="1" s="1"/>
  <c r="V94" i="1"/>
  <c r="U96" i="1" s="1"/>
  <c r="U93" i="1"/>
  <c r="U95" i="1" s="1"/>
  <c r="AG94" i="1"/>
  <c r="AG95" i="1" s="1"/>
  <c r="AD94" i="1"/>
  <c r="AC96" i="1" s="1"/>
  <c r="AC93" i="1"/>
  <c r="AC95" i="1" s="1"/>
  <c r="AO99" i="1"/>
  <c r="AO100" i="1" s="1"/>
  <c r="AO101" i="1"/>
  <c r="AZ98" i="1"/>
  <c r="AJ99" i="1"/>
  <c r="AJ100" i="1" s="1"/>
  <c r="AJ101" i="1" s="1"/>
  <c r="BG103" i="1"/>
  <c r="BH103" i="1" s="1"/>
  <c r="AP104" i="1"/>
  <c r="AL108" i="1"/>
  <c r="AX110" i="1"/>
  <c r="AW112" i="1" s="1"/>
  <c r="AZ108" i="1"/>
  <c r="AW109" i="1"/>
  <c r="AW111" i="1" s="1"/>
  <c r="T121" i="1"/>
  <c r="T122" i="1" s="1"/>
  <c r="T123" i="1"/>
  <c r="AB123" i="1"/>
  <c r="BB123" i="1"/>
  <c r="AF130" i="1"/>
  <c r="W134" i="1"/>
  <c r="X133" i="1"/>
  <c r="T137" i="1"/>
  <c r="U138" i="1"/>
  <c r="AB137" i="1"/>
  <c r="AB139" i="1" s="1"/>
  <c r="AC138" i="1"/>
  <c r="AB140" i="1" s="1"/>
  <c r="AL65" i="1"/>
  <c r="AV73" i="1"/>
  <c r="AV74" i="1" s="1"/>
  <c r="AV75" i="1" s="1"/>
  <c r="AW77" i="1"/>
  <c r="AW78" i="1" s="1"/>
  <c r="AW79" i="1" s="1"/>
  <c r="W94" i="1"/>
  <c r="V96" i="1" s="1"/>
  <c r="V93" i="1"/>
  <c r="AE92" i="1"/>
  <c r="V101" i="1"/>
  <c r="AP99" i="1"/>
  <c r="AP100" i="1" s="1"/>
  <c r="AP101" i="1"/>
  <c r="BC106" i="1"/>
  <c r="BD105" i="1"/>
  <c r="AV116" i="1"/>
  <c r="AU118" i="1" s="1"/>
  <c r="AU115" i="1"/>
  <c r="AU117" i="1" s="1"/>
  <c r="BE116" i="1"/>
  <c r="BD118" i="1" s="1"/>
  <c r="BD115" i="1"/>
  <c r="BD117" i="1" s="1"/>
  <c r="BG114" i="1"/>
  <c r="AG117" i="1"/>
  <c r="U123" i="1"/>
  <c r="AP123" i="1"/>
  <c r="BC123" i="1"/>
  <c r="BC121" i="1"/>
  <c r="BC122" i="1" s="1"/>
  <c r="BG122" i="1" s="1"/>
  <c r="AF125" i="1"/>
  <c r="R128" i="1"/>
  <c r="AE125" i="1"/>
  <c r="S126" i="1"/>
  <c r="S127" i="1" s="1"/>
  <c r="AF127" i="1" s="1"/>
  <c r="AL125" i="1"/>
  <c r="AW127" i="1"/>
  <c r="AV128" i="1"/>
  <c r="AS142" i="1"/>
  <c r="AN143" i="1"/>
  <c r="AN145" i="1" s="1"/>
  <c r="AO144" i="1"/>
  <c r="AN146" i="1" s="1"/>
  <c r="AV157" i="1"/>
  <c r="AW156" i="1"/>
  <c r="AO111" i="1"/>
  <c r="AY110" i="1"/>
  <c r="AX112" i="1" s="1"/>
  <c r="BD123" i="1"/>
  <c r="AV126" i="1"/>
  <c r="BC127" i="1"/>
  <c r="BG127" i="1" s="1"/>
  <c r="BH127" i="1" s="1"/>
  <c r="BB128" i="1"/>
  <c r="T143" i="1"/>
  <c r="T145" i="1" s="1"/>
  <c r="U144" i="1"/>
  <c r="AF142" i="1"/>
  <c r="AE142" i="1"/>
  <c r="AB143" i="1"/>
  <c r="AB145" i="1" s="1"/>
  <c r="AC144" i="1"/>
  <c r="AB146" i="1" s="1"/>
  <c r="AU93" i="1"/>
  <c r="AU95" i="1" s="1"/>
  <c r="W109" i="1"/>
  <c r="X110" i="1"/>
  <c r="W112" i="1" s="1"/>
  <c r="AX109" i="1"/>
  <c r="AX111" i="1" s="1"/>
  <c r="V116" i="1"/>
  <c r="U118" i="1" s="1"/>
  <c r="U115" i="1"/>
  <c r="AD116" i="1"/>
  <c r="AC118" i="1" s="1"/>
  <c r="AC115" i="1"/>
  <c r="AC117" i="1" s="1"/>
  <c r="AA121" i="1"/>
  <c r="AA122" i="1" s="1"/>
  <c r="AA123" i="1" s="1"/>
  <c r="AJ123" i="1"/>
  <c r="AU123" i="1"/>
  <c r="BC128" i="1"/>
  <c r="BD127" i="1"/>
  <c r="V133" i="1"/>
  <c r="AX93" i="1"/>
  <c r="AX95" i="1" s="1"/>
  <c r="AX105" i="1"/>
  <c r="R106" i="1"/>
  <c r="S106" i="1" s="1"/>
  <c r="AQ110" i="1"/>
  <c r="AQ117" i="1"/>
  <c r="AO116" i="1"/>
  <c r="AN118" i="1" s="1"/>
  <c r="AE120" i="1"/>
  <c r="AO121" i="1"/>
  <c r="AO122" i="1" s="1"/>
  <c r="AO123" i="1" s="1"/>
  <c r="R121" i="1"/>
  <c r="R122" i="1" s="1"/>
  <c r="AZ125" i="1"/>
  <c r="T110" i="1"/>
  <c r="S112" i="1" s="1"/>
  <c r="S109" i="1"/>
  <c r="AB110" i="1"/>
  <c r="AA112" i="1" s="1"/>
  <c r="AA109" i="1"/>
  <c r="AA111" i="1" s="1"/>
  <c r="Y115" i="1"/>
  <c r="Y117" i="1" s="1"/>
  <c r="Z116" i="1"/>
  <c r="Y118" i="1" s="1"/>
  <c r="AS114" i="1"/>
  <c r="W121" i="1"/>
  <c r="W122" i="1" s="1"/>
  <c r="W123" i="1" s="1"/>
  <c r="AZ120" i="1"/>
  <c r="AX121" i="1"/>
  <c r="AX122" i="1" s="1"/>
  <c r="AX123" i="1" s="1"/>
  <c r="AP127" i="1"/>
  <c r="AO128" i="1"/>
  <c r="BG125" i="1"/>
  <c r="Z144" i="1"/>
  <c r="Y143" i="1"/>
  <c r="Y145" i="1" s="1"/>
  <c r="X145" i="1"/>
  <c r="AX144" i="1"/>
  <c r="AW146" i="1" s="1"/>
  <c r="AW143" i="1"/>
  <c r="AW145" i="1" s="1"/>
  <c r="AP150" i="1"/>
  <c r="AP151" i="1" s="1"/>
  <c r="AP152" i="1" s="1"/>
  <c r="Y160" i="1"/>
  <c r="Y162" i="1" s="1"/>
  <c r="Z161" i="1"/>
  <c r="AQ162" i="1"/>
  <c r="AS181" i="1"/>
  <c r="AO183" i="1"/>
  <c r="AN185" i="1" s="1"/>
  <c r="AN182" i="1"/>
  <c r="AN184" i="1" s="1"/>
  <c r="AC123" i="1"/>
  <c r="BE123" i="1"/>
  <c r="AV121" i="1"/>
  <c r="AV122" i="1" s="1"/>
  <c r="AZ122" i="1" s="1"/>
  <c r="BA122" i="1" s="1"/>
  <c r="AN133" i="1"/>
  <c r="T133" i="1"/>
  <c r="BD138" i="1"/>
  <c r="BC140" i="1" s="1"/>
  <c r="V143" i="1"/>
  <c r="V145" i="1" s="1"/>
  <c r="U150" i="1"/>
  <c r="U151" i="1" s="1"/>
  <c r="U152" i="1" s="1"/>
  <c r="AC150" i="1"/>
  <c r="AC151" i="1" s="1"/>
  <c r="AC152" i="1" s="1"/>
  <c r="BC150" i="1"/>
  <c r="BC151" i="1" s="1"/>
  <c r="BC152" i="1" s="1"/>
  <c r="BG149" i="1"/>
  <c r="W152" i="1"/>
  <c r="AF154" i="1"/>
  <c r="BG154" i="1"/>
  <c r="BH154" i="1" s="1"/>
  <c r="AV197" i="1"/>
  <c r="AW196" i="1"/>
  <c r="AO145" i="1"/>
  <c r="AH152" i="1"/>
  <c r="AQ156" i="1"/>
  <c r="AP157" i="1"/>
  <c r="BD157" i="1"/>
  <c r="BE156" i="1"/>
  <c r="AH156" i="1"/>
  <c r="AG157" i="1"/>
  <c r="AZ171" i="1"/>
  <c r="AU172" i="1"/>
  <c r="AU173" i="1" s="1"/>
  <c r="AZ173" i="1" s="1"/>
  <c r="BA173" i="1" s="1"/>
  <c r="AQ133" i="1"/>
  <c r="Y131" i="1"/>
  <c r="Y133" i="1" s="1"/>
  <c r="AI138" i="1"/>
  <c r="AH137" i="1"/>
  <c r="AH139" i="1" s="1"/>
  <c r="BE138" i="1"/>
  <c r="BD137" i="1"/>
  <c r="BD139" i="1" s="1"/>
  <c r="AQ137" i="1"/>
  <c r="AQ139" i="1" s="1"/>
  <c r="X138" i="1"/>
  <c r="W140" i="1" s="1"/>
  <c r="AR138" i="1"/>
  <c r="AQ140" i="1" s="1"/>
  <c r="AL176" i="1"/>
  <c r="AH177" i="1"/>
  <c r="AX115" i="1"/>
  <c r="AX117" i="1" s="1"/>
  <c r="Y123" i="1"/>
  <c r="AH123" i="1"/>
  <c r="AQ123" i="1"/>
  <c r="AJ127" i="1"/>
  <c r="AI128" i="1"/>
  <c r="BE127" i="1"/>
  <c r="BD128" i="1"/>
  <c r="AL130" i="1"/>
  <c r="AZ136" i="1"/>
  <c r="AU137" i="1"/>
  <c r="AU139" i="1" s="1"/>
  <c r="AV138" i="1"/>
  <c r="AU140" i="1" s="1"/>
  <c r="W145" i="1"/>
  <c r="AQ143" i="1"/>
  <c r="AU144" i="1"/>
  <c r="AU145" i="1" s="1"/>
  <c r="AR144" i="1"/>
  <c r="AQ146" i="1" s="1"/>
  <c r="BE144" i="1"/>
  <c r="BD146" i="1" s="1"/>
  <c r="BD143" i="1"/>
  <c r="BD145" i="1" s="1"/>
  <c r="BG142" i="1"/>
  <c r="BB152" i="1"/>
  <c r="BG151" i="1"/>
  <c r="BH151" i="1" s="1"/>
  <c r="AL154" i="1"/>
  <c r="AM154" i="1" s="1"/>
  <c r="AV155" i="1"/>
  <c r="AZ154" i="1"/>
  <c r="BA154" i="1" s="1"/>
  <c r="AJ167" i="1"/>
  <c r="AI169" i="1" s="1"/>
  <c r="AI166" i="1"/>
  <c r="AW166" i="1"/>
  <c r="AX167" i="1"/>
  <c r="AW169" i="1" s="1"/>
  <c r="AZ176" i="1"/>
  <c r="AW177" i="1"/>
  <c r="AI131" i="1"/>
  <c r="AI133" i="1" s="1"/>
  <c r="AJ132" i="1"/>
  <c r="AZ130" i="1"/>
  <c r="BF132" i="1"/>
  <c r="BE134" i="1" s="1"/>
  <c r="BE131" i="1"/>
  <c r="BE133" i="1" s="1"/>
  <c r="AX133" i="1"/>
  <c r="AV139" i="1"/>
  <c r="BH136" i="1"/>
  <c r="AI144" i="1"/>
  <c r="AH143" i="1"/>
  <c r="AH145" i="1" s="1"/>
  <c r="AF149" i="1"/>
  <c r="AH157" i="1"/>
  <c r="AI156" i="1"/>
  <c r="AQ157" i="1"/>
  <c r="AZ159" i="1"/>
  <c r="AV161" i="1"/>
  <c r="AU163" i="1" s="1"/>
  <c r="AU160" i="1"/>
  <c r="BH159" i="1"/>
  <c r="AI179" i="1"/>
  <c r="AJ178" i="1"/>
  <c r="AV132" i="1"/>
  <c r="AU134" i="1" s="1"/>
  <c r="AX138" i="1"/>
  <c r="AW140" i="1" s="1"/>
  <c r="AV144" i="1"/>
  <c r="AU146" i="1" s="1"/>
  <c r="AZ142" i="1"/>
  <c r="BF144" i="1"/>
  <c r="BE146" i="1" s="1"/>
  <c r="BE143" i="1"/>
  <c r="Z150" i="1"/>
  <c r="Z151" i="1" s="1"/>
  <c r="Z152" i="1" s="1"/>
  <c r="S155" i="1"/>
  <c r="S156" i="1" s="1"/>
  <c r="AF156" i="1" s="1"/>
  <c r="BB155" i="1"/>
  <c r="BB156" i="1" s="1"/>
  <c r="BG156" i="1" s="1"/>
  <c r="BH156" i="1" s="1"/>
  <c r="AF159" i="1"/>
  <c r="S160" i="1"/>
  <c r="S162" i="1" s="1"/>
  <c r="AB169" i="1"/>
  <c r="AX178" i="1"/>
  <c r="AW179" i="1"/>
  <c r="AU131" i="1"/>
  <c r="AU133" i="1" s="1"/>
  <c r="AO138" i="1"/>
  <c r="AN140" i="1" s="1"/>
  <c r="AG145" i="1"/>
  <c r="AJ152" i="1"/>
  <c r="AW152" i="1"/>
  <c r="AN155" i="1"/>
  <c r="AN156" i="1" s="1"/>
  <c r="V162" i="1"/>
  <c r="R172" i="1"/>
  <c r="R173" i="1" s="1"/>
  <c r="R174" i="1" s="1"/>
  <c r="AF171" i="1"/>
  <c r="Z172" i="1"/>
  <c r="Z173" i="1" s="1"/>
  <c r="Z174" i="1"/>
  <c r="AM171" i="1"/>
  <c r="X189" i="1"/>
  <c r="W188" i="1"/>
  <c r="W190" i="1" s="1"/>
  <c r="AO209" i="1"/>
  <c r="AP208" i="1"/>
  <c r="S152" i="1"/>
  <c r="AA152" i="1"/>
  <c r="AS149" i="1"/>
  <c r="U161" i="1"/>
  <c r="T163" i="1" s="1"/>
  <c r="T160" i="1"/>
  <c r="AN160" i="1"/>
  <c r="AN162" i="1" s="1"/>
  <c r="AS159" i="1"/>
  <c r="BC161" i="1"/>
  <c r="BB163" i="1" s="1"/>
  <c r="BB160" i="1"/>
  <c r="BB162" i="1" s="1"/>
  <c r="AG166" i="1"/>
  <c r="AG168" i="1" s="1"/>
  <c r="AL165" i="1"/>
  <c r="AH167" i="1"/>
  <c r="AG169" i="1" s="1"/>
  <c r="AU168" i="1"/>
  <c r="BF167" i="1"/>
  <c r="BE169" i="1" s="1"/>
  <c r="BE166" i="1"/>
  <c r="BE168" i="1" s="1"/>
  <c r="AC174" i="1"/>
  <c r="R179" i="1"/>
  <c r="AE176" i="1"/>
  <c r="AM176" i="1" s="1"/>
  <c r="AT176" i="1" s="1"/>
  <c r="BA176" i="1" s="1"/>
  <c r="S177" i="1"/>
  <c r="S178" i="1" s="1"/>
  <c r="AF178" i="1" s="1"/>
  <c r="AF176" i="1"/>
  <c r="AA177" i="1"/>
  <c r="AA178" i="1" s="1"/>
  <c r="U208" i="1"/>
  <c r="T209" i="1"/>
  <c r="AC208" i="1"/>
  <c r="AB209" i="1"/>
  <c r="AO132" i="1"/>
  <c r="AN134" i="1" s="1"/>
  <c r="AN137" i="1"/>
  <c r="AN139" i="1" s="1"/>
  <c r="AQ138" i="1"/>
  <c r="AP140" i="1" s="1"/>
  <c r="AC143" i="1"/>
  <c r="AC145" i="1" s="1"/>
  <c r="AG144" i="1"/>
  <c r="AD144" i="1"/>
  <c r="AC146" i="1" s="1"/>
  <c r="AO152" i="1"/>
  <c r="AZ149" i="1"/>
  <c r="R150" i="1"/>
  <c r="R151" i="1" s="1"/>
  <c r="AS154" i="1"/>
  <c r="AT154" i="1" s="1"/>
  <c r="AP155" i="1"/>
  <c r="AA160" i="1"/>
  <c r="AA162" i="1" s="1"/>
  <c r="AW160" i="1"/>
  <c r="W166" i="1"/>
  <c r="X167" i="1"/>
  <c r="AW167" i="1"/>
  <c r="AV169" i="1" s="1"/>
  <c r="AZ165" i="1"/>
  <c r="AV166" i="1"/>
  <c r="BG165" i="1"/>
  <c r="BB172" i="1"/>
  <c r="BB173" i="1" s="1"/>
  <c r="BG173" i="1" s="1"/>
  <c r="BH173" i="1" s="1"/>
  <c r="BG171" i="1"/>
  <c r="AG174" i="1"/>
  <c r="U174" i="1"/>
  <c r="AH179" i="1"/>
  <c r="AI178" i="1"/>
  <c r="V150" i="1"/>
  <c r="V151" i="1" s="1"/>
  <c r="V152" i="1" s="1"/>
  <c r="AN150" i="1"/>
  <c r="AN151" i="1" s="1"/>
  <c r="BF161" i="1"/>
  <c r="BE163" i="1" s="1"/>
  <c r="BE160" i="1"/>
  <c r="BE162" i="1" s="1"/>
  <c r="Z167" i="1"/>
  <c r="Y169" i="1" s="1"/>
  <c r="Y166" i="1"/>
  <c r="Y168" i="1" s="1"/>
  <c r="AR167" i="1"/>
  <c r="AQ169" i="1" s="1"/>
  <c r="BH187" i="1"/>
  <c r="BB143" i="1"/>
  <c r="BB145" i="1" s="1"/>
  <c r="AQ144" i="1"/>
  <c r="AP146" i="1" s="1"/>
  <c r="V161" i="1"/>
  <c r="U163" i="1" s="1"/>
  <c r="U160" i="1"/>
  <c r="AG161" i="1"/>
  <c r="AG162" i="1" s="1"/>
  <c r="AD161" i="1"/>
  <c r="AC163" i="1" s="1"/>
  <c r="AC160" i="1"/>
  <c r="AH160" i="1"/>
  <c r="AH162" i="1" s="1"/>
  <c r="AU161" i="1"/>
  <c r="AQ174" i="1"/>
  <c r="AQ172" i="1"/>
  <c r="AQ173" i="1" s="1"/>
  <c r="AS187" i="1"/>
  <c r="BF189" i="1"/>
  <c r="BE191" i="1" s="1"/>
  <c r="BE188" i="1"/>
  <c r="BE190" i="1" s="1"/>
  <c r="AH195" i="1"/>
  <c r="BC196" i="1"/>
  <c r="BB197" i="1"/>
  <c r="BD179" i="1"/>
  <c r="BE178" i="1"/>
  <c r="BG178" i="1" s="1"/>
  <c r="BH178" i="1" s="1"/>
  <c r="U183" i="1"/>
  <c r="T185" i="1" s="1"/>
  <c r="T182" i="1"/>
  <c r="T184" i="1" s="1"/>
  <c r="AV189" i="1"/>
  <c r="AU191" i="1" s="1"/>
  <c r="AZ187" i="1"/>
  <c r="AU188" i="1"/>
  <c r="AU190" i="1" s="1"/>
  <c r="V195" i="1"/>
  <c r="AF194" i="1"/>
  <c r="AE194" i="1"/>
  <c r="AG195" i="1"/>
  <c r="AG196" i="1" s="1"/>
  <c r="AD195" i="1"/>
  <c r="AC197" i="1" s="1"/>
  <c r="T204" i="1"/>
  <c r="U203" i="1"/>
  <c r="BD204" i="1"/>
  <c r="BE203" i="1"/>
  <c r="BE208" i="1"/>
  <c r="BD209" i="1"/>
  <c r="AO162" i="1"/>
  <c r="AN168" i="1"/>
  <c r="BF177" i="1"/>
  <c r="BE179" i="1" s="1"/>
  <c r="AR183" i="1"/>
  <c r="AQ185" i="1" s="1"/>
  <c r="AQ182" i="1"/>
  <c r="AQ184" i="1" s="1"/>
  <c r="AC183" i="1"/>
  <c r="AB185" i="1" s="1"/>
  <c r="R188" i="1"/>
  <c r="R190" i="1" s="1"/>
  <c r="S189" i="1"/>
  <c r="R191" i="1" s="1"/>
  <c r="AE187" i="1"/>
  <c r="Z188" i="1"/>
  <c r="Z190" i="1" s="1"/>
  <c r="AA189" i="1"/>
  <c r="Z191" i="1" s="1"/>
  <c r="AM194" i="1"/>
  <c r="BG194" i="1"/>
  <c r="AU202" i="1"/>
  <c r="AU203" i="1" s="1"/>
  <c r="AR202" i="1"/>
  <c r="AQ204" i="1" s="1"/>
  <c r="AS201" i="1"/>
  <c r="AH209" i="1"/>
  <c r="AI208" i="1"/>
  <c r="V166" i="1"/>
  <c r="V168" i="1" s="1"/>
  <c r="W167" i="1"/>
  <c r="V169" i="1" s="1"/>
  <c r="AF165" i="1"/>
  <c r="Y172" i="1"/>
  <c r="Y173" i="1" s="1"/>
  <c r="Y174" i="1" s="1"/>
  <c r="AS173" i="1"/>
  <c r="AT173" i="1" s="1"/>
  <c r="AP179" i="1"/>
  <c r="AQ178" i="1"/>
  <c r="AS178" i="1" s="1"/>
  <c r="AT178" i="1" s="1"/>
  <c r="AG182" i="1"/>
  <c r="AL181" i="1"/>
  <c r="AH183" i="1"/>
  <c r="AG185" i="1" s="1"/>
  <c r="AU184" i="1"/>
  <c r="BF183" i="1"/>
  <c r="BE185" i="1" s="1"/>
  <c r="S190" i="1"/>
  <c r="AA190" i="1"/>
  <c r="AL187" i="1"/>
  <c r="AV188" i="1"/>
  <c r="AZ206" i="1"/>
  <c r="AX207" i="1"/>
  <c r="T208" i="1"/>
  <c r="S209" i="1"/>
  <c r="AW183" i="1"/>
  <c r="AV185" i="1" s="1"/>
  <c r="AV182" i="1"/>
  <c r="AV184" i="1" s="1"/>
  <c r="AZ181" i="1"/>
  <c r="AO190" i="1"/>
  <c r="AS190" i="1" s="1"/>
  <c r="AT190" i="1" s="1"/>
  <c r="BC189" i="1"/>
  <c r="BB191" i="1" s="1"/>
  <c r="BB188" i="1"/>
  <c r="BB190" i="1" s="1"/>
  <c r="Z196" i="1"/>
  <c r="Y197" i="1"/>
  <c r="AU196" i="1"/>
  <c r="BA195" i="1"/>
  <c r="AS165" i="1"/>
  <c r="AJ168" i="1"/>
  <c r="BC168" i="1"/>
  <c r="BG168" i="1" s="1"/>
  <c r="BH168" i="1" s="1"/>
  <c r="AS176" i="1"/>
  <c r="V183" i="1"/>
  <c r="U182" i="1"/>
  <c r="AG183" i="1"/>
  <c r="AD183" i="1"/>
  <c r="AC185" i="1" s="1"/>
  <c r="AC182" i="1"/>
  <c r="AC184" i="1" s="1"/>
  <c r="T196" i="1"/>
  <c r="S197" i="1"/>
  <c r="AB196" i="1"/>
  <c r="AA197" i="1"/>
  <c r="AA196" i="1"/>
  <c r="Z197" i="1"/>
  <c r="Y196" i="1"/>
  <c r="W203" i="1"/>
  <c r="V204" i="1"/>
  <c r="AX160" i="1"/>
  <c r="AX162" i="1" s="1"/>
  <c r="V167" i="1"/>
  <c r="U169" i="1" s="1"/>
  <c r="AH174" i="1"/>
  <c r="AH172" i="1"/>
  <c r="AH173" i="1" s="1"/>
  <c r="AL173" i="1" s="1"/>
  <c r="AS171" i="1"/>
  <c r="AG177" i="1"/>
  <c r="AG178" i="1" s="1"/>
  <c r="AD177" i="1"/>
  <c r="AI184" i="1"/>
  <c r="AY183" i="1"/>
  <c r="AX185" i="1" s="1"/>
  <c r="T188" i="1"/>
  <c r="T190" i="1" s="1"/>
  <c r="AP190" i="1"/>
  <c r="W197" i="1"/>
  <c r="X196" i="1"/>
  <c r="AZ194" i="1"/>
  <c r="AX196" i="1"/>
  <c r="Y209" i="1"/>
  <c r="Z208" i="1"/>
  <c r="AI174" i="1"/>
  <c r="X172" i="1"/>
  <c r="X173" i="1" s="1"/>
  <c r="X174" i="1" s="1"/>
  <c r="S183" i="1"/>
  <c r="R185" i="1" s="1"/>
  <c r="R182" i="1"/>
  <c r="R184" i="1" s="1"/>
  <c r="AF181" i="1"/>
  <c r="AM181" i="1" s="1"/>
  <c r="AJ184" i="1"/>
  <c r="U188" i="1"/>
  <c r="U190" i="1" s="1"/>
  <c r="V189" i="1"/>
  <c r="U191" i="1" s="1"/>
  <c r="AC188" i="1"/>
  <c r="AC190" i="1" s="1"/>
  <c r="AG189" i="1"/>
  <c r="AG190" i="1" s="1"/>
  <c r="AD189" i="1"/>
  <c r="AC191" i="1" s="1"/>
  <c r="S204" i="1"/>
  <c r="T203" i="1"/>
  <c r="AA204" i="1"/>
  <c r="AB203" i="1"/>
  <c r="BG201" i="1"/>
  <c r="AW203" i="1"/>
  <c r="AV204" i="1"/>
  <c r="X209" i="1"/>
  <c r="Y208" i="1"/>
  <c r="BC204" i="1"/>
  <c r="BD203" i="1"/>
  <c r="Z204" i="1"/>
  <c r="AA203" i="1"/>
  <c r="AO207" i="1"/>
  <c r="AS206" i="1"/>
  <c r="AP182" i="1"/>
  <c r="AP184" i="1" s="1"/>
  <c r="V188" i="1"/>
  <c r="BB195" i="1"/>
  <c r="BB196" i="1" s="1"/>
  <c r="AY195" i="1"/>
  <c r="AX197" i="1" s="1"/>
  <c r="S196" i="1"/>
  <c r="R197" i="1"/>
  <c r="AI196" i="1"/>
  <c r="AH197" i="1"/>
  <c r="AV202" i="1"/>
  <c r="AZ201" i="1"/>
  <c r="AP209" i="1"/>
  <c r="AQ208" i="1"/>
  <c r="BD208" i="1"/>
  <c r="BG208" i="1" s="1"/>
  <c r="BC209" i="1"/>
  <c r="AU207" i="1"/>
  <c r="AU208" i="1" s="1"/>
  <c r="AO195" i="1"/>
  <c r="AS194" i="1"/>
  <c r="AJ196" i="1"/>
  <c r="AI197" i="1"/>
  <c r="AI204" i="1"/>
  <c r="AJ203" i="1"/>
  <c r="AL203" i="1" s="1"/>
  <c r="AM203" i="1" s="1"/>
  <c r="W207" i="1"/>
  <c r="AF206" i="1"/>
  <c r="AE206" i="1"/>
  <c r="AB208" i="1"/>
  <c r="AA209" i="1"/>
  <c r="AV167" i="1"/>
  <c r="AU169" i="1" s="1"/>
  <c r="AQ190" i="1"/>
  <c r="AO197" i="1"/>
  <c r="AP196" i="1"/>
  <c r="R204" i="1"/>
  <c r="S203" i="1"/>
  <c r="AG209" i="1"/>
  <c r="AH208" i="1"/>
  <c r="AL208" i="1" s="1"/>
  <c r="AM208" i="1" s="1"/>
  <c r="Y188" i="1"/>
  <c r="Y190" i="1" s="1"/>
  <c r="AF201" i="1"/>
  <c r="AL201" i="1"/>
  <c r="V203" i="1"/>
  <c r="U204" i="1"/>
  <c r="BH206" i="1"/>
  <c r="AN204" i="1"/>
  <c r="AW204" i="1"/>
  <c r="AU209" i="1"/>
  <c r="T197" i="1"/>
  <c r="AB197" i="1"/>
  <c r="AU197" i="1"/>
  <c r="BD197" i="1"/>
  <c r="BC202" i="1"/>
  <c r="X204" i="1"/>
  <c r="AG204" i="1"/>
  <c r="AP204" i="1"/>
  <c r="AY207" i="1"/>
  <c r="AX209" i="1" s="1"/>
  <c r="BC188" i="1"/>
  <c r="AE201" i="1"/>
  <c r="AL206" i="1"/>
  <c r="BH122" i="1" l="1"/>
  <c r="BH123" i="1" s="1"/>
  <c r="BG123" i="1"/>
  <c r="AF203" i="1"/>
  <c r="AA45" i="1"/>
  <c r="AK183" i="1"/>
  <c r="AO185" i="1"/>
  <c r="AA19" i="1"/>
  <c r="AA20" i="1" s="1"/>
  <c r="AA21" i="1" s="1"/>
  <c r="X19" i="1" s="1"/>
  <c r="X20" i="1" s="1"/>
  <c r="AB21" i="1"/>
  <c r="AZ151" i="1"/>
  <c r="BA151" i="1" s="1"/>
  <c r="T45" i="1"/>
  <c r="S43" i="1" s="1"/>
  <c r="S44" i="1" s="1"/>
  <c r="S45" i="1" s="1"/>
  <c r="W45" i="1"/>
  <c r="AU174" i="1"/>
  <c r="BB14" i="1"/>
  <c r="AG184" i="1"/>
  <c r="AL95" i="1"/>
  <c r="AM95" i="1" s="1"/>
  <c r="V117" i="1"/>
  <c r="AO139" i="1"/>
  <c r="AF74" i="1"/>
  <c r="AF78" i="1"/>
  <c r="BD75" i="1"/>
  <c r="AS38" i="1"/>
  <c r="AX15" i="1"/>
  <c r="BC15" i="1"/>
  <c r="AA14" i="1"/>
  <c r="AL156" i="1"/>
  <c r="AL157" i="1" s="1"/>
  <c r="AM157" i="1" s="1"/>
  <c r="AF100" i="1"/>
  <c r="AF101" i="1" s="1"/>
  <c r="AE83" i="1"/>
  <c r="BD61" i="1"/>
  <c r="BG100" i="1"/>
  <c r="BH100" i="1" s="1"/>
  <c r="AW68" i="1"/>
  <c r="AE44" i="1"/>
  <c r="AF44" i="1" s="1"/>
  <c r="V15" i="1"/>
  <c r="AC14" i="1"/>
  <c r="AI191" i="1"/>
  <c r="AH189" i="1" s="1"/>
  <c r="AJ190" i="1"/>
  <c r="AP13" i="1"/>
  <c r="AO12" i="1"/>
  <c r="X62" i="1"/>
  <c r="X60" i="1" s="1"/>
  <c r="Y61" i="1"/>
  <c r="AH68" i="1"/>
  <c r="AU87" i="1"/>
  <c r="AU89" i="1" s="1"/>
  <c r="AR88" i="1" s="1"/>
  <c r="AQ90" i="1" s="1"/>
  <c r="AO87" i="1" s="1"/>
  <c r="AV89" i="1"/>
  <c r="U184" i="1"/>
  <c r="AC139" i="1"/>
  <c r="V95" i="1"/>
  <c r="AA117" i="1"/>
  <c r="X89" i="1"/>
  <c r="T31" i="1"/>
  <c r="AW133" i="1"/>
  <c r="AP68" i="1"/>
  <c r="AC50" i="1"/>
  <c r="AI50" i="1"/>
  <c r="S75" i="1"/>
  <c r="R75" i="1" s="1"/>
  <c r="V75" i="1"/>
  <c r="AA15" i="1"/>
  <c r="AE74" i="1"/>
  <c r="AZ79" i="1"/>
  <c r="S38" i="1"/>
  <c r="AV14" i="1"/>
  <c r="AQ31" i="1"/>
  <c r="AV31" i="1"/>
  <c r="AO15" i="1"/>
  <c r="BD184" i="1"/>
  <c r="AE203" i="1"/>
  <c r="Z168" i="1"/>
  <c r="AS100" i="1"/>
  <c r="AT100" i="1" s="1"/>
  <c r="AZ61" i="1"/>
  <c r="BA61" i="1" s="1"/>
  <c r="AV117" i="1"/>
  <c r="AL25" i="1"/>
  <c r="AN15" i="1"/>
  <c r="AU13" i="1"/>
  <c r="AU14" i="1" s="1"/>
  <c r="BA14" i="1" s="1"/>
  <c r="U15" i="1"/>
  <c r="AO11" i="1"/>
  <c r="AO14" i="1" s="1"/>
  <c r="BB184" i="1"/>
  <c r="AM173" i="1"/>
  <c r="AL174" i="1"/>
  <c r="AM156" i="1"/>
  <c r="AM20" i="1"/>
  <c r="AM21" i="1" s="1"/>
  <c r="AL21" i="1"/>
  <c r="BH208" i="1"/>
  <c r="AT181" i="1"/>
  <c r="AT38" i="1"/>
  <c r="R152" i="1"/>
  <c r="AF151" i="1"/>
  <c r="AF152" i="1" s="1"/>
  <c r="AE178" i="1"/>
  <c r="BA187" i="1"/>
  <c r="AM165" i="1"/>
  <c r="BA65" i="1"/>
  <c r="W68" i="1"/>
  <c r="AF68" i="1" s="1"/>
  <c r="AH21" i="1"/>
  <c r="Z50" i="1"/>
  <c r="U50" i="1"/>
  <c r="BG196" i="1"/>
  <c r="BH196" i="1" s="1"/>
  <c r="AT165" i="1"/>
  <c r="BH171" i="1"/>
  <c r="BH174" i="1" s="1"/>
  <c r="BG174" i="1"/>
  <c r="BG157" i="1"/>
  <c r="BH157" i="1" s="1"/>
  <c r="AZ95" i="1"/>
  <c r="BA95" i="1" s="1"/>
  <c r="BA79" i="1"/>
  <c r="AT28" i="1"/>
  <c r="AS74" i="1"/>
  <c r="AT74" i="1" s="1"/>
  <c r="AN75" i="1"/>
  <c r="AE45" i="1"/>
  <c r="AF42" i="1"/>
  <c r="AF45" i="1" s="1"/>
  <c r="AL45" i="1" s="1"/>
  <c r="AM45" i="1" s="1"/>
  <c r="AS45" i="1" s="1"/>
  <c r="AT45" i="1" s="1"/>
  <c r="AH11" i="1"/>
  <c r="AH14" i="1" s="1"/>
  <c r="AJ13" i="1"/>
  <c r="AI15" i="1" s="1"/>
  <c r="AI12" i="1"/>
  <c r="AM58" i="1"/>
  <c r="AB15" i="1"/>
  <c r="AF108" i="1"/>
  <c r="AF47" i="1"/>
  <c r="AS78" i="1"/>
  <c r="AT78" i="1" s="1"/>
  <c r="AP14" i="1"/>
  <c r="AG15" i="1"/>
  <c r="BA114" i="1"/>
  <c r="BA86" i="1"/>
  <c r="AT149" i="1"/>
  <c r="AZ174" i="1"/>
  <c r="BA171" i="1"/>
  <c r="BA174" i="1" s="1"/>
  <c r="T139" i="1"/>
  <c r="AL123" i="1"/>
  <c r="AM120" i="1"/>
  <c r="AM123" i="1" s="1"/>
  <c r="AT65" i="1"/>
  <c r="S179" i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AU157" i="1"/>
  <c r="AV156" i="1"/>
  <c r="AZ156" i="1" s="1"/>
  <c r="BA156" i="1" s="1"/>
  <c r="BD140" i="1"/>
  <c r="BE139" i="1"/>
  <c r="BG139" i="1" s="1"/>
  <c r="Z96" i="1"/>
  <c r="AA95" i="1"/>
  <c r="W168" i="1"/>
  <c r="BH176" i="1"/>
  <c r="AQ145" i="1"/>
  <c r="AS145" i="1" s="1"/>
  <c r="X139" i="1"/>
  <c r="BH149" i="1"/>
  <c r="BH152" i="1" s="1"/>
  <c r="BG152" i="1"/>
  <c r="Z162" i="1"/>
  <c r="Y163" i="1"/>
  <c r="BA120" i="1"/>
  <c r="BA123" i="1" s="1"/>
  <c r="AZ123" i="1"/>
  <c r="AM125" i="1"/>
  <c r="AT125" i="1" s="1"/>
  <c r="BA125" i="1" s="1"/>
  <c r="BH125" i="1" s="1"/>
  <c r="BH114" i="1"/>
  <c r="BH47" i="1"/>
  <c r="BH65" i="1"/>
  <c r="AZ44" i="1"/>
  <c r="U111" i="1"/>
  <c r="AU79" i="1"/>
  <c r="AE75" i="1"/>
  <c r="AF72" i="1"/>
  <c r="BG21" i="1"/>
  <c r="BH18" i="1"/>
  <c r="BH21" i="1" s="1"/>
  <c r="BB45" i="1"/>
  <c r="AG26" i="1"/>
  <c r="AH26" i="1" s="1"/>
  <c r="AI26" i="1" s="1"/>
  <c r="AJ26" i="1" s="1"/>
  <c r="BA58" i="1"/>
  <c r="BE12" i="1"/>
  <c r="BE14" i="1" s="1"/>
  <c r="BH14" i="1" s="1"/>
  <c r="BD11" i="1"/>
  <c r="BD14" i="1" s="1"/>
  <c r="BF13" i="1"/>
  <c r="AT72" i="1"/>
  <c r="AT42" i="1"/>
  <c r="BG78" i="1"/>
  <c r="AZ20" i="1"/>
  <c r="W95" i="1"/>
  <c r="AE95" i="1" s="1"/>
  <c r="AE96" i="1" s="1"/>
  <c r="AA50" i="1"/>
  <c r="T111" i="1"/>
  <c r="BB60" i="1"/>
  <c r="BB61" i="1" s="1"/>
  <c r="BG61" i="1" s="1"/>
  <c r="BH61" i="1" s="1"/>
  <c r="AX62" i="1"/>
  <c r="BC14" i="1"/>
  <c r="U14" i="1"/>
  <c r="AB14" i="1"/>
  <c r="AF196" i="1"/>
  <c r="AF197" i="1" s="1"/>
  <c r="AV162" i="1"/>
  <c r="AF58" i="1"/>
  <c r="AH196" i="1"/>
  <c r="AG197" i="1"/>
  <c r="AZ152" i="1"/>
  <c r="BA149" i="1"/>
  <c r="BA152" i="1" s="1"/>
  <c r="AM174" i="1"/>
  <c r="AV118" i="1"/>
  <c r="AW117" i="1"/>
  <c r="AT23" i="1"/>
  <c r="AG14" i="1"/>
  <c r="BA197" i="1"/>
  <c r="AS151" i="1"/>
  <c r="AT151" i="1" s="1"/>
  <c r="AN152" i="1"/>
  <c r="AO184" i="1"/>
  <c r="AF76" i="1"/>
  <c r="AP51" i="1"/>
  <c r="AQ50" i="1"/>
  <c r="AM86" i="1"/>
  <c r="AV133" i="1"/>
  <c r="AZ133" i="1" s="1"/>
  <c r="BC190" i="1"/>
  <c r="BG190" i="1" s="1"/>
  <c r="W208" i="1"/>
  <c r="V209" i="1"/>
  <c r="AT194" i="1"/>
  <c r="AU204" i="1"/>
  <c r="AV203" i="1"/>
  <c r="AZ203" i="1" s="1"/>
  <c r="AS174" i="1"/>
  <c r="AT171" i="1"/>
  <c r="AT174" i="1" s="1"/>
  <c r="AZ196" i="1"/>
  <c r="BA196" i="1"/>
  <c r="AT201" i="1"/>
  <c r="AL196" i="1"/>
  <c r="AT187" i="1"/>
  <c r="U162" i="1"/>
  <c r="BB174" i="1"/>
  <c r="AW162" i="1"/>
  <c r="BE145" i="1"/>
  <c r="BG145" i="1" s="1"/>
  <c r="AH140" i="1"/>
  <c r="AI139" i="1"/>
  <c r="AL139" i="1" s="1"/>
  <c r="AV145" i="1"/>
  <c r="AV123" i="1"/>
  <c r="S128" i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BA108" i="1"/>
  <c r="AZ74" i="1"/>
  <c r="BA74" i="1" s="1"/>
  <c r="AO134" i="1"/>
  <c r="AP133" i="1"/>
  <c r="AC111" i="1"/>
  <c r="BG133" i="1"/>
  <c r="BH133" i="1" s="1"/>
  <c r="AS117" i="1"/>
  <c r="AT117" i="1" s="1"/>
  <c r="S96" i="1"/>
  <c r="T95" i="1"/>
  <c r="AM130" i="1"/>
  <c r="AT130" i="1" s="1"/>
  <c r="BA130" i="1" s="1"/>
  <c r="BH130" i="1" s="1"/>
  <c r="AV68" i="1"/>
  <c r="AZ68" i="1" s="1"/>
  <c r="BH92" i="1"/>
  <c r="AF81" i="1"/>
  <c r="AF84" i="1" s="1"/>
  <c r="AE84" i="1"/>
  <c r="AL84" i="1" s="1"/>
  <c r="BH58" i="1"/>
  <c r="AM76" i="1"/>
  <c r="AQ68" i="1"/>
  <c r="AS68" i="1" s="1"/>
  <c r="AT68" i="1" s="1"/>
  <c r="AS122" i="1"/>
  <c r="BG68" i="1"/>
  <c r="BH68" i="1" s="1"/>
  <c r="AO31" i="1"/>
  <c r="AS31" i="1" s="1"/>
  <c r="AT31" i="1" s="1"/>
  <c r="Z13" i="1"/>
  <c r="Z14" i="1" s="1"/>
  <c r="Y12" i="1"/>
  <c r="X11" i="1"/>
  <c r="X14" i="1" s="1"/>
  <c r="AA38" i="1"/>
  <c r="AW38" i="1"/>
  <c r="AB32" i="1"/>
  <c r="AC31" i="1"/>
  <c r="AZ31" i="1"/>
  <c r="AL100" i="1"/>
  <c r="AM100" i="1" s="1"/>
  <c r="AU45" i="1"/>
  <c r="AO61" i="1"/>
  <c r="AS61" i="1" s="1"/>
  <c r="AW4" i="1"/>
  <c r="AV4" i="1"/>
  <c r="AX4" i="1" s="1"/>
  <c r="BB4" i="1" s="1"/>
  <c r="BC4" i="1" s="1"/>
  <c r="BD4" i="1" s="1"/>
  <c r="BE4" i="1" s="1"/>
  <c r="S133" i="1"/>
  <c r="BH98" i="1"/>
  <c r="BH101" i="1" s="1"/>
  <c r="BG101" i="1"/>
  <c r="AM42" i="1"/>
  <c r="AU50" i="1"/>
  <c r="AQ14" i="1"/>
  <c r="Y50" i="1"/>
  <c r="AW14" i="1"/>
  <c r="T15" i="1"/>
  <c r="BB204" i="1"/>
  <c r="BC203" i="1"/>
  <c r="BG203" i="1" s="1"/>
  <c r="BH203" i="1" s="1"/>
  <c r="BA194" i="1"/>
  <c r="AM149" i="1"/>
  <c r="AM152" i="1" s="1"/>
  <c r="AL152" i="1"/>
  <c r="BE15" i="1"/>
  <c r="AE78" i="1"/>
  <c r="AE79" i="1" s="1"/>
  <c r="AE204" i="1"/>
  <c r="AL204" i="1" s="1"/>
  <c r="X168" i="1"/>
  <c r="W169" i="1"/>
  <c r="AH178" i="1"/>
  <c r="AL178" i="1" s="1"/>
  <c r="AM178" i="1" s="1"/>
  <c r="AG179" i="1"/>
  <c r="AO50" i="1"/>
  <c r="BD101" i="1"/>
  <c r="AT76" i="1"/>
  <c r="V190" i="1"/>
  <c r="AM201" i="1"/>
  <c r="AN197" i="1"/>
  <c r="AO196" i="1"/>
  <c r="AS196" i="1" s="1"/>
  <c r="AT196" i="1" s="1"/>
  <c r="AT206" i="1"/>
  <c r="AX208" i="1"/>
  <c r="AZ208" i="1" s="1"/>
  <c r="AW209" i="1"/>
  <c r="AH168" i="1"/>
  <c r="AT159" i="1"/>
  <c r="AF174" i="1"/>
  <c r="AX168" i="1"/>
  <c r="AW168" i="1"/>
  <c r="S157" i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X145" i="1"/>
  <c r="AV127" i="1"/>
  <c r="AZ127" i="1" s="1"/>
  <c r="BA127" i="1" s="1"/>
  <c r="AU128" i="1"/>
  <c r="AT142" i="1"/>
  <c r="AF128" i="1"/>
  <c r="AM65" i="1"/>
  <c r="AM72" i="1"/>
  <c r="AM75" i="1" s="1"/>
  <c r="AL75" i="1"/>
  <c r="Y111" i="1"/>
  <c r="X112" i="1"/>
  <c r="BB134" i="1"/>
  <c r="BC133" i="1"/>
  <c r="R79" i="1"/>
  <c r="AA133" i="1"/>
  <c r="AE133" i="1" s="1"/>
  <c r="AE134" i="1" s="1"/>
  <c r="Z134" i="1"/>
  <c r="AE68" i="1"/>
  <c r="AE69" i="1" s="1"/>
  <c r="Z117" i="1"/>
  <c r="S84" i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V105" i="1"/>
  <c r="AZ105" i="1" s="1"/>
  <c r="BA105" i="1" s="1"/>
  <c r="AU106" i="1"/>
  <c r="AL78" i="1"/>
  <c r="AM78" i="1" s="1"/>
  <c r="AG79" i="1"/>
  <c r="AL68" i="1"/>
  <c r="AM68" i="1" s="1"/>
  <c r="BE117" i="1"/>
  <c r="BG117" i="1" s="1"/>
  <c r="AM92" i="1"/>
  <c r="AT92" i="1"/>
  <c r="BD50" i="1"/>
  <c r="BG50" i="1" s="1"/>
  <c r="BH50" i="1" s="1"/>
  <c r="R45" i="1"/>
  <c r="BD31" i="1"/>
  <c r="AE127" i="1"/>
  <c r="AE128" i="1" s="1"/>
  <c r="AL128" i="1" s="1"/>
  <c r="AJ50" i="1"/>
  <c r="AL50" i="1" s="1"/>
  <c r="AB31" i="1"/>
  <c r="AL101" i="1"/>
  <c r="AM98" i="1"/>
  <c r="AC61" i="1"/>
  <c r="BC111" i="1"/>
  <c r="BA47" i="1"/>
  <c r="AJ15" i="1"/>
  <c r="BE50" i="1"/>
  <c r="AP15" i="1"/>
  <c r="S14" i="1"/>
  <c r="AM187" i="1"/>
  <c r="BA165" i="1"/>
  <c r="AI134" i="1"/>
  <c r="AJ133" i="1"/>
  <c r="AL133" i="1" s="1"/>
  <c r="T140" i="1"/>
  <c r="U139" i="1"/>
  <c r="V118" i="1"/>
  <c r="W117" i="1"/>
  <c r="AT86" i="1"/>
  <c r="W38" i="1"/>
  <c r="AE38" i="1" s="1"/>
  <c r="AE39" i="1" s="1"/>
  <c r="V39" i="1"/>
  <c r="BH23" i="1"/>
  <c r="BA23" i="1"/>
  <c r="AE56" i="1"/>
  <c r="AG56" i="1" s="1"/>
  <c r="AH56" i="1" s="1"/>
  <c r="AI56" i="1" s="1"/>
  <c r="AJ56" i="1" s="1"/>
  <c r="AF53" i="1"/>
  <c r="AF56" i="1" s="1"/>
  <c r="AL56" i="1" s="1"/>
  <c r="AM56" i="1" s="1"/>
  <c r="BH201" i="1"/>
  <c r="AE179" i="1"/>
  <c r="AH146" i="1"/>
  <c r="AI145" i="1"/>
  <c r="AL145" i="1" s="1"/>
  <c r="AF157" i="1"/>
  <c r="AH127" i="1"/>
  <c r="AL127" i="1" s="1"/>
  <c r="AM127" i="1" s="1"/>
  <c r="AG128" i="1"/>
  <c r="AV179" i="1"/>
  <c r="AW178" i="1"/>
  <c r="AZ178" i="1" s="1"/>
  <c r="BA178" i="1" s="1"/>
  <c r="BA98" i="1"/>
  <c r="BA101" i="1" s="1"/>
  <c r="AZ101" i="1"/>
  <c r="AO133" i="1"/>
  <c r="AS133" i="1" s="1"/>
  <c r="AT133" i="1" s="1"/>
  <c r="R101" i="1"/>
  <c r="AS50" i="1"/>
  <c r="BA201" i="1"/>
  <c r="S184" i="1"/>
  <c r="AF204" i="1"/>
  <c r="AO208" i="1"/>
  <c r="AS208" i="1" s="1"/>
  <c r="AT208" i="1" s="1"/>
  <c r="AN209" i="1"/>
  <c r="U185" i="1"/>
  <c r="BA206" i="1"/>
  <c r="BH165" i="1"/>
  <c r="AO157" i="1"/>
  <c r="AP156" i="1"/>
  <c r="AS156" i="1" s="1"/>
  <c r="AS162" i="1"/>
  <c r="AT162" i="1" s="1"/>
  <c r="AF173" i="1"/>
  <c r="BA142" i="1"/>
  <c r="BH142" i="1"/>
  <c r="AZ139" i="1"/>
  <c r="BA139" i="1" s="1"/>
  <c r="BA181" i="1"/>
  <c r="BH181" i="1" s="1"/>
  <c r="Y146" i="1"/>
  <c r="Z145" i="1"/>
  <c r="AT114" i="1"/>
  <c r="AQ111" i="1"/>
  <c r="AP112" i="1"/>
  <c r="AZ117" i="1"/>
  <c r="BA117" i="1" s="1"/>
  <c r="AM108" i="1"/>
  <c r="AS101" i="1"/>
  <c r="AT98" i="1"/>
  <c r="AT101" i="1" s="1"/>
  <c r="AX139" i="1"/>
  <c r="X111" i="1"/>
  <c r="BA72" i="1"/>
  <c r="BA75" i="1" s="1"/>
  <c r="AZ75" i="1"/>
  <c r="BC95" i="1"/>
  <c r="BG95" i="1" s="1"/>
  <c r="BG75" i="1"/>
  <c r="BC162" i="1"/>
  <c r="BG162" i="1" s="1"/>
  <c r="BG89" i="1"/>
  <c r="AB61" i="1"/>
  <c r="BA35" i="1"/>
  <c r="BD32" i="1"/>
  <c r="BE31" i="1"/>
  <c r="AG101" i="1"/>
  <c r="W14" i="1"/>
  <c r="AO117" i="1"/>
  <c r="BC38" i="1"/>
  <c r="BG38" i="1" s="1"/>
  <c r="BC112" i="1"/>
  <c r="BD111" i="1"/>
  <c r="AF65" i="1"/>
  <c r="AV50" i="1"/>
  <c r="AQ15" i="1"/>
  <c r="AW15" i="1"/>
  <c r="AV15" i="1"/>
  <c r="Z15" i="1"/>
  <c r="AC15" i="1"/>
  <c r="S15" i="1"/>
  <c r="AM206" i="1"/>
  <c r="BA159" i="1"/>
  <c r="BA53" i="1"/>
  <c r="AS21" i="1"/>
  <c r="AT18" i="1"/>
  <c r="AT21" i="1" s="1"/>
  <c r="AW184" i="1"/>
  <c r="AZ184" i="1" s="1"/>
  <c r="BA184" i="1" s="1"/>
  <c r="AV190" i="1"/>
  <c r="AZ190" i="1" s="1"/>
  <c r="BH194" i="1"/>
  <c r="U197" i="1"/>
  <c r="V196" i="1"/>
  <c r="AE196" i="1" s="1"/>
  <c r="AE197" i="1" s="1"/>
  <c r="AV168" i="1"/>
  <c r="AS139" i="1"/>
  <c r="AF179" i="1"/>
  <c r="AZ168" i="1"/>
  <c r="BA168" i="1" s="1"/>
  <c r="W191" i="1"/>
  <c r="X190" i="1"/>
  <c r="AU162" i="1"/>
  <c r="BA136" i="1"/>
  <c r="AS184" i="1"/>
  <c r="AT184" i="1" s="1"/>
  <c r="AF122" i="1"/>
  <c r="AF123" i="1" s="1"/>
  <c r="R123" i="1"/>
  <c r="AE122" i="1"/>
  <c r="AE123" i="1" s="1"/>
  <c r="U145" i="1"/>
  <c r="AF145" i="1" s="1"/>
  <c r="AF146" i="1" s="1"/>
  <c r="T146" i="1"/>
  <c r="AO106" i="1"/>
  <c r="AP105" i="1"/>
  <c r="AG152" i="1"/>
  <c r="AS95" i="1"/>
  <c r="AT95" i="1" s="1"/>
  <c r="AQ127" i="1"/>
  <c r="AS127" i="1" s="1"/>
  <c r="AT127" i="1" s="1"/>
  <c r="AP128" i="1"/>
  <c r="BA92" i="1"/>
  <c r="BH108" i="1"/>
  <c r="AM53" i="1"/>
  <c r="AI89" i="1"/>
  <c r="Y89" i="1"/>
  <c r="AM35" i="1"/>
  <c r="AI14" i="1"/>
  <c r="AN14" i="1"/>
  <c r="AT53" i="1"/>
  <c r="AB50" i="1"/>
  <c r="AM28" i="1"/>
  <c r="S117" i="1"/>
  <c r="AB111" i="1"/>
  <c r="AX89" i="1"/>
  <c r="AZ89" i="1" s="1"/>
  <c r="BA89" i="1" s="1"/>
  <c r="AM47" i="1"/>
  <c r="AU15" i="1"/>
  <c r="T14" i="1"/>
  <c r="AM204" i="1" l="1"/>
  <c r="AS204" i="1"/>
  <c r="AT204" i="1" s="1"/>
  <c r="BA203" i="1"/>
  <c r="X15" i="1"/>
  <c r="AF133" i="1"/>
  <c r="AF134" i="1" s="1"/>
  <c r="AL134" i="1" s="1"/>
  <c r="AM134" i="1" s="1"/>
  <c r="AS134" i="1" s="1"/>
  <c r="AT134" i="1" s="1"/>
  <c r="AZ134" i="1" s="1"/>
  <c r="BA134" i="1" s="1"/>
  <c r="BG134" i="1" s="1"/>
  <c r="BH134" i="1" s="1"/>
  <c r="U19" i="1"/>
  <c r="U20" i="1" s="1"/>
  <c r="X21" i="1"/>
  <c r="AF190" i="1"/>
  <c r="AZ145" i="1"/>
  <c r="AH182" i="1"/>
  <c r="AJ185" i="1"/>
  <c r="AZ157" i="1"/>
  <c r="BA157" i="1" s="1"/>
  <c r="AM25" i="1"/>
  <c r="AL26" i="1"/>
  <c r="AT26" i="1" s="1"/>
  <c r="AU26" i="1" s="1"/>
  <c r="AV26" i="1" s="1"/>
  <c r="AW26" i="1" s="1"/>
  <c r="AX26" i="1" s="1"/>
  <c r="W62" i="1"/>
  <c r="W60" i="1" s="1"/>
  <c r="X61" i="1"/>
  <c r="Y15" i="1"/>
  <c r="AE190" i="1"/>
  <c r="AE191" i="1" s="1"/>
  <c r="BG31" i="1"/>
  <c r="BH31" i="1" s="1"/>
  <c r="AT152" i="1"/>
  <c r="AF79" i="1"/>
  <c r="BG184" i="1"/>
  <c r="BH184" i="1" s="1"/>
  <c r="AF50" i="1"/>
  <c r="AF95" i="1"/>
  <c r="AF96" i="1" s="1"/>
  <c r="AL96" i="1" s="1"/>
  <c r="AM96" i="1" s="1"/>
  <c r="AS96" i="1" s="1"/>
  <c r="AT96" i="1" s="1"/>
  <c r="AZ96" i="1" s="1"/>
  <c r="BA96" i="1" s="1"/>
  <c r="BG96" i="1" s="1"/>
  <c r="BH96" i="1" s="1"/>
  <c r="Y14" i="1"/>
  <c r="AF14" i="1"/>
  <c r="AF15" i="1" s="1"/>
  <c r="AM101" i="1"/>
  <c r="AZ50" i="1"/>
  <c r="BA50" i="1" s="1"/>
  <c r="AF75" i="1"/>
  <c r="AO88" i="1"/>
  <c r="AN90" i="1" s="1"/>
  <c r="AN88" i="1" s="1"/>
  <c r="AN89" i="1" s="1"/>
  <c r="AJ88" i="1" s="1"/>
  <c r="AO89" i="1"/>
  <c r="AS89" i="1" s="1"/>
  <c r="AT89" i="1" s="1"/>
  <c r="AG191" i="1"/>
  <c r="AH190" i="1"/>
  <c r="AL190" i="1" s="1"/>
  <c r="AM190" i="1" s="1"/>
  <c r="AT156" i="1"/>
  <c r="AS157" i="1"/>
  <c r="AT157" i="1" s="1"/>
  <c r="BH190" i="1"/>
  <c r="AN56" i="1"/>
  <c r="AO56" i="1" s="1"/>
  <c r="AP56" i="1" s="1"/>
  <c r="AQ56" i="1" s="1"/>
  <c r="AS56" i="1"/>
  <c r="AT56" i="1" s="1"/>
  <c r="BH38" i="1"/>
  <c r="BH145" i="1"/>
  <c r="AT61" i="1"/>
  <c r="BH139" i="1"/>
  <c r="BH117" i="1"/>
  <c r="BA133" i="1"/>
  <c r="AT145" i="1"/>
  <c r="AM133" i="1"/>
  <c r="BA208" i="1"/>
  <c r="BA145" i="1"/>
  <c r="AF191" i="1"/>
  <c r="AS128" i="1"/>
  <c r="AM128" i="1"/>
  <c r="BH95" i="1"/>
  <c r="BA190" i="1"/>
  <c r="AM50" i="1"/>
  <c r="BA68" i="1"/>
  <c r="AS75" i="1"/>
  <c r="AT50" i="1"/>
  <c r="AT122" i="1"/>
  <c r="AT123" i="1" s="1"/>
  <c r="AS123" i="1"/>
  <c r="AT75" i="1"/>
  <c r="AH15" i="1"/>
  <c r="AE50" i="1"/>
  <c r="AE51" i="1" s="1"/>
  <c r="AL79" i="1"/>
  <c r="AF208" i="1"/>
  <c r="AF209" i="1" s="1"/>
  <c r="AE208" i="1"/>
  <c r="AE209" i="1" s="1"/>
  <c r="AL209" i="1" s="1"/>
  <c r="AE145" i="1"/>
  <c r="AE146" i="1" s="1"/>
  <c r="BH162" i="1"/>
  <c r="AM139" i="1"/>
  <c r="BA44" i="1"/>
  <c r="AZ45" i="1"/>
  <c r="BA45" i="1" s="1"/>
  <c r="BG45" i="1" s="1"/>
  <c r="BH45" i="1" s="1"/>
  <c r="AS152" i="1"/>
  <c r="AT14" i="1"/>
  <c r="AM145" i="1"/>
  <c r="AL146" i="1"/>
  <c r="AM146" i="1" s="1"/>
  <c r="AS146" i="1" s="1"/>
  <c r="AT146" i="1" s="1"/>
  <c r="AJ14" i="1"/>
  <c r="AM14" i="1" s="1"/>
  <c r="AM15" i="1" s="1"/>
  <c r="BA31" i="1"/>
  <c r="AZ162" i="1"/>
  <c r="BH89" i="1"/>
  <c r="AT79" i="1"/>
  <c r="AF38" i="1"/>
  <c r="AF39" i="1" s="1"/>
  <c r="AL39" i="1" s="1"/>
  <c r="AM79" i="1"/>
  <c r="BA20" i="1"/>
  <c r="BA21" i="1" s="1"/>
  <c r="AZ21" i="1"/>
  <c r="BD15" i="1"/>
  <c r="AS84" i="1"/>
  <c r="AM84" i="1"/>
  <c r="AN84" i="1" s="1"/>
  <c r="AO84" i="1" s="1"/>
  <c r="AP84" i="1" s="1"/>
  <c r="AQ84" i="1" s="1"/>
  <c r="AT139" i="1"/>
  <c r="AF51" i="1"/>
  <c r="AL51" i="1" s="1"/>
  <c r="AM51" i="1" s="1"/>
  <c r="AS51" i="1" s="1"/>
  <c r="AT51" i="1" s="1"/>
  <c r="AZ51" i="1" s="1"/>
  <c r="BA51" i="1" s="1"/>
  <c r="BG51" i="1" s="1"/>
  <c r="BH51" i="1" s="1"/>
  <c r="AS79" i="1"/>
  <c r="AF69" i="1"/>
  <c r="AM69" i="1" s="1"/>
  <c r="AM196" i="1"/>
  <c r="AL197" i="1"/>
  <c r="BH78" i="1"/>
  <c r="BH79" i="1" s="1"/>
  <c r="BG79" i="1"/>
  <c r="AL179" i="1"/>
  <c r="AT69" i="1" l="1"/>
  <c r="BA69" i="1" s="1"/>
  <c r="AS69" i="1"/>
  <c r="AZ146" i="1"/>
  <c r="BA146" i="1" s="1"/>
  <c r="BG146" i="1" s="1"/>
  <c r="BH146" i="1" s="1"/>
  <c r="AI90" i="1"/>
  <c r="AH87" i="1" s="1"/>
  <c r="AJ89" i="1"/>
  <c r="AB182" i="1"/>
  <c r="AB184" i="1" s="1"/>
  <c r="AA183" i="1" s="1"/>
  <c r="AH184" i="1"/>
  <c r="AL184" i="1" s="1"/>
  <c r="AL191" i="1"/>
  <c r="AM191" i="1" s="1"/>
  <c r="T19" i="1"/>
  <c r="T20" i="1" s="1"/>
  <c r="U21" i="1"/>
  <c r="AZ204" i="1"/>
  <c r="AM26" i="1"/>
  <c r="AN26" i="1" s="1"/>
  <c r="AO26" i="1" s="1"/>
  <c r="AP26" i="1" s="1"/>
  <c r="AQ26" i="1" s="1"/>
  <c r="AS26" i="1"/>
  <c r="AL69" i="1"/>
  <c r="AM39" i="1"/>
  <c r="AS39" i="1" s="1"/>
  <c r="V62" i="1"/>
  <c r="V60" i="1" s="1"/>
  <c r="W61" i="1"/>
  <c r="AZ69" i="1"/>
  <c r="AM179" i="1"/>
  <c r="AS179" i="1"/>
  <c r="BA162" i="1"/>
  <c r="AT128" i="1"/>
  <c r="AZ128" i="1"/>
  <c r="AT84" i="1"/>
  <c r="AU84" i="1" s="1"/>
  <c r="AV84" i="1" s="1"/>
  <c r="AW84" i="1" s="1"/>
  <c r="AX84" i="1" s="1"/>
  <c r="AZ84" i="1"/>
  <c r="AU56" i="1"/>
  <c r="AV56" i="1" s="1"/>
  <c r="AW56" i="1" s="1"/>
  <c r="AX56" i="1" s="1"/>
  <c r="AZ56" i="1"/>
  <c r="BA56" i="1" s="1"/>
  <c r="AM209" i="1"/>
  <c r="AS209" i="1"/>
  <c r="AM197" i="1"/>
  <c r="AS197" i="1"/>
  <c r="AT39" i="1"/>
  <c r="AT15" i="1"/>
  <c r="BA15" i="1" s="1"/>
  <c r="BH15" i="1" s="1"/>
  <c r="AS191" i="1" l="1"/>
  <c r="AZ191" i="1" s="1"/>
  <c r="Z185" i="1"/>
  <c r="V182" i="1" s="1"/>
  <c r="V184" i="1" s="1"/>
  <c r="AA184" i="1"/>
  <c r="AZ26" i="1"/>
  <c r="BG26" i="1" s="1"/>
  <c r="BA26" i="1"/>
  <c r="U62" i="1"/>
  <c r="T60" i="1" s="1"/>
  <c r="V61" i="1"/>
  <c r="AM184" i="1"/>
  <c r="AB87" i="1"/>
  <c r="AH89" i="1"/>
  <c r="AL89" i="1" s="1"/>
  <c r="S19" i="1"/>
  <c r="T21" i="1"/>
  <c r="BA204" i="1"/>
  <c r="BG204" i="1"/>
  <c r="BH204" i="1" s="1"/>
  <c r="AT197" i="1"/>
  <c r="AZ197" i="1"/>
  <c r="BG197" i="1" s="1"/>
  <c r="BH197" i="1" s="1"/>
  <c r="BG128" i="1"/>
  <c r="BH128" i="1" s="1"/>
  <c r="BA128" i="1"/>
  <c r="BG69" i="1"/>
  <c r="BH69" i="1"/>
  <c r="BB56" i="1"/>
  <c r="BC56" i="1" s="1"/>
  <c r="BD56" i="1" s="1"/>
  <c r="BE56" i="1" s="1"/>
  <c r="BG56" i="1"/>
  <c r="BH56" i="1" s="1"/>
  <c r="BA84" i="1"/>
  <c r="BB84" i="1" s="1"/>
  <c r="BC84" i="1" s="1"/>
  <c r="BD84" i="1" s="1"/>
  <c r="BE84" i="1" s="1"/>
  <c r="BG84" i="1"/>
  <c r="BH84" i="1" s="1"/>
  <c r="AT179" i="1"/>
  <c r="AZ179" i="1"/>
  <c r="AT209" i="1"/>
  <c r="AZ209" i="1"/>
  <c r="S62" i="1" l="1"/>
  <c r="R59" i="1" s="1"/>
  <c r="R61" i="1" s="1"/>
  <c r="T61" i="1"/>
  <c r="BB26" i="1"/>
  <c r="BC26" i="1" s="1"/>
  <c r="BD26" i="1" s="1"/>
  <c r="BE26" i="1" s="1"/>
  <c r="BH26" i="1"/>
  <c r="AT191" i="1"/>
  <c r="AM89" i="1"/>
  <c r="S20" i="1"/>
  <c r="AF20" i="1"/>
  <c r="AF21" i="1" s="1"/>
  <c r="AB88" i="1"/>
  <c r="AA90" i="1" s="1"/>
  <c r="AA88" i="1" s="1"/>
  <c r="AB89" i="1"/>
  <c r="AF184" i="1"/>
  <c r="AF185" i="1" s="1"/>
  <c r="AL185" i="1" s="1"/>
  <c r="AM185" i="1" s="1"/>
  <c r="AS185" i="1" s="1"/>
  <c r="AT185" i="1" s="1"/>
  <c r="AZ185" i="1" s="1"/>
  <c r="BA185" i="1" s="1"/>
  <c r="BG185" i="1" s="1"/>
  <c r="BH185" i="1" s="1"/>
  <c r="BA209" i="1"/>
  <c r="BG209" i="1"/>
  <c r="BH209" i="1" s="1"/>
  <c r="BA191" i="1"/>
  <c r="BG191" i="1"/>
  <c r="BH191" i="1" s="1"/>
  <c r="BA179" i="1"/>
  <c r="BG179" i="1"/>
  <c r="BH179" i="1" s="1"/>
  <c r="AE61" i="1" l="1"/>
  <c r="AE62" i="1" s="1"/>
  <c r="AF61" i="1"/>
  <c r="AF62" i="1" s="1"/>
  <c r="R21" i="1"/>
  <c r="S21" i="1"/>
  <c r="AE20" i="1"/>
  <c r="AE21" i="1" s="1"/>
  <c r="Z90" i="1"/>
  <c r="Z88" i="1" s="1"/>
  <c r="AA89" i="1"/>
  <c r="AL62" i="1" l="1"/>
  <c r="AM62" i="1"/>
  <c r="Y90" i="1"/>
  <c r="AE86" i="1" s="1"/>
  <c r="Z89" i="1"/>
  <c r="T87" i="1" l="1"/>
  <c r="AF86" i="1"/>
  <c r="AS62" i="1"/>
  <c r="AT62" i="1"/>
  <c r="T88" i="1" l="1"/>
  <c r="S90" i="1" s="1"/>
  <c r="S88" i="1" s="1"/>
  <c r="T89" i="1"/>
  <c r="BA62" i="1"/>
  <c r="AZ62" i="1"/>
  <c r="BG62" i="1" l="1"/>
  <c r="BH62" i="1"/>
  <c r="R90" i="1"/>
  <c r="S89" i="1"/>
  <c r="AF89" i="1" l="1"/>
  <c r="AF90" i="1" s="1"/>
  <c r="AL90" i="1" s="1"/>
  <c r="AM90" i="1" s="1"/>
  <c r="AS90" i="1" s="1"/>
  <c r="AT90" i="1" s="1"/>
  <c r="AZ90" i="1" s="1"/>
  <c r="BA90" i="1" s="1"/>
  <c r="BG90" i="1" s="1"/>
  <c r="BH90" i="1" s="1"/>
  <c r="AE89" i="1"/>
  <c r="AE90" i="1" s="1"/>
  <c r="AU36" i="1"/>
  <c r="AU38" i="1"/>
  <c r="AV36" i="1"/>
  <c r="AV38" i="1"/>
  <c r="AX37" i="1"/>
  <c r="AX38" i="1"/>
  <c r="AZ38" i="1"/>
  <c r="BA38" i="1"/>
  <c r="BA39" i="1"/>
  <c r="BH39" i="1"/>
  <c r="BG39" i="1"/>
  <c r="T104" i="1"/>
  <c r="T105" i="1"/>
  <c r="U104" i="1"/>
  <c r="U105" i="1"/>
  <c r="X104" i="1"/>
  <c r="X105" i="1"/>
  <c r="Y104" i="1"/>
  <c r="Y105" i="1"/>
  <c r="Z104" i="1"/>
  <c r="Z105" i="1"/>
  <c r="AA104" i="1"/>
  <c r="AA105" i="1"/>
  <c r="AB104" i="1"/>
  <c r="AB105" i="1"/>
  <c r="AE105" i="1"/>
  <c r="AE106" i="1"/>
  <c r="AH104" i="1"/>
  <c r="AH105" i="1"/>
  <c r="AJ104" i="1"/>
  <c r="AJ105" i="1"/>
  <c r="AL105" i="1"/>
  <c r="AL106" i="1"/>
  <c r="AS103" i="1"/>
  <c r="AQ104" i="1"/>
  <c r="AQ105" i="1"/>
  <c r="AS105" i="1"/>
  <c r="AS106" i="1"/>
  <c r="AZ106" i="1"/>
  <c r="BA106" i="1"/>
  <c r="BG106" i="1"/>
  <c r="BH106" i="1"/>
  <c r="AZ39" i="1"/>
  <c r="AG30" i="1"/>
  <c r="AG31" i="1"/>
  <c r="AH30" i="1"/>
  <c r="AH31" i="1"/>
  <c r="AI30" i="1"/>
  <c r="AI31" i="1"/>
  <c r="AL31" i="1"/>
  <c r="AM31" i="1"/>
  <c r="S29" i="1"/>
  <c r="S31" i="1"/>
  <c r="U29" i="1"/>
  <c r="U31" i="1"/>
  <c r="X30" i="1"/>
  <c r="X31" i="1"/>
  <c r="AA29" i="1"/>
  <c r="AA31" i="1"/>
  <c r="AF31" i="1"/>
  <c r="AF32" i="1"/>
  <c r="AM32" i="1"/>
  <c r="AT32" i="1"/>
  <c r="BA32" i="1"/>
  <c r="BH32" i="1"/>
  <c r="BG32" i="1"/>
  <c r="AI161" i="1"/>
  <c r="AI162" i="1"/>
  <c r="AJ161" i="1"/>
  <c r="AJ162" i="1"/>
  <c r="AL162" i="1"/>
  <c r="T161" i="1"/>
  <c r="T162" i="1"/>
  <c r="W160" i="1"/>
  <c r="W162" i="1"/>
  <c r="X160" i="1"/>
  <c r="X162" i="1"/>
  <c r="AB161" i="1"/>
  <c r="AB162" i="1"/>
  <c r="AC161" i="1"/>
  <c r="AC162" i="1"/>
  <c r="AF162" i="1"/>
  <c r="AF163" i="1"/>
  <c r="AL163" i="1"/>
  <c r="AM163" i="1"/>
  <c r="AS163" i="1"/>
  <c r="AT163" i="1"/>
  <c r="AZ163" i="1"/>
  <c r="BA163" i="1"/>
  <c r="BG163" i="1"/>
  <c r="BH163" i="1"/>
  <c r="AZ32" i="1"/>
  <c r="AS32" i="1"/>
  <c r="AT106" i="1"/>
  <c r="BB110" i="1"/>
  <c r="BB111" i="1"/>
  <c r="BG111" i="1"/>
  <c r="BH111" i="1"/>
  <c r="AV109" i="1"/>
  <c r="AV111" i="1"/>
  <c r="AZ111" i="1"/>
  <c r="AN110" i="1"/>
  <c r="AN111" i="1"/>
  <c r="AS111" i="1"/>
  <c r="AH109" i="1"/>
  <c r="AH111" i="1"/>
  <c r="AL111" i="1"/>
  <c r="S110" i="1"/>
  <c r="S111" i="1"/>
  <c r="W110" i="1"/>
  <c r="W111" i="1"/>
  <c r="AE111" i="1"/>
  <c r="AF111" i="1"/>
  <c r="AF112" i="1"/>
  <c r="AL112" i="1"/>
  <c r="AM112" i="1"/>
  <c r="AS112" i="1"/>
  <c r="AT112" i="1"/>
  <c r="AZ112" i="1"/>
  <c r="BA112" i="1"/>
  <c r="BG112" i="1"/>
  <c r="BH112" i="1"/>
  <c r="AH116" i="1"/>
  <c r="AH117" i="1"/>
  <c r="AJ116" i="1"/>
  <c r="AJ117" i="1"/>
  <c r="AL117" i="1"/>
  <c r="U116" i="1"/>
  <c r="U117" i="1"/>
  <c r="AB115" i="1"/>
  <c r="AB117" i="1"/>
  <c r="AF117" i="1"/>
  <c r="AF118" i="1"/>
  <c r="AL118" i="1"/>
  <c r="AM118" i="1"/>
  <c r="AS118" i="1"/>
  <c r="AT118" i="1"/>
  <c r="AZ118" i="1"/>
  <c r="BA118" i="1"/>
  <c r="BG118" i="1"/>
  <c r="BH118" i="1"/>
  <c r="AT105" i="1"/>
  <c r="W138" i="1"/>
  <c r="W139" i="1"/>
  <c r="AF139" i="1"/>
  <c r="AF140" i="1"/>
  <c r="AL140" i="1"/>
  <c r="AM140" i="1"/>
  <c r="AS140" i="1"/>
  <c r="AT140" i="1"/>
  <c r="AZ140" i="1"/>
  <c r="BA140" i="1"/>
  <c r="BG140" i="1"/>
  <c r="BH140" i="1"/>
  <c r="AE112" i="1"/>
  <c r="AE117" i="1"/>
  <c r="AM162" i="1"/>
  <c r="AL32" i="1"/>
  <c r="AE31" i="1"/>
  <c r="AM106" i="1"/>
  <c r="AI167" i="1"/>
  <c r="AI168" i="1"/>
  <c r="AL168" i="1"/>
  <c r="S167" i="1"/>
  <c r="S168" i="1"/>
  <c r="U166" i="1"/>
  <c r="U168" i="1"/>
  <c r="AA167" i="1"/>
  <c r="AA168" i="1"/>
  <c r="AC166" i="1"/>
  <c r="AC168" i="1"/>
  <c r="AF168" i="1"/>
  <c r="AF169" i="1"/>
  <c r="AL169" i="1"/>
  <c r="AM169" i="1"/>
  <c r="AP167" i="1"/>
  <c r="AP168" i="1"/>
  <c r="AQ167" i="1"/>
  <c r="AQ168" i="1"/>
  <c r="AS168" i="1"/>
  <c r="AS169" i="1"/>
  <c r="AT169" i="1"/>
  <c r="AZ169" i="1"/>
  <c r="BA169" i="1"/>
  <c r="BG169" i="1"/>
  <c r="BH169" i="1"/>
  <c r="AM168" i="1"/>
  <c r="AM111" i="1"/>
  <c r="AE139" i="1"/>
  <c r="AE140" i="1"/>
  <c r="AT111" i="1"/>
  <c r="W32" i="1"/>
  <c r="AT168" i="1"/>
  <c r="AH169" i="1"/>
  <c r="AM117" i="1"/>
  <c r="T118" i="1"/>
  <c r="R112" i="1"/>
  <c r="AB163" i="1"/>
  <c r="S163" i="1"/>
  <c r="V112" i="1"/>
  <c r="T106" i="1"/>
  <c r="U106" i="1"/>
  <c r="V106" i="1"/>
  <c r="W106" i="1"/>
  <c r="X106" i="1"/>
  <c r="Y106" i="1"/>
  <c r="Z106" i="1"/>
  <c r="AA106" i="1"/>
  <c r="AB106" i="1"/>
  <c r="AC106" i="1"/>
  <c r="AE32" i="1"/>
  <c r="AM105" i="1"/>
  <c r="AF105" i="1"/>
  <c r="AF106" i="1"/>
  <c r="R169" i="1"/>
  <c r="AG106" i="1"/>
  <c r="AA163" i="1"/>
  <c r="AW39" i="1"/>
  <c r="AP169" i="1"/>
  <c r="AG32" i="1"/>
  <c r="AG118" i="1"/>
  <c r="AH32" i="1"/>
  <c r="BA111" i="1"/>
  <c r="V140" i="1"/>
  <c r="AH163" i="1"/>
  <c r="Z169" i="1"/>
  <c r="AI163" i="1"/>
  <c r="AT103" i="1"/>
  <c r="AR104" i="1"/>
  <c r="AQ106" i="1"/>
  <c r="AI106" i="1"/>
  <c r="AO169" i="1"/>
  <c r="AK167" i="1"/>
  <c r="AJ169" i="1"/>
  <c r="AP106" i="1"/>
  <c r="AI118" i="1"/>
</calcChain>
</file>

<file path=xl/sharedStrings.xml><?xml version="1.0" encoding="utf-8"?>
<sst xmlns="http://schemas.openxmlformats.org/spreadsheetml/2006/main" count="200" uniqueCount="86">
  <si>
    <t>ROOMS</t>
  </si>
  <si>
    <t>RECEIPT</t>
  </si>
  <si>
    <t>ROOMS REVENUE</t>
  </si>
  <si>
    <t>COLLECTIONS</t>
  </si>
  <si>
    <t>Jan-Mar</t>
  </si>
  <si>
    <t>Apr-Jun</t>
  </si>
  <si>
    <t>Jul-Sep</t>
  </si>
  <si>
    <t>Oct-Dec</t>
  </si>
  <si>
    <t>TOTAL</t>
  </si>
  <si>
    <t>Total monthly Rooms Revenue</t>
  </si>
  <si>
    <t>Total monthly F&amp;B Revenue</t>
  </si>
  <si>
    <t>Total monthly OOD Revenue</t>
  </si>
  <si>
    <t>Total Revenue</t>
  </si>
  <si>
    <t>Collection- 80% in the month of Revenue</t>
  </si>
  <si>
    <t xml:space="preserve">                    15% in the month following Revenue</t>
  </si>
  <si>
    <t xml:space="preserve">                    5% in the Second month following Revenue</t>
  </si>
  <si>
    <t>Cash Inflow</t>
  </si>
  <si>
    <t>Accounts Receivables</t>
  </si>
  <si>
    <t>PAYMENTS</t>
  </si>
  <si>
    <t>Net Salary &amp; Wages</t>
  </si>
  <si>
    <t>Payment- 100% in the month of Payroll run</t>
  </si>
  <si>
    <t>Cash Outflow</t>
  </si>
  <si>
    <t>Rooms Net Salaries &amp; Wages Payables</t>
  </si>
  <si>
    <t>Bonus</t>
  </si>
  <si>
    <t>Payment- 100% in after the month Bonus earned</t>
  </si>
  <si>
    <t>Rooms Bonus Payables</t>
  </si>
  <si>
    <t>Payroll Related</t>
  </si>
  <si>
    <t>Payment- 23% in the month of Payroll run</t>
  </si>
  <si>
    <t xml:space="preserve">                  77% in the month following Payroll run</t>
  </si>
  <si>
    <t>Rooms Payroll Related Payables</t>
  </si>
  <si>
    <t>Expenses</t>
  </si>
  <si>
    <t>Payment- 40% in the month Expense incurred</t>
  </si>
  <si>
    <t xml:space="preserve">                  60% in the month following Expense incurred</t>
  </si>
  <si>
    <t>Rooms Expenses Payables</t>
  </si>
  <si>
    <t>Food &amp; Beverage</t>
  </si>
  <si>
    <t>F&amp;B Net Salaries &amp; Wages Payables</t>
  </si>
  <si>
    <t>Costs</t>
  </si>
  <si>
    <t>Payment- 65% in the month of Cost</t>
  </si>
  <si>
    <t>Payment- 35% in the month following cost</t>
  </si>
  <si>
    <t>OOD Cost Payables</t>
  </si>
  <si>
    <t>F&amp;B Bonus Payables</t>
  </si>
  <si>
    <t>F&amp;B Payroll Related Payables</t>
  </si>
  <si>
    <t>F&amp;Bs Expenses Payables</t>
  </si>
  <si>
    <t>OOD</t>
  </si>
  <si>
    <t>Payment- 100% in the month of cost</t>
  </si>
  <si>
    <t>OOD Net Salaries &amp; Wages Payables</t>
  </si>
  <si>
    <t>OOD Bonus Payables</t>
  </si>
  <si>
    <t>OOD Payroll Related Payables</t>
  </si>
  <si>
    <t>OOD Expenses Payables</t>
  </si>
  <si>
    <t>A&amp;G</t>
  </si>
  <si>
    <t>A&amp;G Net Salaries &amp; Wages Payables</t>
  </si>
  <si>
    <t>A&amp;G Bonus Payables</t>
  </si>
  <si>
    <t>A&amp;G Payroll Related Payables</t>
  </si>
  <si>
    <t>A&amp;G Expenses Payables</t>
  </si>
  <si>
    <t>IT</t>
  </si>
  <si>
    <t>Payment- 100% in the month of Expenditure</t>
  </si>
  <si>
    <t>IT Net Salaries &amp; Wages Payables</t>
  </si>
  <si>
    <t>IT Bonus Payables</t>
  </si>
  <si>
    <t>IT Payroll Related Payables</t>
  </si>
  <si>
    <t>Cost of IT Services</t>
  </si>
  <si>
    <t>Payment- 60% in the month Expense incurred</t>
  </si>
  <si>
    <t xml:space="preserve">                  40% in the month following Expense incurred</t>
  </si>
  <si>
    <t>IT Cost Payables</t>
  </si>
  <si>
    <t>IT Expenses Payables</t>
  </si>
  <si>
    <t>S&amp;M</t>
  </si>
  <si>
    <t>S&amp;M Net Salaries &amp; Wages Payables</t>
  </si>
  <si>
    <t>Payment- 0% in the month Bonus earned all paid year end</t>
  </si>
  <si>
    <t>S&amp;M Bonus Payables</t>
  </si>
  <si>
    <t>S&amp;M Payroll Related Payables</t>
  </si>
  <si>
    <t>S&amp;M Expenses Payables</t>
  </si>
  <si>
    <t>POM</t>
  </si>
  <si>
    <t>POM Net Salaries &amp; Wages Payables</t>
  </si>
  <si>
    <t>POM Bonus Payables</t>
  </si>
  <si>
    <t>POM Payroll Related Payables</t>
  </si>
  <si>
    <t>POM Expenses Payables</t>
  </si>
  <si>
    <t>Utilities</t>
  </si>
  <si>
    <t>Various Utilities</t>
  </si>
  <si>
    <t>Utilities Payables</t>
  </si>
  <si>
    <t>M. Fees</t>
  </si>
  <si>
    <t>Base Fee</t>
  </si>
  <si>
    <t xml:space="preserve">                  100% in the month following Base fee earned</t>
  </si>
  <si>
    <t>Base Fees Payables</t>
  </si>
  <si>
    <t>Incentive</t>
  </si>
  <si>
    <t>Incentive Fees Payables</t>
  </si>
  <si>
    <t>AHWEREASE 5-STAR PROJECT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</si>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</sst>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[$$-409]#,##0.00_);\([$$-409]#,##0.00\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EC0C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auto="1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/>
      <bottom style="thin">
        <color theme="0" tint="-0.14996795556505021"/>
      </bottom>
      <diagonal/>
    </border>
    <border>
      <left style="thin">
        <color theme="1"/>
      </left>
      <right/>
      <top/>
      <bottom style="thin">
        <color theme="0" tint="-0.14996795556505021"/>
      </bottom>
      <diagonal/>
    </border>
    <border>
      <left style="double">
        <color indexed="64"/>
      </left>
      <right/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double">
        <color indexed="64"/>
      </right>
      <top/>
      <bottom style="hair">
        <color theme="1"/>
      </bottom>
      <diagonal/>
    </border>
    <border>
      <left style="medium">
        <color indexed="64"/>
      </left>
      <right style="thin">
        <color theme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1"/>
      </left>
      <right style="thin">
        <color theme="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double">
        <color indexed="64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/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 style="thin">
        <color theme="1"/>
      </left>
      <right style="hair">
        <color theme="1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double">
        <color indexed="64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theme="1"/>
      </left>
      <right style="double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double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1" fillId="0" borderId="0"/>
  </cellStyleXfs>
  <cellXfs count="124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1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10" fillId="3" borderId="1" xfId="3" applyFont="1" applyFill="1" applyBorder="1" applyAlignment="1">
      <alignment vertical="center"/>
    </xf>
    <xf numFmtId="0" fontId="10" fillId="3" borderId="2" xfId="3" applyFont="1" applyFill="1" applyBorder="1" applyAlignment="1">
      <alignment vertical="center"/>
    </xf>
    <xf numFmtId="0" fontId="10" fillId="3" borderId="3" xfId="3" applyFont="1" applyFill="1" applyBorder="1" applyAlignment="1">
      <alignment vertical="center"/>
    </xf>
    <xf numFmtId="0" fontId="10" fillId="2" borderId="4" xfId="3" applyFont="1" applyFill="1" applyBorder="1" applyAlignment="1">
      <alignment vertical="center"/>
    </xf>
    <xf numFmtId="0" fontId="11" fillId="4" borderId="5" xfId="1" applyNumberFormat="1" applyFont="1" applyFill="1" applyBorder="1" applyAlignment="1">
      <alignment horizontal="center"/>
    </xf>
    <xf numFmtId="0" fontId="12" fillId="3" borderId="2" xfId="3" applyFont="1" applyFill="1" applyBorder="1" applyAlignment="1">
      <alignment horizontal="center" vertical="center"/>
    </xf>
    <xf numFmtId="17" fontId="12" fillId="5" borderId="6" xfId="3" applyNumberFormat="1" applyFont="1" applyFill="1" applyBorder="1" applyAlignment="1">
      <alignment horizontal="right"/>
    </xf>
    <xf numFmtId="17" fontId="12" fillId="5" borderId="7" xfId="3" applyNumberFormat="1" applyFont="1" applyFill="1" applyBorder="1" applyAlignment="1">
      <alignment horizontal="right"/>
    </xf>
    <xf numFmtId="17" fontId="12" fillId="5" borderId="8" xfId="3" applyNumberFormat="1" applyFont="1" applyFill="1" applyBorder="1" applyAlignment="1">
      <alignment horizontal="right"/>
    </xf>
    <xf numFmtId="17" fontId="12" fillId="5" borderId="9" xfId="3" applyNumberFormat="1" applyFont="1" applyFill="1" applyBorder="1" applyAlignment="1">
      <alignment horizontal="center"/>
    </xf>
    <xf numFmtId="0" fontId="6" fillId="2" borderId="4" xfId="0" applyFont="1" applyFill="1" applyBorder="1"/>
    <xf numFmtId="0" fontId="12" fillId="5" borderId="10" xfId="3" applyFont="1" applyFill="1" applyBorder="1" applyAlignment="1">
      <alignment horizontal="left" wrapText="1"/>
    </xf>
    <xf numFmtId="0" fontId="6" fillId="5" borderId="0" xfId="0" applyFont="1" applyFill="1"/>
    <xf numFmtId="17" fontId="12" fillId="5" borderId="11" xfId="3" applyNumberFormat="1" applyFont="1" applyFill="1" applyBorder="1" applyAlignment="1">
      <alignment horizontal="right"/>
    </xf>
    <xf numFmtId="17" fontId="12" fillId="5" borderId="0" xfId="3" applyNumberFormat="1" applyFont="1" applyFill="1" applyAlignment="1">
      <alignment horizontal="right"/>
    </xf>
    <xf numFmtId="17" fontId="12" fillId="5" borderId="12" xfId="3" applyNumberFormat="1" applyFont="1" applyFill="1" applyBorder="1" applyAlignment="1">
      <alignment horizontal="right"/>
    </xf>
    <xf numFmtId="0" fontId="12" fillId="5" borderId="13" xfId="3" quotePrefix="1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 vertical="center"/>
    </xf>
    <xf numFmtId="0" fontId="6" fillId="6" borderId="10" xfId="3" applyFont="1" applyFill="1" applyBorder="1" applyAlignment="1">
      <alignment horizontal="right" wrapText="1"/>
    </xf>
    <xf numFmtId="1" fontId="6" fillId="6" borderId="11" xfId="3" applyNumberFormat="1" applyFont="1" applyFill="1" applyBorder="1" applyAlignment="1">
      <alignment horizontal="right"/>
    </xf>
    <xf numFmtId="1" fontId="6" fillId="6" borderId="0" xfId="3" applyNumberFormat="1" applyFont="1" applyFill="1" applyAlignment="1">
      <alignment horizontal="right"/>
    </xf>
    <xf numFmtId="0" fontId="6" fillId="6" borderId="13" xfId="3" quotePrefix="1" applyFont="1" applyFill="1" applyBorder="1" applyAlignment="1">
      <alignment horizontal="right"/>
    </xf>
    <xf numFmtId="0" fontId="6" fillId="2" borderId="4" xfId="3" applyFont="1" applyFill="1" applyBorder="1" applyAlignment="1">
      <alignment horizontal="left" wrapText="1"/>
    </xf>
    <xf numFmtId="0" fontId="6" fillId="6" borderId="10" xfId="3" applyFont="1" applyFill="1" applyBorder="1" applyAlignment="1">
      <alignment horizontal="left" wrapText="1"/>
    </xf>
    <xf numFmtId="0" fontId="6" fillId="6" borderId="11" xfId="3" applyFont="1" applyFill="1" applyBorder="1" applyAlignment="1">
      <alignment horizontal="left" wrapText="1"/>
    </xf>
    <xf numFmtId="0" fontId="6" fillId="6" borderId="11" xfId="3" applyFont="1" applyFill="1" applyBorder="1" applyAlignment="1">
      <alignment horizontal="right" wrapText="1"/>
    </xf>
    <xf numFmtId="1" fontId="6" fillId="6" borderId="12" xfId="3" applyNumberFormat="1" applyFont="1" applyFill="1" applyBorder="1" applyAlignment="1">
      <alignment horizontal="right"/>
    </xf>
    <xf numFmtId="164" fontId="6" fillId="2" borderId="10" xfId="1" applyNumberFormat="1" applyFont="1" applyFill="1" applyBorder="1" applyAlignment="1" applyProtection="1">
      <alignment horizontal="right"/>
      <protection hidden="1"/>
    </xf>
    <xf numFmtId="164" fontId="6" fillId="2" borderId="11" xfId="1" applyNumberFormat="1" applyFont="1" applyFill="1" applyBorder="1" applyAlignment="1" applyProtection="1">
      <alignment horizontal="right"/>
      <protection hidden="1"/>
    </xf>
    <xf numFmtId="164" fontId="6" fillId="2" borderId="0" xfId="1" applyNumberFormat="1" applyFont="1" applyFill="1" applyBorder="1" applyAlignment="1" applyProtection="1">
      <alignment horizontal="right"/>
      <protection hidden="1"/>
    </xf>
    <xf numFmtId="164" fontId="12" fillId="2" borderId="14" xfId="1" applyNumberFormat="1" applyFont="1" applyFill="1" applyBorder="1"/>
    <xf numFmtId="165" fontId="12" fillId="2" borderId="13" xfId="3" applyNumberFormat="1" applyFont="1" applyFill="1" applyBorder="1" applyAlignment="1" applyProtection="1">
      <alignment horizontal="right"/>
      <protection hidden="1"/>
    </xf>
    <xf numFmtId="0" fontId="13" fillId="0" borderId="15" xfId="4" applyFont="1" applyBorder="1" applyAlignment="1">
      <alignment vertical="center"/>
    </xf>
    <xf numFmtId="164" fontId="6" fillId="2" borderId="16" xfId="1" applyNumberFormat="1" applyFont="1" applyFill="1" applyBorder="1" applyAlignment="1" applyProtection="1">
      <alignment horizontal="right"/>
      <protection hidden="1"/>
    </xf>
    <xf numFmtId="9" fontId="6" fillId="2" borderId="17" xfId="2" applyFont="1" applyFill="1" applyBorder="1" applyAlignment="1" applyProtection="1">
      <alignment horizontal="right"/>
      <protection hidden="1"/>
    </xf>
    <xf numFmtId="9" fontId="6" fillId="2" borderId="0" xfId="2" applyFont="1" applyFill="1" applyBorder="1" applyAlignment="1" applyProtection="1">
      <alignment horizontal="right"/>
      <protection hidden="1"/>
    </xf>
    <xf numFmtId="164" fontId="12" fillId="2" borderId="13" xfId="3" applyNumberFormat="1" applyFont="1" applyFill="1" applyBorder="1" applyAlignment="1" applyProtection="1">
      <alignment horizontal="right"/>
      <protection hidden="1"/>
    </xf>
    <xf numFmtId="164" fontId="6" fillId="2" borderId="18" xfId="1" applyNumberFormat="1" applyFont="1" applyFill="1" applyBorder="1" applyAlignment="1" applyProtection="1">
      <alignment horizontal="right"/>
      <protection hidden="1"/>
    </xf>
    <xf numFmtId="164" fontId="6" fillId="2" borderId="19" xfId="1" applyNumberFormat="1" applyFont="1" applyFill="1" applyBorder="1" applyAlignment="1" applyProtection="1">
      <alignment horizontal="right"/>
      <protection hidden="1"/>
    </xf>
    <xf numFmtId="164" fontId="6" fillId="2" borderId="20" xfId="1" applyNumberFormat="1" applyFont="1" applyFill="1" applyBorder="1" applyAlignment="1" applyProtection="1">
      <alignment horizontal="right"/>
      <protection hidden="1"/>
    </xf>
    <xf numFmtId="165" fontId="12" fillId="2" borderId="21" xfId="3" applyNumberFormat="1" applyFont="1" applyFill="1" applyBorder="1" applyAlignment="1" applyProtection="1">
      <alignment horizontal="right"/>
      <protection hidden="1"/>
    </xf>
    <xf numFmtId="0" fontId="1" fillId="0" borderId="4" xfId="4" applyFont="1" applyBorder="1" applyAlignment="1">
      <alignment vertical="center"/>
    </xf>
    <xf numFmtId="164" fontId="6" fillId="0" borderId="22" xfId="1" applyNumberFormat="1" applyFont="1" applyFill="1" applyBorder="1" applyAlignment="1" applyProtection="1">
      <alignment horizontal="right"/>
      <protection hidden="1"/>
    </xf>
    <xf numFmtId="9" fontId="6" fillId="2" borderId="23" xfId="2" applyFont="1" applyFill="1" applyBorder="1" applyAlignment="1" applyProtection="1">
      <alignment horizontal="right"/>
      <protection hidden="1"/>
    </xf>
    <xf numFmtId="9" fontId="6" fillId="2" borderId="24" xfId="2" applyFont="1" applyFill="1" applyBorder="1" applyAlignment="1" applyProtection="1">
      <alignment horizontal="right"/>
      <protection hidden="1"/>
    </xf>
    <xf numFmtId="164" fontId="12" fillId="2" borderId="20" xfId="3" applyNumberFormat="1" applyFont="1" applyFill="1" applyBorder="1" applyAlignment="1" applyProtection="1">
      <alignment horizontal="right"/>
      <protection hidden="1"/>
    </xf>
    <xf numFmtId="164" fontId="12" fillId="0" borderId="22" xfId="1" applyNumberFormat="1" applyFont="1" applyFill="1" applyBorder="1" applyAlignment="1" applyProtection="1">
      <alignment horizontal="right"/>
      <protection hidden="1"/>
    </xf>
    <xf numFmtId="9" fontId="6" fillId="2" borderId="25" xfId="2" applyFont="1" applyFill="1" applyBorder="1" applyAlignment="1" applyProtection="1">
      <alignment horizontal="right"/>
      <protection hidden="1"/>
    </xf>
    <xf numFmtId="164" fontId="12" fillId="0" borderId="26" xfId="1" applyNumberFormat="1" applyFont="1" applyFill="1" applyBorder="1" applyAlignment="1" applyProtection="1">
      <alignment horizontal="right"/>
      <protection hidden="1"/>
    </xf>
    <xf numFmtId="164" fontId="6" fillId="2" borderId="18" xfId="1" applyNumberFormat="1" applyFont="1" applyFill="1" applyBorder="1" applyAlignment="1" applyProtection="1">
      <protection hidden="1"/>
    </xf>
    <xf numFmtId="9" fontId="14" fillId="0" borderId="0" xfId="2" applyFont="1"/>
    <xf numFmtId="164" fontId="6" fillId="2" borderId="22" xfId="1" applyNumberFormat="1" applyFont="1" applyFill="1" applyBorder="1" applyAlignment="1" applyProtection="1">
      <alignment horizontal="right"/>
      <protection hidden="1"/>
    </xf>
    <xf numFmtId="164" fontId="6" fillId="2" borderId="27" xfId="1" applyNumberFormat="1" applyFont="1" applyFill="1" applyBorder="1" applyAlignment="1" applyProtection="1">
      <alignment horizontal="right"/>
      <protection hidden="1"/>
    </xf>
    <xf numFmtId="164" fontId="6" fillId="2" borderId="24" xfId="1" applyNumberFormat="1" applyFont="1" applyFill="1" applyBorder="1" applyAlignment="1" applyProtection="1">
      <alignment horizontal="right"/>
      <protection hidden="1"/>
    </xf>
    <xf numFmtId="164" fontId="6" fillId="7" borderId="22" xfId="1" applyNumberFormat="1" applyFont="1" applyFill="1" applyBorder="1" applyAlignment="1" applyProtection="1">
      <alignment horizontal="right"/>
      <protection hidden="1"/>
    </xf>
    <xf numFmtId="164" fontId="6" fillId="0" borderId="28" xfId="1" applyNumberFormat="1" applyFont="1" applyFill="1" applyBorder="1" applyAlignment="1" applyProtection="1">
      <alignment horizontal="right"/>
      <protection hidden="1"/>
    </xf>
    <xf numFmtId="164" fontId="6" fillId="2" borderId="25" xfId="1" applyNumberFormat="1" applyFont="1" applyFill="1" applyBorder="1" applyAlignment="1" applyProtection="1">
      <alignment horizontal="right"/>
      <protection hidden="1"/>
    </xf>
    <xf numFmtId="0" fontId="2" fillId="0" borderId="4" xfId="4" applyFont="1" applyBorder="1" applyAlignment="1">
      <alignment horizontal="right" vertical="center"/>
    </xf>
    <xf numFmtId="164" fontId="12" fillId="0" borderId="29" xfId="1" applyNumberFormat="1" applyFont="1" applyFill="1" applyBorder="1" applyAlignment="1" applyProtection="1">
      <alignment horizontal="right"/>
      <protection hidden="1"/>
    </xf>
    <xf numFmtId="164" fontId="12" fillId="0" borderId="16" xfId="1" applyNumberFormat="1" applyFont="1" applyFill="1" applyBorder="1" applyAlignment="1" applyProtection="1">
      <alignment horizontal="right"/>
      <protection hidden="1"/>
    </xf>
    <xf numFmtId="9" fontId="6" fillId="2" borderId="30" xfId="2" applyFont="1" applyFill="1" applyBorder="1" applyAlignment="1" applyProtection="1">
      <alignment horizontal="right"/>
      <protection hidden="1"/>
    </xf>
    <xf numFmtId="164" fontId="12" fillId="2" borderId="21" xfId="3" applyNumberFormat="1" applyFont="1" applyFill="1" applyBorder="1" applyAlignment="1" applyProtection="1">
      <alignment horizontal="right"/>
      <protection hidden="1"/>
    </xf>
    <xf numFmtId="0" fontId="13" fillId="8" borderId="4" xfId="4" applyFont="1" applyFill="1" applyBorder="1" applyAlignment="1">
      <alignment vertical="center"/>
    </xf>
    <xf numFmtId="0" fontId="6" fillId="8" borderId="0" xfId="0" applyFont="1" applyFill="1"/>
    <xf numFmtId="164" fontId="6" fillId="8" borderId="22" xfId="1" applyNumberFormat="1" applyFont="1" applyFill="1" applyBorder="1" applyAlignment="1" applyProtection="1">
      <alignment horizontal="right"/>
      <protection hidden="1"/>
    </xf>
    <xf numFmtId="9" fontId="6" fillId="8" borderId="30" xfId="2" applyFont="1" applyFill="1" applyBorder="1" applyAlignment="1" applyProtection="1">
      <alignment horizontal="right"/>
      <protection hidden="1"/>
    </xf>
    <xf numFmtId="9" fontId="6" fillId="8" borderId="0" xfId="2" applyFont="1" applyFill="1" applyBorder="1" applyAlignment="1" applyProtection="1">
      <alignment horizontal="right"/>
      <protection hidden="1"/>
    </xf>
    <xf numFmtId="164" fontId="12" fillId="8" borderId="21" xfId="3" applyNumberFormat="1" applyFont="1" applyFill="1" applyBorder="1" applyAlignment="1" applyProtection="1">
      <alignment horizontal="right"/>
      <protection hidden="1"/>
    </xf>
    <xf numFmtId="0" fontId="2" fillId="0" borderId="4" xfId="4" applyFont="1" applyBorder="1" applyAlignment="1">
      <alignment vertical="center"/>
    </xf>
    <xf numFmtId="164" fontId="6" fillId="2" borderId="0" xfId="2" applyNumberFormat="1" applyFont="1" applyFill="1" applyBorder="1" applyAlignment="1" applyProtection="1">
      <alignment horizontal="right"/>
      <protection hidden="1"/>
    </xf>
    <xf numFmtId="9" fontId="16" fillId="0" borderId="0" xfId="2" applyFont="1"/>
    <xf numFmtId="164" fontId="12" fillId="2" borderId="18" xfId="1" applyNumberFormat="1" applyFont="1" applyFill="1" applyBorder="1" applyAlignment="1" applyProtection="1">
      <alignment horizontal="right"/>
      <protection hidden="1"/>
    </xf>
    <xf numFmtId="164" fontId="12" fillId="2" borderId="19" xfId="1" applyNumberFormat="1" applyFont="1" applyFill="1" applyBorder="1" applyAlignment="1" applyProtection="1">
      <alignment horizontal="right"/>
      <protection hidden="1"/>
    </xf>
    <xf numFmtId="164" fontId="12" fillId="2" borderId="20" xfId="1" applyNumberFormat="1" applyFont="1" applyFill="1" applyBorder="1" applyAlignment="1" applyProtection="1">
      <alignment horizontal="right"/>
      <protection hidden="1"/>
    </xf>
    <xf numFmtId="0" fontId="12" fillId="2" borderId="4" xfId="0" applyFont="1" applyFill="1" applyBorder="1"/>
    <xf numFmtId="9" fontId="12" fillId="2" borderId="30" xfId="2" applyFont="1" applyFill="1" applyBorder="1" applyAlignment="1" applyProtection="1">
      <alignment horizontal="right"/>
      <protection hidden="1"/>
    </xf>
    <xf numFmtId="0" fontId="12" fillId="0" borderId="0" xfId="0" applyFont="1"/>
    <xf numFmtId="0" fontId="17" fillId="0" borderId="0" xfId="0" applyFont="1"/>
    <xf numFmtId="164" fontId="17" fillId="2" borderId="0" xfId="2" applyNumberFormat="1" applyFont="1" applyFill="1" applyBorder="1" applyAlignment="1" applyProtection="1">
      <alignment horizontal="right"/>
      <protection hidden="1"/>
    </xf>
    <xf numFmtId="0" fontId="18" fillId="0" borderId="0" xfId="0" applyFont="1"/>
    <xf numFmtId="164" fontId="6" fillId="0" borderId="16" xfId="1" applyNumberFormat="1" applyFont="1" applyFill="1" applyBorder="1" applyAlignment="1" applyProtection="1">
      <alignment horizontal="right"/>
      <protection hidden="1"/>
    </xf>
    <xf numFmtId="164" fontId="18" fillId="2" borderId="0" xfId="2" applyNumberFormat="1" applyFont="1" applyFill="1" applyBorder="1" applyAlignment="1" applyProtection="1">
      <alignment horizontal="right"/>
      <protection hidden="1"/>
    </xf>
    <xf numFmtId="164" fontId="12" fillId="0" borderId="31" xfId="1" applyNumberFormat="1" applyFont="1" applyFill="1" applyBorder="1" applyAlignment="1" applyProtection="1">
      <alignment horizontal="right"/>
      <protection hidden="1"/>
    </xf>
    <xf numFmtId="164" fontId="6" fillId="2" borderId="32" xfId="1" applyNumberFormat="1" applyFont="1" applyFill="1" applyBorder="1" applyAlignment="1" applyProtection="1">
      <alignment horizontal="right"/>
      <protection hidden="1"/>
    </xf>
    <xf numFmtId="164" fontId="12" fillId="2" borderId="13" xfId="1" applyNumberFormat="1" applyFont="1" applyFill="1" applyBorder="1"/>
    <xf numFmtId="9" fontId="6" fillId="2" borderId="33" xfId="2" applyFont="1" applyFill="1" applyBorder="1" applyAlignment="1" applyProtection="1">
      <alignment horizontal="right"/>
      <protection hidden="1"/>
    </xf>
    <xf numFmtId="164" fontId="6" fillId="0" borderId="31" xfId="1" applyNumberFormat="1" applyFont="1" applyFill="1" applyBorder="1" applyAlignment="1" applyProtection="1">
      <alignment horizontal="right"/>
      <protection hidden="1"/>
    </xf>
    <xf numFmtId="0" fontId="2" fillId="9" borderId="4" xfId="4" applyFont="1" applyFill="1" applyBorder="1" applyAlignment="1">
      <alignment horizontal="right" vertical="center"/>
    </xf>
    <xf numFmtId="9" fontId="12" fillId="2" borderId="0" xfId="2" applyFont="1" applyFill="1" applyBorder="1" applyAlignment="1" applyProtection="1">
      <alignment horizontal="right"/>
      <protection hidden="1"/>
    </xf>
    <xf numFmtId="0" fontId="6" fillId="9" borderId="0" xfId="0" applyFont="1" applyFill="1"/>
    <xf numFmtId="164" fontId="6" fillId="0" borderId="29" xfId="1" applyNumberFormat="1" applyFont="1" applyFill="1" applyBorder="1" applyAlignment="1" applyProtection="1">
      <alignment horizontal="right"/>
      <protection hidden="1"/>
    </xf>
    <xf numFmtId="9" fontId="6" fillId="2" borderId="34" xfId="2" applyFont="1" applyFill="1" applyBorder="1" applyAlignment="1" applyProtection="1">
      <alignment horizontal="right"/>
      <protection hidden="1"/>
    </xf>
    <xf numFmtId="164" fontId="6" fillId="2" borderId="35" xfId="1" applyNumberFormat="1" applyFont="1" applyFill="1" applyBorder="1" applyAlignment="1" applyProtection="1">
      <alignment horizontal="right"/>
      <protection hidden="1"/>
    </xf>
    <xf numFmtId="164" fontId="12" fillId="0" borderId="28" xfId="1" applyNumberFormat="1" applyFont="1" applyFill="1" applyBorder="1" applyAlignment="1" applyProtection="1">
      <alignment horizontal="right"/>
      <protection hidden="1"/>
    </xf>
    <xf numFmtId="164" fontId="6" fillId="7" borderId="0" xfId="2" applyNumberFormat="1" applyFont="1" applyFill="1" applyBorder="1" applyAlignment="1" applyProtection="1">
      <alignment horizontal="right"/>
      <protection hidden="1"/>
    </xf>
    <xf numFmtId="0" fontId="1" fillId="0" borderId="32" xfId="4" applyFont="1" applyBorder="1" applyAlignment="1">
      <alignment vertical="center"/>
    </xf>
    <xf numFmtId="164" fontId="6" fillId="0" borderId="0" xfId="1" applyNumberFormat="1" applyFont="1" applyFill="1" applyBorder="1" applyAlignment="1" applyProtection="1">
      <alignment horizontal="right"/>
      <protection hidden="1"/>
    </xf>
    <xf numFmtId="164" fontId="6" fillId="2" borderId="36" xfId="1" applyNumberFormat="1" applyFont="1" applyFill="1" applyBorder="1" applyAlignment="1" applyProtection="1">
      <alignment horizontal="right"/>
      <protection hidden="1"/>
    </xf>
    <xf numFmtId="164" fontId="12" fillId="0" borderId="37" xfId="1" applyNumberFormat="1" applyFont="1" applyBorder="1"/>
    <xf numFmtId="164" fontId="12" fillId="0" borderId="38" xfId="1" applyNumberFormat="1" applyFont="1" applyBorder="1"/>
    <xf numFmtId="165" fontId="12" fillId="0" borderId="39" xfId="1" applyNumberFormat="1" applyFont="1" applyBorder="1"/>
    <xf numFmtId="166" fontId="12" fillId="0" borderId="39" xfId="2" applyNumberFormat="1" applyFont="1" applyBorder="1"/>
    <xf numFmtId="0" fontId="12" fillId="0" borderId="40" xfId="0" applyFont="1" applyBorder="1"/>
    <xf numFmtId="0" fontId="12" fillId="0" borderId="41" xfId="0" applyFont="1" applyBorder="1"/>
    <xf numFmtId="164" fontId="12" fillId="0" borderId="41" xfId="1" applyNumberFormat="1" applyFont="1" applyBorder="1"/>
    <xf numFmtId="164" fontId="12" fillId="0" borderId="42" xfId="1" applyNumberFormat="1" applyFont="1" applyBorder="1"/>
    <xf numFmtId="166" fontId="12" fillId="0" borderId="43" xfId="2" applyNumberFormat="1" applyFont="1" applyBorder="1"/>
    <xf numFmtId="166" fontId="12" fillId="0" borderId="42" xfId="2" applyNumberFormat="1" applyFont="1" applyBorder="1"/>
    <xf numFmtId="166" fontId="6" fillId="0" borderId="0" xfId="0" applyNumberFormat="1" applyFont="1"/>
    <xf numFmtId="1" fontId="6" fillId="0" borderId="0" xfId="0" applyNumberFormat="1" applyFont="1"/>
    <xf numFmtId="167" fontId="6" fillId="0" borderId="0" xfId="0" applyNumberFormat="1" applyFont="1"/>
    <xf numFmtId="164" fontId="6" fillId="0" borderId="0" xfId="0" applyNumberFormat="1" applyFont="1"/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5" fillId="3" borderId="1" xfId="3" applyFont="1" applyFill="1" applyBorder="1" applyAlignment="1">
      <alignment horizontal="center" vertical="center"/>
    </xf>
    <xf numFmtId="0" fontId="15" fillId="3" borderId="2" xfId="3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3 3" xfId="3"/>
    <cellStyle name="Normal 7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FFFF00"/>
    <pageSetUpPr fitToPage="1"/>
  </sheetPr>
  <dimension ref="A1:BI217"/>
  <sheetViews>
    <sheetView tabSelected="1" topLeftCell="O1" zoomScale="69" zoomScaleNormal="69" workbookViewId="0">
      <pane xSplit="2" ySplit="5" topLeftCell="Q11" activePane="bottomRight" state="frozen"/>
      <selection activeCell="O1" sqref="O1"/>
      <selection pane="topRight" activeCell="Q1" sqref="Q1"/>
      <selection pane="bottomLeft" activeCell="O6" sqref="O6"/>
      <selection pane="bottomRight" activeCell="T17" sqref="T17"/>
    </sheetView>
  </sheetViews>
  <sheetFormatPr defaultColWidth="10.796875" defaultRowHeight="13.8" outlineLevelCol="1" x14ac:dyDescent="0.3"/>
  <cols>
    <col min="1" max="1" width="12.59765625" style="5" hidden="1" customWidth="1"/>
    <col min="2" max="4" width="9.5" style="5" hidden="1" customWidth="1"/>
    <col min="5" max="5" width="10" style="5" hidden="1" customWidth="1"/>
    <col min="6" max="7" width="9.5" style="5" hidden="1" customWidth="1"/>
    <col min="8" max="8" width="10.5" style="5" hidden="1" customWidth="1"/>
    <col min="9" max="10" width="9.5" style="5" hidden="1" customWidth="1"/>
    <col min="11" max="11" width="10.5" style="5" hidden="1" customWidth="1"/>
    <col min="12" max="12" width="9.5" style="5" hidden="1" customWidth="1"/>
    <col min="13" max="13" width="11.5" style="5" hidden="1" customWidth="1"/>
    <col min="14" max="14" width="6.796875" style="5" hidden="1" customWidth="1"/>
    <col min="15" max="15" width="2.796875" style="5" customWidth="1"/>
    <col min="16" max="16" width="44.8984375" style="5" customWidth="1"/>
    <col min="17" max="17" width="8.09765625" style="5" customWidth="1"/>
    <col min="18" max="18" width="10.796875" style="5" customWidth="1" outlineLevel="1"/>
    <col min="19" max="29" width="10.5" style="5" customWidth="1" outlineLevel="1"/>
    <col min="30" max="31" width="8.3984375" style="5" customWidth="1" outlineLevel="1"/>
    <col min="32" max="32" width="11.296875" style="5" bestFit="1" customWidth="1"/>
    <col min="33" max="36" width="10.5" style="5" bestFit="1" customWidth="1"/>
    <col min="37" max="37" width="8.3984375" style="5" bestFit="1" customWidth="1"/>
    <col min="38" max="38" width="10.09765625" style="5" customWidth="1"/>
    <col min="39" max="39" width="11.296875" style="5" bestFit="1" customWidth="1"/>
    <col min="40" max="43" width="10.5" style="5" bestFit="1" customWidth="1"/>
    <col min="44" max="44" width="8.3984375" style="5" bestFit="1" customWidth="1"/>
    <col min="45" max="45" width="12" style="5" customWidth="1"/>
    <col min="46" max="46" width="11.296875" style="5" bestFit="1" customWidth="1"/>
    <col min="47" max="50" width="10.5" style="5" bestFit="1" customWidth="1"/>
    <col min="51" max="51" width="8.3984375" style="5" bestFit="1" customWidth="1"/>
    <col min="52" max="52" width="12.19921875" style="5" customWidth="1"/>
    <col min="53" max="53" width="14.3984375" style="5" customWidth="1"/>
    <col min="54" max="57" width="10.5" style="5" bestFit="1" customWidth="1"/>
    <col min="58" max="58" width="8.3984375" style="5" bestFit="1" customWidth="1"/>
    <col min="59" max="59" width="12.5" style="5" customWidth="1"/>
    <col min="60" max="60" width="11.296875" style="5" bestFit="1" customWidth="1"/>
    <col min="61" max="16384" width="10.796875" style="5"/>
  </cols>
  <sheetData>
    <row r="1" spans="1:60" ht="18" x14ac:dyDescent="0.35">
      <c r="A1" s="1" t="s">
        <v>84</v>
      </c>
      <c r="B1" s="1"/>
      <c r="C1" s="1"/>
      <c r="D1" s="1"/>
      <c r="E1" s="1"/>
      <c r="F1" s="1"/>
      <c r="G1" s="1"/>
      <c r="H1" s="1">
        <v>11</v>
      </c>
      <c r="I1" s="1"/>
      <c r="J1" s="1"/>
      <c r="K1" s="1"/>
      <c r="L1" s="1"/>
      <c r="M1" s="1"/>
      <c r="N1" s="2"/>
      <c r="O1" s="3"/>
      <c r="P1" s="120" t="str">
        <f>A1</f>
        <v>AHWEREASE 5-STAR PROJECT</v>
      </c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4"/>
    </row>
    <row r="2" spans="1:60" ht="18.600000000000001" thickBot="1" x14ac:dyDescent="0.4">
      <c r="A2" s="121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6"/>
      <c r="O2" s="7"/>
      <c r="P2" s="3" t="s">
        <v>1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>
        <v>2028</v>
      </c>
      <c r="AG2" s="4"/>
    </row>
    <row r="3" spans="1:60" ht="17.100000000000001" customHeight="1" thickTop="1" thickBot="1" x14ac:dyDescent="0.35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8" t="s">
        <v>3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2" t="s">
        <v>4</v>
      </c>
      <c r="AH3" s="12" t="s">
        <v>5</v>
      </c>
      <c r="AI3" s="12" t="s">
        <v>6</v>
      </c>
      <c r="AJ3" s="12" t="s">
        <v>7</v>
      </c>
      <c r="AK3" s="12"/>
      <c r="AL3" s="12"/>
      <c r="AM3" s="12"/>
      <c r="AN3" s="13" t="s">
        <v>4</v>
      </c>
      <c r="AO3" s="13" t="s">
        <v>5</v>
      </c>
      <c r="AP3" s="13" t="s">
        <v>6</v>
      </c>
      <c r="AQ3" s="13" t="s">
        <v>7</v>
      </c>
      <c r="AR3" s="9"/>
      <c r="AS3" s="9"/>
      <c r="AT3" s="9"/>
      <c r="AU3" s="12" t="s">
        <v>4</v>
      </c>
      <c r="AV3" s="12" t="s">
        <v>5</v>
      </c>
      <c r="AW3" s="12" t="s">
        <v>6</v>
      </c>
      <c r="AX3" s="12" t="s">
        <v>7</v>
      </c>
      <c r="AY3" s="12"/>
      <c r="AZ3" s="12"/>
      <c r="BA3" s="12"/>
      <c r="BB3" s="13" t="s">
        <v>4</v>
      </c>
      <c r="BC3" s="13" t="s">
        <v>5</v>
      </c>
      <c r="BD3" s="13" t="s">
        <v>6</v>
      </c>
      <c r="BE3" s="13" t="s">
        <v>7</v>
      </c>
      <c r="BF3" s="9"/>
      <c r="BG3" s="9"/>
      <c r="BH3" s="9"/>
    </row>
    <row r="4" spans="1:60" ht="16.8" thickTop="1" thickBot="1" x14ac:dyDescent="0.35">
      <c r="A4" s="14">
        <v>43282</v>
      </c>
      <c r="B4" s="15">
        <v>43313</v>
      </c>
      <c r="C4" s="15">
        <v>43344</v>
      </c>
      <c r="D4" s="15">
        <v>43374</v>
      </c>
      <c r="E4" s="15">
        <v>43405</v>
      </c>
      <c r="F4" s="15">
        <v>43435</v>
      </c>
      <c r="G4" s="15">
        <v>43466</v>
      </c>
      <c r="H4" s="15">
        <v>43497</v>
      </c>
      <c r="I4" s="15">
        <v>43525</v>
      </c>
      <c r="J4" s="15">
        <v>43556</v>
      </c>
      <c r="K4" s="15">
        <v>43586</v>
      </c>
      <c r="L4" s="16">
        <v>43617</v>
      </c>
      <c r="M4" s="17" t="e">
        <f>#REF!</f>
        <v>#REF!</v>
      </c>
      <c r="N4" s="17"/>
      <c r="O4" s="18"/>
      <c r="P4" s="19"/>
      <c r="Q4" s="20"/>
      <c r="R4" s="21">
        <v>46753</v>
      </c>
      <c r="S4" s="21">
        <v>46784</v>
      </c>
      <c r="T4" s="21">
        <v>46813</v>
      </c>
      <c r="U4" s="21">
        <v>46844</v>
      </c>
      <c r="V4" s="21">
        <v>46874</v>
      </c>
      <c r="W4" s="21">
        <v>46905</v>
      </c>
      <c r="X4" s="21">
        <v>46935</v>
      </c>
      <c r="Y4" s="21">
        <v>46966</v>
      </c>
      <c r="Z4" s="21">
        <v>46997</v>
      </c>
      <c r="AA4" s="21">
        <v>47027</v>
      </c>
      <c r="AB4" s="21">
        <v>47058</v>
      </c>
      <c r="AC4" s="22">
        <v>47088</v>
      </c>
      <c r="AD4" s="23"/>
      <c r="AE4" s="22"/>
      <c r="AF4" s="24" t="s">
        <v>8</v>
      </c>
      <c r="AG4" s="12">
        <f>IF(AG3="Jan-Mar",AF2+1,AF2)</f>
        <v>2029</v>
      </c>
      <c r="AH4" s="12">
        <f>AG4</f>
        <v>2029</v>
      </c>
      <c r="AI4" s="12">
        <f t="shared" ref="AI4:AJ4" si="0">IF(AI3="Jan-Mar",AG4+1,AG4)</f>
        <v>2029</v>
      </c>
      <c r="AJ4" s="12">
        <f t="shared" si="0"/>
        <v>2029</v>
      </c>
      <c r="AK4" s="12"/>
      <c r="AL4" s="12"/>
      <c r="AM4" s="12" t="s">
        <v>8</v>
      </c>
      <c r="AN4" s="25">
        <f>IF(AN3="Jan-Mar",AJ4+1,AJ4)</f>
        <v>2030</v>
      </c>
      <c r="AO4" s="25">
        <f>AN4</f>
        <v>2030</v>
      </c>
      <c r="AP4" s="25">
        <f t="shared" ref="AP4:AQ4" si="1">AO4</f>
        <v>2030</v>
      </c>
      <c r="AQ4" s="25">
        <f t="shared" si="1"/>
        <v>2030</v>
      </c>
      <c r="AR4" s="25"/>
      <c r="AS4" s="25"/>
      <c r="AT4" s="25" t="s">
        <v>8</v>
      </c>
      <c r="AU4" s="12">
        <f>IF(AU3="Jan-Mar",AQ4+1,AQ4)</f>
        <v>2031</v>
      </c>
      <c r="AV4" s="12">
        <f>AU4</f>
        <v>2031</v>
      </c>
      <c r="AW4" s="12">
        <f t="shared" ref="AW4:AX4" si="2">IF(AW3="Jan-Mar",AU4+1,AU4)</f>
        <v>2031</v>
      </c>
      <c r="AX4" s="12">
        <f t="shared" si="2"/>
        <v>2031</v>
      </c>
      <c r="AY4" s="12"/>
      <c r="AZ4" s="12"/>
      <c r="BA4" s="12" t="s">
        <v>8</v>
      </c>
      <c r="BB4" s="25">
        <f>IF(BB3="Jan-Mar",AX4+1,AX4)</f>
        <v>2032</v>
      </c>
      <c r="BC4" s="25">
        <f>BB4</f>
        <v>2032</v>
      </c>
      <c r="BD4" s="25">
        <f t="shared" ref="BD4:BE4" si="3">BC4</f>
        <v>2032</v>
      </c>
      <c r="BE4" s="25">
        <f t="shared" si="3"/>
        <v>2032</v>
      </c>
      <c r="BF4" s="25"/>
      <c r="BG4" s="25"/>
      <c r="BH4" s="25" t="s">
        <v>8</v>
      </c>
    </row>
    <row r="5" spans="1:60" ht="16.8" hidden="1" thickTop="1" thickBot="1" x14ac:dyDescent="0.35">
      <c r="A5" s="26">
        <v>31</v>
      </c>
      <c r="B5" s="27">
        <v>31</v>
      </c>
      <c r="C5" s="27">
        <v>30</v>
      </c>
      <c r="D5" s="27">
        <v>31</v>
      </c>
      <c r="E5" s="27">
        <v>30</v>
      </c>
      <c r="F5" s="27">
        <v>31</v>
      </c>
      <c r="G5" s="27">
        <v>31</v>
      </c>
      <c r="H5" s="27">
        <v>28</v>
      </c>
      <c r="I5" s="27">
        <v>31</v>
      </c>
      <c r="J5" s="27">
        <v>30</v>
      </c>
      <c r="K5" s="27">
        <v>31</v>
      </c>
      <c r="L5" s="28">
        <v>30</v>
      </c>
      <c r="M5" s="29">
        <f>SUM(A5:L5)</f>
        <v>365</v>
      </c>
      <c r="N5" s="29"/>
      <c r="O5" s="30"/>
      <c r="P5" s="31" t="s">
        <v>85</v>
      </c>
      <c r="Q5" s="32"/>
      <c r="R5" s="33">
        <v>31</v>
      </c>
      <c r="S5" s="27">
        <v>29</v>
      </c>
      <c r="T5" s="27">
        <v>31</v>
      </c>
      <c r="U5" s="27">
        <v>30</v>
      </c>
      <c r="V5" s="27">
        <v>31</v>
      </c>
      <c r="W5" s="27">
        <v>30</v>
      </c>
      <c r="X5" s="27">
        <v>31</v>
      </c>
      <c r="Y5" s="27">
        <v>31</v>
      </c>
      <c r="Z5" s="27">
        <v>30</v>
      </c>
      <c r="AA5" s="27">
        <v>31</v>
      </c>
      <c r="AB5" s="27">
        <v>30</v>
      </c>
      <c r="AC5" s="28">
        <v>31</v>
      </c>
      <c r="AD5" s="34"/>
      <c r="AE5" s="28"/>
      <c r="AF5" s="29">
        <v>366</v>
      </c>
      <c r="AG5" s="27">
        <v>92</v>
      </c>
      <c r="AH5" s="27">
        <v>366</v>
      </c>
      <c r="AI5" s="27">
        <v>91</v>
      </c>
      <c r="AJ5" s="28">
        <v>91</v>
      </c>
      <c r="AK5" s="34"/>
      <c r="AL5" s="28"/>
      <c r="AM5" s="29">
        <v>92</v>
      </c>
      <c r="AN5" s="27">
        <v>91</v>
      </c>
      <c r="AO5" s="25">
        <f>AN5</f>
        <v>91</v>
      </c>
      <c r="AP5" s="27">
        <v>92</v>
      </c>
      <c r="AQ5" s="28">
        <v>92</v>
      </c>
      <c r="AR5" s="34"/>
      <c r="AS5" s="28"/>
      <c r="AT5" s="29">
        <v>366</v>
      </c>
      <c r="AU5" s="27">
        <v>92</v>
      </c>
      <c r="AV5" s="27">
        <v>92</v>
      </c>
      <c r="AW5" s="27">
        <v>2807</v>
      </c>
      <c r="AX5" s="28">
        <v>0</v>
      </c>
      <c r="AY5" s="34"/>
      <c r="AZ5" s="28"/>
      <c r="BA5" s="29">
        <v>0</v>
      </c>
      <c r="BB5" s="27">
        <v>0</v>
      </c>
      <c r="BC5" s="27">
        <v>0</v>
      </c>
      <c r="BD5" s="27">
        <v>0</v>
      </c>
      <c r="BE5" s="28">
        <v>0</v>
      </c>
      <c r="BF5" s="34"/>
      <c r="BG5" s="28"/>
      <c r="BH5" s="29">
        <v>0</v>
      </c>
    </row>
    <row r="6" spans="1:60" ht="14.4" x14ac:dyDescent="0.3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7"/>
      <c r="M6" s="38">
        <f>SUM(A6:L6)</f>
        <v>0</v>
      </c>
      <c r="N6" s="39"/>
      <c r="O6" s="18"/>
      <c r="P6" s="40" t="s">
        <v>2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2"/>
      <c r="AE6" s="43"/>
      <c r="AF6" s="44"/>
      <c r="AG6" s="41"/>
      <c r="AH6" s="41"/>
      <c r="AI6" s="41"/>
      <c r="AJ6" s="41"/>
      <c r="AK6" s="42"/>
      <c r="AL6" s="43"/>
      <c r="AM6" s="44"/>
      <c r="AN6" s="41"/>
      <c r="AO6" s="41"/>
      <c r="AP6" s="41"/>
      <c r="AQ6" s="41"/>
      <c r="AR6" s="42"/>
      <c r="AS6" s="43"/>
      <c r="AT6" s="44"/>
      <c r="AU6" s="41"/>
      <c r="AV6" s="41"/>
      <c r="AW6" s="41"/>
      <c r="AX6" s="41"/>
      <c r="AY6" s="42"/>
      <c r="AZ6" s="43"/>
      <c r="BA6" s="44"/>
      <c r="BB6" s="41"/>
      <c r="BC6" s="41"/>
      <c r="BD6" s="41"/>
      <c r="BE6" s="41"/>
      <c r="BF6" s="42"/>
      <c r="BG6" s="43"/>
      <c r="BH6" s="44"/>
    </row>
    <row r="7" spans="1:60" ht="14.4" x14ac:dyDescent="0.3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7"/>
      <c r="M7" s="38">
        <f t="shared" ref="M7:M98" si="4">SUM(A7:L7)</f>
        <v>0</v>
      </c>
      <c r="N7" s="48"/>
      <c r="O7" s="18"/>
      <c r="P7" s="49" t="s">
        <v>9</v>
      </c>
      <c r="R7" s="50">
        <v>3217753.44</v>
      </c>
      <c r="S7" s="50">
        <v>3188585.4000000004</v>
      </c>
      <c r="T7" s="50">
        <v>3103396.4279999998</v>
      </c>
      <c r="U7" s="50">
        <v>4454712.9000000004</v>
      </c>
      <c r="V7" s="50">
        <v>8271249.3600000003</v>
      </c>
      <c r="W7" s="50">
        <v>8815943.3691228069</v>
      </c>
      <c r="X7" s="50">
        <v>10042524.514814813</v>
      </c>
      <c r="Y7" s="50">
        <v>10356173.348888889</v>
      </c>
      <c r="Z7" s="50">
        <v>11054813.84680702</v>
      </c>
      <c r="AA7" s="50">
        <v>12084838.87454191</v>
      </c>
      <c r="AB7" s="50">
        <v>12795621.187212475</v>
      </c>
      <c r="AC7" s="50">
        <v>12818586.605964912</v>
      </c>
      <c r="AD7" s="51"/>
      <c r="AE7" s="52"/>
      <c r="AF7" s="53">
        <f>SUM(R7:AC7)</f>
        <v>100204199.27535282</v>
      </c>
      <c r="AG7" s="50">
        <v>10095393</v>
      </c>
      <c r="AH7" s="50">
        <v>21769110</v>
      </c>
      <c r="AI7" s="50">
        <v>29507362.5</v>
      </c>
      <c r="AJ7" s="50">
        <v>33759000</v>
      </c>
      <c r="AK7" s="51"/>
      <c r="AL7" s="52"/>
      <c r="AM7" s="53">
        <f>SUM(AG7:AJ7)</f>
        <v>95130865.5</v>
      </c>
      <c r="AN7" s="50">
        <v>10779003.675000001</v>
      </c>
      <c r="AO7" s="50">
        <v>23616598.5</v>
      </c>
      <c r="AP7" s="50">
        <v>32254455.75</v>
      </c>
      <c r="AQ7" s="50">
        <v>36982167.75</v>
      </c>
      <c r="AR7" s="51"/>
      <c r="AS7" s="52"/>
      <c r="AT7" s="53">
        <f>SUM(AN7:AQ7)</f>
        <v>103632225.675</v>
      </c>
      <c r="AU7" s="50">
        <v>11856904.0425</v>
      </c>
      <c r="AV7" s="50">
        <v>25978258.350000005</v>
      </c>
      <c r="AW7" s="50">
        <v>35479901.324999996</v>
      </c>
      <c r="AX7" s="50">
        <v>40680384.524999999</v>
      </c>
      <c r="AY7" s="51"/>
      <c r="AZ7" s="52"/>
      <c r="BA7" s="53">
        <f>SUM(AU7:AX7)</f>
        <v>113995448.24250001</v>
      </c>
      <c r="BB7" s="50">
        <v>13042594.446750004</v>
      </c>
      <c r="BC7" s="50">
        <v>28576084.185000002</v>
      </c>
      <c r="BD7" s="50">
        <v>39027891.457499996</v>
      </c>
      <c r="BE7" s="50">
        <v>44748422.977499992</v>
      </c>
      <c r="BF7" s="51"/>
      <c r="BG7" s="52"/>
      <c r="BH7" s="53">
        <f>SUM(BB7:BE7)</f>
        <v>125394993.06674999</v>
      </c>
    </row>
    <row r="8" spans="1:60" ht="14.4" x14ac:dyDescent="0.3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7"/>
      <c r="M8" s="38"/>
      <c r="N8" s="48"/>
      <c r="O8" s="18"/>
      <c r="P8" s="49" t="s">
        <v>10</v>
      </c>
      <c r="R8" s="50">
        <v>1770930</v>
      </c>
      <c r="S8" s="50">
        <v>1785648</v>
      </c>
      <c r="T8" s="50">
        <v>1560567</v>
      </c>
      <c r="U8" s="50">
        <v>1677350</v>
      </c>
      <c r="V8" s="50">
        <v>2249890</v>
      </c>
      <c r="W8" s="50">
        <v>2257410</v>
      </c>
      <c r="X8" s="50">
        <v>2337010</v>
      </c>
      <c r="Y8" s="50">
        <v>1560567</v>
      </c>
      <c r="Z8" s="50">
        <v>2373570</v>
      </c>
      <c r="AA8" s="50">
        <v>2530214.5</v>
      </c>
      <c r="AB8" s="50">
        <v>2537734.5</v>
      </c>
      <c r="AC8" s="50">
        <v>2830974.5</v>
      </c>
      <c r="AD8" s="51"/>
      <c r="AE8" s="52"/>
      <c r="AF8" s="53">
        <f t="shared" ref="AF8:AF9" si="5">SUM(R8:AC8)</f>
        <v>25471865.5</v>
      </c>
      <c r="AG8" s="50">
        <v>5637997.5587499999</v>
      </c>
      <c r="AH8" s="50">
        <v>6812253.0587499999</v>
      </c>
      <c r="AI8" s="50">
        <v>7841661.5587499999</v>
      </c>
      <c r="AJ8" s="50">
        <v>8696174.5587499999</v>
      </c>
      <c r="AK8" s="51"/>
      <c r="AL8" s="52"/>
      <c r="AM8" s="53">
        <f>SUM(AG8:AJ8)</f>
        <v>28988086.734999999</v>
      </c>
      <c r="AN8" s="50">
        <v>6209890.9972718759</v>
      </c>
      <c r="AO8" s="50">
        <v>7501572.0472718766</v>
      </c>
      <c r="AP8" s="50">
        <v>8633940.6910218764</v>
      </c>
      <c r="AQ8" s="50">
        <v>9573904.9910218772</v>
      </c>
      <c r="AR8" s="51"/>
      <c r="AS8" s="52"/>
      <c r="AT8" s="53">
        <f>SUM(AN8:AQ8)</f>
        <v>31919308.726587504</v>
      </c>
      <c r="AU8" s="50">
        <v>6839803.3821172435</v>
      </c>
      <c r="AV8" s="50">
        <v>8260652.5371172428</v>
      </c>
      <c r="AW8" s="50">
        <v>9506279.3166016191</v>
      </c>
      <c r="AX8" s="50">
        <v>10540240.04660162</v>
      </c>
      <c r="AY8" s="51"/>
      <c r="AZ8" s="52"/>
      <c r="BA8" s="53">
        <f>SUM(AU8:AX8)</f>
        <v>35146975.282437727</v>
      </c>
      <c r="BB8" s="50">
        <v>7533621.642171762</v>
      </c>
      <c r="BC8" s="50">
        <v>9096555.7126717623</v>
      </c>
      <c r="BD8" s="50">
        <v>10466768.621778285</v>
      </c>
      <c r="BE8" s="50">
        <v>11604125.424778286</v>
      </c>
      <c r="BF8" s="51"/>
      <c r="BG8" s="52"/>
      <c r="BH8" s="53">
        <f>SUM(BB8:BE8)</f>
        <v>38701071.401400089</v>
      </c>
    </row>
    <row r="9" spans="1:60" ht="15" thickBot="1" x14ac:dyDescent="0.35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  <c r="M9" s="38">
        <f t="shared" si="4"/>
        <v>0</v>
      </c>
      <c r="N9" s="48"/>
      <c r="O9" s="18"/>
      <c r="P9" s="49" t="s">
        <v>11</v>
      </c>
      <c r="R9" s="50">
        <v>245244</v>
      </c>
      <c r="S9" s="50">
        <v>251035.65000000002</v>
      </c>
      <c r="T9" s="50">
        <v>245155.72500000001</v>
      </c>
      <c r="U9" s="50">
        <v>274357.5</v>
      </c>
      <c r="V9" s="50">
        <v>380194.5</v>
      </c>
      <c r="W9" s="50">
        <v>373225.5</v>
      </c>
      <c r="X9" s="50">
        <v>391780.50000000006</v>
      </c>
      <c r="Y9" s="50">
        <v>390897.75000000006</v>
      </c>
      <c r="Z9" s="50">
        <v>401473.50000000006</v>
      </c>
      <c r="AA9" s="50">
        <v>420028.5</v>
      </c>
      <c r="AB9" s="50">
        <v>422659.50000000006</v>
      </c>
      <c r="AC9" s="50">
        <v>421794.00000000006</v>
      </c>
      <c r="AD9" s="51"/>
      <c r="AE9" s="52"/>
      <c r="AF9" s="53">
        <f t="shared" si="5"/>
        <v>4217846.625</v>
      </c>
      <c r="AG9" s="50">
        <v>815578.91250000009</v>
      </c>
      <c r="AH9" s="50">
        <v>1130555.25</v>
      </c>
      <c r="AI9" s="50">
        <v>1302566.9250000003</v>
      </c>
      <c r="AJ9" s="50">
        <v>1390930.2000000002</v>
      </c>
      <c r="AK9" s="51"/>
      <c r="AL9" s="52"/>
      <c r="AM9" s="53">
        <f>SUM(AG9:AJ9)</f>
        <v>4639631.2875000006</v>
      </c>
      <c r="AN9" s="50">
        <v>897136.80375000008</v>
      </c>
      <c r="AO9" s="50">
        <v>1243610.7750000001</v>
      </c>
      <c r="AP9" s="50">
        <v>1432823.6175000004</v>
      </c>
      <c r="AQ9" s="50">
        <v>1530023.2200000002</v>
      </c>
      <c r="AR9" s="51"/>
      <c r="AS9" s="52"/>
      <c r="AT9" s="53">
        <f>SUM(AN9:AQ9)</f>
        <v>5103594.4162500016</v>
      </c>
      <c r="AU9" s="50">
        <v>986850.48412500019</v>
      </c>
      <c r="AV9" s="50">
        <v>1367971.8525000003</v>
      </c>
      <c r="AW9" s="50">
        <v>1576105.9792500008</v>
      </c>
      <c r="AX9" s="50">
        <v>1683025.5420000004</v>
      </c>
      <c r="AY9" s="51"/>
      <c r="AZ9" s="52"/>
      <c r="BA9" s="53">
        <f>SUM(AU9:AX9)</f>
        <v>5613953.8578750016</v>
      </c>
      <c r="BB9" s="50">
        <v>1085535.5325375004</v>
      </c>
      <c r="BC9" s="50">
        <v>1504769.0377500006</v>
      </c>
      <c r="BD9" s="50">
        <v>1733716.5771750007</v>
      </c>
      <c r="BE9" s="50">
        <v>1851328.0962000005</v>
      </c>
      <c r="BF9" s="51"/>
      <c r="BG9" s="52"/>
      <c r="BH9" s="53">
        <f>SUM(BB9:BE9)</f>
        <v>6175349.2436625026</v>
      </c>
    </row>
    <row r="10" spans="1:60" ht="14.4" x14ac:dyDescent="0.3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7"/>
      <c r="M10" s="38">
        <f t="shared" si="4"/>
        <v>0</v>
      </c>
      <c r="N10" s="48"/>
      <c r="O10" s="18"/>
      <c r="P10" s="40" t="s">
        <v>12</v>
      </c>
      <c r="R10" s="54">
        <f>SUM(R7:R9)</f>
        <v>5233927.4399999995</v>
      </c>
      <c r="S10" s="54">
        <f t="shared" ref="S10:AC10" si="6">SUM(S7:S9)</f>
        <v>5225269.0500000007</v>
      </c>
      <c r="T10" s="54">
        <f t="shared" si="6"/>
        <v>4909119.152999999</v>
      </c>
      <c r="U10" s="54">
        <f t="shared" si="6"/>
        <v>6406420.4000000004</v>
      </c>
      <c r="V10" s="54">
        <f t="shared" si="6"/>
        <v>10901333.859999999</v>
      </c>
      <c r="W10" s="54">
        <f t="shared" si="6"/>
        <v>11446578.869122807</v>
      </c>
      <c r="X10" s="54">
        <f>SUM(X7:X9)</f>
        <v>12771315.014814813</v>
      </c>
      <c r="Y10" s="54">
        <f t="shared" si="6"/>
        <v>12307638.098888889</v>
      </c>
      <c r="Z10" s="54">
        <f t="shared" si="6"/>
        <v>13829857.34680702</v>
      </c>
      <c r="AA10" s="54">
        <f t="shared" si="6"/>
        <v>15035081.87454191</v>
      </c>
      <c r="AB10" s="54">
        <f t="shared" si="6"/>
        <v>15756015.187212475</v>
      </c>
      <c r="AC10" s="54">
        <f t="shared" si="6"/>
        <v>16071355.105964912</v>
      </c>
      <c r="AD10" s="51"/>
      <c r="AE10" s="55"/>
      <c r="AF10" s="56">
        <f>SUM(AF7:AF9)</f>
        <v>129893911.40035282</v>
      </c>
      <c r="AG10" s="54">
        <f t="shared" ref="AG10:AJ10" si="7">SUM(AG7:AG9)</f>
        <v>16548969.471249999</v>
      </c>
      <c r="AH10" s="54">
        <f t="shared" si="7"/>
        <v>29711918.30875</v>
      </c>
      <c r="AI10" s="54">
        <f t="shared" si="7"/>
        <v>38651590.983750001</v>
      </c>
      <c r="AJ10" s="54">
        <f t="shared" si="7"/>
        <v>43846104.758750007</v>
      </c>
      <c r="AK10" s="51"/>
      <c r="AL10" s="55"/>
      <c r="AM10" s="56">
        <f>SUM(AM7:AM9)</f>
        <v>128758583.52249999</v>
      </c>
      <c r="AN10" s="54">
        <f>SUM(AN7:AN9)</f>
        <v>17886031.476021878</v>
      </c>
      <c r="AO10" s="54">
        <f t="shared" ref="AO10:AQ10" si="8">SUM(AO7:AO9)</f>
        <v>32361781.322271876</v>
      </c>
      <c r="AP10" s="54">
        <f t="shared" si="8"/>
        <v>42321220.058521874</v>
      </c>
      <c r="AQ10" s="54">
        <f t="shared" si="8"/>
        <v>48086095.961021878</v>
      </c>
      <c r="AR10" s="51"/>
      <c r="AS10" s="55"/>
      <c r="AT10" s="56">
        <f>SUM(AT7:AT9)</f>
        <v>140655128.81783748</v>
      </c>
      <c r="AU10" s="54">
        <f>SUM(AU7:AU9)</f>
        <v>19683557.908742245</v>
      </c>
      <c r="AV10" s="54">
        <f>SUM(AV7:AV9)</f>
        <v>35606882.739617251</v>
      </c>
      <c r="AW10" s="54">
        <f>SUM(AW7:AW9)</f>
        <v>46562286.620851614</v>
      </c>
      <c r="AX10" s="54">
        <f>SUM(AX7:AX9)</f>
        <v>52903650.113601618</v>
      </c>
      <c r="AY10" s="51"/>
      <c r="AZ10" s="55"/>
      <c r="BA10" s="56">
        <f>SUM(BA7:BA9)</f>
        <v>154756377.38281274</v>
      </c>
      <c r="BB10" s="54">
        <f t="shared" ref="BB10:BE10" si="9">SUM(BB7:BB9)</f>
        <v>21661751.621459268</v>
      </c>
      <c r="BC10" s="54">
        <f t="shared" si="9"/>
        <v>39177408.935421765</v>
      </c>
      <c r="BD10" s="54">
        <f t="shared" si="9"/>
        <v>51228376.656453282</v>
      </c>
      <c r="BE10" s="54">
        <f t="shared" si="9"/>
        <v>58203876.498478279</v>
      </c>
      <c r="BF10" s="51"/>
      <c r="BG10" s="55"/>
      <c r="BH10" s="56">
        <f>SUM(BH7:BH9)</f>
        <v>170271413.71181259</v>
      </c>
    </row>
    <row r="11" spans="1:60" ht="14.4" x14ac:dyDescent="0.3">
      <c r="A11" s="57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7"/>
      <c r="M11" s="38"/>
      <c r="N11" s="48"/>
      <c r="O11" s="18"/>
      <c r="P11" s="49" t="s">
        <v>13</v>
      </c>
      <c r="Q11" s="58">
        <v>0.8</v>
      </c>
      <c r="R11" s="50">
        <f>R10*$Q$11</f>
        <v>4187141.9519999996</v>
      </c>
      <c r="S11" s="50">
        <f t="shared" ref="S11:AC11" si="10">S10*$Q$11</f>
        <v>4180215.2400000007</v>
      </c>
      <c r="T11" s="50">
        <f t="shared" si="10"/>
        <v>3927295.3223999995</v>
      </c>
      <c r="U11" s="50">
        <f t="shared" si="10"/>
        <v>5125136.32</v>
      </c>
      <c r="V11" s="50">
        <f t="shared" si="10"/>
        <v>8721067.0879999995</v>
      </c>
      <c r="W11" s="50">
        <f t="shared" si="10"/>
        <v>9157263.0952982455</v>
      </c>
      <c r="X11" s="50">
        <f t="shared" si="10"/>
        <v>10217052.011851851</v>
      </c>
      <c r="Y11" s="50">
        <f t="shared" si="10"/>
        <v>9846110.4791111108</v>
      </c>
      <c r="Z11" s="50">
        <f t="shared" si="10"/>
        <v>11063885.877445616</v>
      </c>
      <c r="AA11" s="50">
        <f t="shared" si="10"/>
        <v>12028065.499633528</v>
      </c>
      <c r="AB11" s="50">
        <f t="shared" si="10"/>
        <v>12604812.14976998</v>
      </c>
      <c r="AC11" s="50">
        <f t="shared" si="10"/>
        <v>12857084.084771931</v>
      </c>
      <c r="AD11" s="51"/>
      <c r="AE11" s="52"/>
      <c r="AF11" s="53"/>
      <c r="AG11" s="50">
        <f>AG10*$Q$11</f>
        <v>13239175.577</v>
      </c>
      <c r="AH11" s="50">
        <f t="shared" ref="AH11:AJ11" si="11">AH10*$Q$11</f>
        <v>23769534.647</v>
      </c>
      <c r="AI11" s="50">
        <f t="shared" si="11"/>
        <v>30921272.787</v>
      </c>
      <c r="AJ11" s="50">
        <f t="shared" si="11"/>
        <v>35076883.807000004</v>
      </c>
      <c r="AK11" s="51"/>
      <c r="AL11" s="52"/>
      <c r="AM11" s="53"/>
      <c r="AN11" s="50">
        <f>AN10*$Q$11</f>
        <v>14308825.180817503</v>
      </c>
      <c r="AO11" s="50">
        <f t="shared" ref="AO11:AQ11" si="12">AO10*$Q$11</f>
        <v>25889425.057817504</v>
      </c>
      <c r="AP11" s="50">
        <f t="shared" si="12"/>
        <v>33856976.046817504</v>
      </c>
      <c r="AQ11" s="50">
        <f t="shared" si="12"/>
        <v>38468876.768817507</v>
      </c>
      <c r="AR11" s="51"/>
      <c r="AS11" s="52"/>
      <c r="AT11" s="53"/>
      <c r="AU11" s="50">
        <f>AU10*$Q$11</f>
        <v>15746846.326993797</v>
      </c>
      <c r="AV11" s="50">
        <f t="shared" ref="AV11:AX11" si="13">AV10*$Q$11</f>
        <v>28485506.191693801</v>
      </c>
      <c r="AW11" s="50">
        <f t="shared" si="13"/>
        <v>37249829.296681292</v>
      </c>
      <c r="AX11" s="50">
        <f t="shared" si="13"/>
        <v>42322920.090881296</v>
      </c>
      <c r="AY11" s="51"/>
      <c r="AZ11" s="52"/>
      <c r="BA11" s="53"/>
      <c r="BB11" s="50">
        <f>BB10*$Q$11</f>
        <v>17329401.297167417</v>
      </c>
      <c r="BC11" s="50">
        <f t="shared" ref="BC11:BE11" si="14">BC10*$Q$11</f>
        <v>31341927.148337413</v>
      </c>
      <c r="BD11" s="50">
        <f t="shared" si="14"/>
        <v>40982701.325162627</v>
      </c>
      <c r="BE11" s="50">
        <f t="shared" si="14"/>
        <v>46563101.198782623</v>
      </c>
      <c r="BF11" s="51"/>
      <c r="BG11" s="52"/>
      <c r="BH11" s="53"/>
    </row>
    <row r="12" spans="1:60" ht="14.4" x14ac:dyDescent="0.3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7"/>
      <c r="M12" s="38"/>
      <c r="N12" s="48"/>
      <c r="O12" s="18"/>
      <c r="P12" s="49" t="s">
        <v>14</v>
      </c>
      <c r="Q12" s="58">
        <v>0.15</v>
      </c>
      <c r="R12" s="50"/>
      <c r="S12" s="59">
        <f>R10*$Q$12</f>
        <v>785089.11599999992</v>
      </c>
      <c r="T12" s="59">
        <f t="shared" ref="T12:AC12" si="15">S10*$Q$12</f>
        <v>783790.35750000004</v>
      </c>
      <c r="U12" s="59">
        <f t="shared" si="15"/>
        <v>736367.87294999987</v>
      </c>
      <c r="V12" s="59">
        <f t="shared" si="15"/>
        <v>960963.06</v>
      </c>
      <c r="W12" s="59">
        <f t="shared" si="15"/>
        <v>1635200.0789999999</v>
      </c>
      <c r="X12" s="59">
        <f t="shared" si="15"/>
        <v>1716986.830368421</v>
      </c>
      <c r="Y12" s="59">
        <f t="shared" si="15"/>
        <v>1915697.2522222218</v>
      </c>
      <c r="Z12" s="59">
        <f t="shared" si="15"/>
        <v>1846145.7148333334</v>
      </c>
      <c r="AA12" s="59">
        <f t="shared" si="15"/>
        <v>2074478.602021053</v>
      </c>
      <c r="AB12" s="59">
        <f t="shared" si="15"/>
        <v>2255262.2811812866</v>
      </c>
      <c r="AC12" s="59">
        <f t="shared" si="15"/>
        <v>2363402.2780818711</v>
      </c>
      <c r="AD12" s="60">
        <f>AC10*$Q$12</f>
        <v>2410703.2658947366</v>
      </c>
      <c r="AE12" s="61"/>
      <c r="AF12" s="53"/>
      <c r="AG12" s="62">
        <f>AC10*$Q$12</f>
        <v>2410703.2658947366</v>
      </c>
      <c r="AH12" s="59">
        <f>AG10*$Q$12</f>
        <v>2482345.4206874999</v>
      </c>
      <c r="AI12" s="59">
        <f>AH10*$Q$12</f>
        <v>4456787.7463125</v>
      </c>
      <c r="AJ12" s="59">
        <f t="shared" ref="AJ12" si="16">AI10*$Q$12</f>
        <v>5797738.6475625001</v>
      </c>
      <c r="AK12" s="60">
        <f>AJ10*$Q$12</f>
        <v>6576915.7138125012</v>
      </c>
      <c r="AL12" s="61"/>
      <c r="AM12" s="53"/>
      <c r="AN12" s="59">
        <f>AJ10*$Q$12</f>
        <v>6576915.7138125012</v>
      </c>
      <c r="AO12" s="59">
        <f>AN10*$Q$12</f>
        <v>2682904.7214032817</v>
      </c>
      <c r="AP12" s="59">
        <f>AO10*$Q$12</f>
        <v>4854267.198340781</v>
      </c>
      <c r="AQ12" s="59">
        <f t="shared" ref="AQ12" si="17">AP10*$Q$12</f>
        <v>6348183.0087782806</v>
      </c>
      <c r="AR12" s="60">
        <f>AQ10*$Q$12</f>
        <v>7212914.3941532811</v>
      </c>
      <c r="AS12" s="61"/>
      <c r="AT12" s="53"/>
      <c r="AU12" s="59">
        <f>AQ10*$Q$12</f>
        <v>7212914.3941532811</v>
      </c>
      <c r="AV12" s="59">
        <f>AU10*$Q$12</f>
        <v>2952533.6863113367</v>
      </c>
      <c r="AW12" s="59">
        <f>AV10*$Q$12</f>
        <v>5341032.4109425871</v>
      </c>
      <c r="AX12" s="59">
        <f t="shared" ref="AX12" si="18">AW10*$Q$12</f>
        <v>6984342.9931277419</v>
      </c>
      <c r="AY12" s="60">
        <f>AX10*$Q$12</f>
        <v>7935547.5170402424</v>
      </c>
      <c r="AZ12" s="61"/>
      <c r="BA12" s="53"/>
      <c r="BB12" s="59">
        <f>AX10*$Q$12</f>
        <v>7935547.5170402424</v>
      </c>
      <c r="BC12" s="59">
        <f>BB10*$Q$12</f>
        <v>3249262.7432188899</v>
      </c>
      <c r="BD12" s="59">
        <f>BC10*$Q$12</f>
        <v>5876611.3403132642</v>
      </c>
      <c r="BE12" s="59">
        <f t="shared" ref="BE12" si="19">BD10*$Q$12</f>
        <v>7684256.4984679921</v>
      </c>
      <c r="BF12" s="60">
        <f>BE10*$Q$12</f>
        <v>8730581.4747717418</v>
      </c>
      <c r="BG12" s="61"/>
      <c r="BH12" s="53"/>
    </row>
    <row r="13" spans="1:60" ht="14.4" x14ac:dyDescent="0.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7"/>
      <c r="M13" s="38"/>
      <c r="N13" s="48"/>
      <c r="O13" s="18"/>
      <c r="P13" s="49" t="s">
        <v>15</v>
      </c>
      <c r="Q13" s="58">
        <v>0.05</v>
      </c>
      <c r="R13" s="63"/>
      <c r="S13" s="59"/>
      <c r="T13" s="59">
        <f>R10*$Q$13</f>
        <v>261696.37199999997</v>
      </c>
      <c r="U13" s="59">
        <f t="shared" ref="U13:AD13" si="20">S10*$Q$13</f>
        <v>261263.45250000004</v>
      </c>
      <c r="V13" s="59">
        <f t="shared" si="20"/>
        <v>245455.95764999997</v>
      </c>
      <c r="W13" s="59">
        <f t="shared" si="20"/>
        <v>320321.02</v>
      </c>
      <c r="X13" s="59">
        <f t="shared" si="20"/>
        <v>545066.69299999997</v>
      </c>
      <c r="Y13" s="59">
        <f t="shared" si="20"/>
        <v>572328.94345614035</v>
      </c>
      <c r="Z13" s="59">
        <f t="shared" si="20"/>
        <v>638565.75074074068</v>
      </c>
      <c r="AA13" s="59">
        <f t="shared" si="20"/>
        <v>615381.90494444442</v>
      </c>
      <c r="AB13" s="59">
        <f t="shared" si="20"/>
        <v>691492.86734035099</v>
      </c>
      <c r="AC13" s="59">
        <f t="shared" si="20"/>
        <v>751754.09372709552</v>
      </c>
      <c r="AD13" s="60">
        <f t="shared" si="20"/>
        <v>787800.75936062378</v>
      </c>
      <c r="AE13" s="64">
        <f>AC10*$Q$13</f>
        <v>803567.7552982457</v>
      </c>
      <c r="AF13" s="53"/>
      <c r="AG13" s="62">
        <f>AB10*$Q$13</f>
        <v>787800.75936062378</v>
      </c>
      <c r="AH13" s="62">
        <f>AC10*$Q$13</f>
        <v>803567.7552982457</v>
      </c>
      <c r="AI13" s="59">
        <f>AG10*$Q$13</f>
        <v>827448.47356249997</v>
      </c>
      <c r="AJ13" s="59">
        <f t="shared" ref="AJ13:AK13" si="21">AH10*$Q$13</f>
        <v>1485595.9154375</v>
      </c>
      <c r="AK13" s="60">
        <f t="shared" si="21"/>
        <v>1932579.5491875</v>
      </c>
      <c r="AL13" s="64">
        <f>AJ10*$Q$13</f>
        <v>2192305.2379375002</v>
      </c>
      <c r="AM13" s="53"/>
      <c r="AN13" s="59">
        <f>AI10*$Q$13</f>
        <v>1932579.5491875</v>
      </c>
      <c r="AO13" s="59">
        <f>AJ10*$Q$13</f>
        <v>2192305.2379375002</v>
      </c>
      <c r="AP13" s="59">
        <f>AN10*$Q$13</f>
        <v>894301.57380109397</v>
      </c>
      <c r="AQ13" s="59">
        <f t="shared" ref="AQ13:AR13" si="22">AO10*$Q$13</f>
        <v>1618089.066113594</v>
      </c>
      <c r="AR13" s="60">
        <f t="shared" si="22"/>
        <v>2116061.002926094</v>
      </c>
      <c r="AS13" s="64">
        <f>AQ10*$Q$13</f>
        <v>2404304.7980510942</v>
      </c>
      <c r="AT13" s="53"/>
      <c r="AU13" s="59">
        <f>AP10*$Q$13</f>
        <v>2116061.002926094</v>
      </c>
      <c r="AV13" s="59">
        <f>AQ10*$Q$13</f>
        <v>2404304.7980510942</v>
      </c>
      <c r="AW13" s="59">
        <f>AU10*$Q$13</f>
        <v>984177.89543711231</v>
      </c>
      <c r="AX13" s="59">
        <f t="shared" ref="AX13:AY13" si="23">AV10*$Q$13</f>
        <v>1780344.1369808626</v>
      </c>
      <c r="AY13" s="60">
        <f t="shared" si="23"/>
        <v>2328114.3310425808</v>
      </c>
      <c r="AZ13" s="64">
        <f>AX10*$Q$13</f>
        <v>2645182.505680081</v>
      </c>
      <c r="BA13" s="53"/>
      <c r="BB13" s="59">
        <f>AW10*$Q$13</f>
        <v>2328114.3310425808</v>
      </c>
      <c r="BC13" s="59">
        <f>AX10*$Q$13</f>
        <v>2645182.505680081</v>
      </c>
      <c r="BD13" s="59">
        <f>BB10*$Q$13</f>
        <v>1083087.5810729635</v>
      </c>
      <c r="BE13" s="59">
        <f t="shared" ref="BE13:BF13" si="24">BC10*$Q$13</f>
        <v>1958870.4467710883</v>
      </c>
      <c r="BF13" s="60">
        <f t="shared" si="24"/>
        <v>2561418.8328226642</v>
      </c>
      <c r="BG13" s="64">
        <f>BE10*$Q$13</f>
        <v>2910193.8249239139</v>
      </c>
      <c r="BH13" s="53"/>
    </row>
    <row r="14" spans="1:60" ht="14.4" x14ac:dyDescent="0.3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7"/>
      <c r="M14" s="38"/>
      <c r="N14" s="48"/>
      <c r="O14" s="18"/>
      <c r="P14" s="65" t="s">
        <v>16</v>
      </c>
      <c r="Q14" s="58"/>
      <c r="R14" s="66">
        <f>SUM(R11:R13)</f>
        <v>4187141.9519999996</v>
      </c>
      <c r="S14" s="66">
        <f t="shared" ref="S14:AC14" si="25">SUM(S11:S13)</f>
        <v>4965304.3560000006</v>
      </c>
      <c r="T14" s="66">
        <f t="shared" si="25"/>
        <v>4972782.0518999994</v>
      </c>
      <c r="U14" s="66">
        <f t="shared" si="25"/>
        <v>6122767.6454499997</v>
      </c>
      <c r="V14" s="66">
        <f t="shared" si="25"/>
        <v>9927486.1056500003</v>
      </c>
      <c r="W14" s="66">
        <f t="shared" si="25"/>
        <v>11112784.194298245</v>
      </c>
      <c r="X14" s="66">
        <f t="shared" si="25"/>
        <v>12479105.535220273</v>
      </c>
      <c r="Y14" s="66">
        <f t="shared" si="25"/>
        <v>12334136.674789473</v>
      </c>
      <c r="Z14" s="66">
        <f t="shared" si="25"/>
        <v>13548597.34301969</v>
      </c>
      <c r="AA14" s="66">
        <f t="shared" si="25"/>
        <v>14717926.006599026</v>
      </c>
      <c r="AB14" s="66">
        <f t="shared" si="25"/>
        <v>15551567.298291618</v>
      </c>
      <c r="AC14" s="66">
        <f t="shared" si="25"/>
        <v>15972240.456580898</v>
      </c>
      <c r="AD14" s="51"/>
      <c r="AE14" s="52"/>
      <c r="AF14" s="53">
        <f>SUM(R14:AC14)</f>
        <v>125891839.61979923</v>
      </c>
      <c r="AG14" s="66">
        <f t="shared" ref="AG14:AJ14" si="26">SUM(AG11:AG13)</f>
        <v>16437679.602255361</v>
      </c>
      <c r="AH14" s="66">
        <f t="shared" si="26"/>
        <v>27055447.822985746</v>
      </c>
      <c r="AI14" s="66">
        <f t="shared" si="26"/>
        <v>36205509.006875001</v>
      </c>
      <c r="AJ14" s="66">
        <f t="shared" si="26"/>
        <v>42360218.369999997</v>
      </c>
      <c r="AK14" s="51"/>
      <c r="AL14" s="52"/>
      <c r="AM14" s="53">
        <f>SUM(AG14:AJ14)</f>
        <v>122058854.8021161</v>
      </c>
      <c r="AN14" s="66">
        <f t="shared" ref="AN14:AQ14" si="27">SUM(AN11:AN13)</f>
        <v>22818320.443817504</v>
      </c>
      <c r="AO14" s="66">
        <f t="shared" si="27"/>
        <v>30764635.017158285</v>
      </c>
      <c r="AP14" s="66">
        <f t="shared" si="27"/>
        <v>39605544.818959378</v>
      </c>
      <c r="AQ14" s="66">
        <f t="shared" si="27"/>
        <v>46435148.843709379</v>
      </c>
      <c r="AR14" s="51"/>
      <c r="AS14" s="52"/>
      <c r="AT14" s="53">
        <f>SUM(AN14:AQ14)</f>
        <v>139623649.12364453</v>
      </c>
      <c r="AU14" s="66">
        <f>SUM(AU11:AU13)</f>
        <v>25075821.724073172</v>
      </c>
      <c r="AV14" s="66">
        <f t="shared" ref="AV14:AX14" si="28">SUM(AV11:AV13)</f>
        <v>33842344.676056236</v>
      </c>
      <c r="AW14" s="66">
        <f t="shared" si="28"/>
        <v>43575039.603060991</v>
      </c>
      <c r="AX14" s="66">
        <f t="shared" si="28"/>
        <v>51087607.220989898</v>
      </c>
      <c r="AY14" s="51"/>
      <c r="AZ14" s="52"/>
      <c r="BA14" s="53">
        <f>SUM(AU14:AX14)</f>
        <v>153580813.22418028</v>
      </c>
      <c r="BB14" s="66">
        <f t="shared" ref="BB14:BE14" si="29">SUM(BB11:BB13)</f>
        <v>27593063.145250238</v>
      </c>
      <c r="BC14" s="66">
        <f t="shared" si="29"/>
        <v>37236372.397236384</v>
      </c>
      <c r="BD14" s="66">
        <f t="shared" si="29"/>
        <v>47942400.246548854</v>
      </c>
      <c r="BE14" s="66">
        <f t="shared" si="29"/>
        <v>56206228.144021697</v>
      </c>
      <c r="BF14" s="51"/>
      <c r="BG14" s="52"/>
      <c r="BH14" s="53">
        <f>SUM(BB14:BE14)</f>
        <v>168978063.93305716</v>
      </c>
    </row>
    <row r="15" spans="1:60" ht="15" thickBot="1" x14ac:dyDescent="0.3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7"/>
      <c r="M15" s="38"/>
      <c r="N15" s="48"/>
      <c r="O15" s="18"/>
      <c r="P15" s="65" t="s">
        <v>17</v>
      </c>
      <c r="R15" s="67">
        <f>S12+S13+T13</f>
        <v>1046785.4879999999</v>
      </c>
      <c r="S15" s="67">
        <f>T12+T13+U13</f>
        <v>1306750.182</v>
      </c>
      <c r="T15" s="67">
        <f t="shared" ref="T15:AB15" si="30">U12+U13+V13</f>
        <v>1243087.2830999999</v>
      </c>
      <c r="U15" s="67">
        <f t="shared" si="30"/>
        <v>1526740.0376500001</v>
      </c>
      <c r="V15" s="67">
        <f t="shared" si="30"/>
        <v>2500587.7919999999</v>
      </c>
      <c r="W15" s="67">
        <f t="shared" si="30"/>
        <v>2834382.4668245614</v>
      </c>
      <c r="X15" s="67">
        <f t="shared" si="30"/>
        <v>3126591.9464191031</v>
      </c>
      <c r="Y15" s="67">
        <f t="shared" si="30"/>
        <v>3100093.3705185186</v>
      </c>
      <c r="Z15" s="67">
        <f t="shared" si="30"/>
        <v>3381353.3743058485</v>
      </c>
      <c r="AA15" s="67">
        <f t="shared" si="30"/>
        <v>3698509.2422487331</v>
      </c>
      <c r="AB15" s="67">
        <f t="shared" si="30"/>
        <v>3902957.1311695902</v>
      </c>
      <c r="AC15" s="67">
        <f>AD12+AD13+AE13</f>
        <v>4002071.7805536063</v>
      </c>
      <c r="AD15" s="68"/>
      <c r="AE15" s="43"/>
      <c r="AF15" s="69">
        <f>AF10-AF14</f>
        <v>4002071.7805535942</v>
      </c>
      <c r="AG15" s="67">
        <f t="shared" ref="AG15:AI15" si="31">AH12+AH13+AI13</f>
        <v>4113361.6495482456</v>
      </c>
      <c r="AH15" s="67">
        <f t="shared" si="31"/>
        <v>6769832.1353125004</v>
      </c>
      <c r="AI15" s="67">
        <f t="shared" si="31"/>
        <v>9215914.112187501</v>
      </c>
      <c r="AJ15" s="67">
        <f>AK12+AK13+AL13</f>
        <v>10701800.500937501</v>
      </c>
      <c r="AK15" s="68"/>
      <c r="AL15" s="43"/>
      <c r="AM15" s="69">
        <f>AM10-AM14+AF15</f>
        <v>10701800.500937492</v>
      </c>
      <c r="AN15" s="67">
        <f t="shared" ref="AN15:AP15" si="32">AO12+AO13+AP13</f>
        <v>5769511.5331418756</v>
      </c>
      <c r="AO15" s="67">
        <f t="shared" si="32"/>
        <v>7366657.8382554688</v>
      </c>
      <c r="AP15" s="67">
        <f t="shared" si="32"/>
        <v>10082333.077817969</v>
      </c>
      <c r="AQ15" s="67">
        <f>AR12+AR13+AS13</f>
        <v>11733280.195130469</v>
      </c>
      <c r="AR15" s="68"/>
      <c r="AS15" s="43"/>
      <c r="AT15" s="69">
        <f>AT10-AT14+AM15</f>
        <v>11733280.195130438</v>
      </c>
      <c r="AU15" s="67">
        <f t="shared" ref="AU15:AW15" si="33">AV12+AV13+AW13</f>
        <v>6341016.3797995429</v>
      </c>
      <c r="AV15" s="67">
        <f t="shared" si="33"/>
        <v>8105554.4433605615</v>
      </c>
      <c r="AW15" s="67">
        <f t="shared" si="33"/>
        <v>11092801.461151185</v>
      </c>
      <c r="AX15" s="67">
        <f>AY12+AY13+AZ13</f>
        <v>12908844.353762904</v>
      </c>
      <c r="AY15" s="68"/>
      <c r="AZ15" s="43"/>
      <c r="BA15" s="69">
        <f>BA10-BA14+AT15</f>
        <v>12908844.353762895</v>
      </c>
      <c r="BB15" s="67">
        <f t="shared" ref="BB15:BD15" si="34">BC12+BC13+BD13</f>
        <v>6977532.8299719347</v>
      </c>
      <c r="BC15" s="67">
        <f t="shared" si="34"/>
        <v>8918569.368157316</v>
      </c>
      <c r="BD15" s="67">
        <f t="shared" si="34"/>
        <v>12204545.778061744</v>
      </c>
      <c r="BE15" s="67">
        <f>BF12+BF13+BG13</f>
        <v>14202194.132518319</v>
      </c>
      <c r="BF15" s="68"/>
      <c r="BG15" s="43"/>
      <c r="BH15" s="69">
        <f>BH10-BH14+BA15</f>
        <v>14202194.132518321</v>
      </c>
    </row>
    <row r="16" spans="1:60" ht="17.100000000000001" customHeight="1" thickTop="1" x14ac:dyDescent="0.3">
      <c r="A16" s="8" t="s">
        <v>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11"/>
      <c r="P16" s="122" t="s">
        <v>18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4"/>
    </row>
    <row r="17" spans="1:61" ht="14.4" x14ac:dyDescent="0.3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7"/>
      <c r="M17" s="38"/>
      <c r="N17" s="48"/>
      <c r="O17" s="18"/>
      <c r="P17" s="70" t="s">
        <v>0</v>
      </c>
      <c r="Q17" s="71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3"/>
      <c r="AE17" s="74"/>
      <c r="AF17" s="75"/>
      <c r="AG17" s="72"/>
      <c r="AH17" s="72"/>
      <c r="AI17" s="72"/>
      <c r="AJ17" s="72"/>
      <c r="AK17" s="73"/>
      <c r="AL17" s="74"/>
      <c r="AM17" s="75"/>
      <c r="AN17" s="72"/>
      <c r="AO17" s="72"/>
      <c r="AP17" s="72"/>
      <c r="AQ17" s="72"/>
      <c r="AR17" s="73"/>
      <c r="AS17" s="74"/>
      <c r="AT17" s="75"/>
      <c r="AU17" s="72"/>
      <c r="AV17" s="72"/>
      <c r="AW17" s="72"/>
      <c r="AX17" s="72"/>
      <c r="AY17" s="73"/>
      <c r="AZ17" s="74"/>
      <c r="BA17" s="75"/>
      <c r="BB17" s="72"/>
      <c r="BC17" s="72"/>
      <c r="BD17" s="72"/>
      <c r="BE17" s="72"/>
      <c r="BF17" s="73"/>
      <c r="BG17" s="74"/>
      <c r="BH17" s="75"/>
    </row>
    <row r="18" spans="1:61" ht="14.4" x14ac:dyDescent="0.3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7"/>
      <c r="M18" s="38">
        <f t="shared" ref="M18" si="35">SUM(A18:L18)</f>
        <v>0</v>
      </c>
      <c r="N18" s="48"/>
      <c r="O18" s="18"/>
      <c r="P18" s="76" t="s">
        <v>19</v>
      </c>
      <c r="R18" s="54">
        <v>162875</v>
      </c>
      <c r="S18" s="54">
        <v>162875</v>
      </c>
      <c r="T18" s="54">
        <v>162875</v>
      </c>
      <c r="U18" s="54">
        <v>162875</v>
      </c>
      <c r="V18" s="54">
        <v>162875</v>
      </c>
      <c r="W18" s="54">
        <v>162875</v>
      </c>
      <c r="X18" s="54">
        <v>162875</v>
      </c>
      <c r="Y18" s="54">
        <v>162875</v>
      </c>
      <c r="Z18" s="54">
        <v>162875</v>
      </c>
      <c r="AA18" s="54">
        <v>162875</v>
      </c>
      <c r="AB18" s="54">
        <v>162875</v>
      </c>
      <c r="AC18" s="54">
        <v>162875</v>
      </c>
      <c r="AD18" s="68"/>
      <c r="AE18" s="77">
        <f>SUM(R18:AC18)</f>
        <v>1954500</v>
      </c>
      <c r="AF18" s="69">
        <v>1954500</v>
      </c>
      <c r="AG18" s="54">
        <v>537487.5</v>
      </c>
      <c r="AH18" s="54">
        <v>537487.5</v>
      </c>
      <c r="AI18" s="54">
        <v>537487.5</v>
      </c>
      <c r="AJ18" s="54">
        <v>537487.5</v>
      </c>
      <c r="AK18" s="68"/>
      <c r="AL18" s="77">
        <f>SUM(AG18:AJ18)</f>
        <v>2149950</v>
      </c>
      <c r="AM18" s="69">
        <f>AL18</f>
        <v>2149950</v>
      </c>
      <c r="AN18" s="54">
        <v>591236.25</v>
      </c>
      <c r="AO18" s="54">
        <v>591236.25</v>
      </c>
      <c r="AP18" s="54">
        <v>591236.25</v>
      </c>
      <c r="AQ18" s="54">
        <v>591236.25</v>
      </c>
      <c r="AR18" s="68"/>
      <c r="AS18" s="77">
        <f>SUM(AN18:AQ18)</f>
        <v>2364945</v>
      </c>
      <c r="AT18" s="69">
        <f>AS18</f>
        <v>2364945</v>
      </c>
      <c r="AU18" s="54">
        <v>650359.87500000023</v>
      </c>
      <c r="AV18" s="54">
        <v>650359.87500000023</v>
      </c>
      <c r="AW18" s="54">
        <v>650359.87500000023</v>
      </c>
      <c r="AX18" s="54">
        <v>650359.87500000023</v>
      </c>
      <c r="AY18" s="68"/>
      <c r="AZ18" s="77">
        <f>SUM(AU18:AX18)</f>
        <v>2601439.5000000009</v>
      </c>
      <c r="BA18" s="69">
        <f>AZ18</f>
        <v>2601439.5000000009</v>
      </c>
      <c r="BB18" s="54">
        <v>715395.86250000028</v>
      </c>
      <c r="BC18" s="54">
        <v>715395.86250000028</v>
      </c>
      <c r="BD18" s="54">
        <v>715395.86250000028</v>
      </c>
      <c r="BE18" s="54">
        <v>715395.86250000028</v>
      </c>
      <c r="BF18" s="68"/>
      <c r="BG18" s="77">
        <f>SUM(BB18:BE18)</f>
        <v>2861583.4500000011</v>
      </c>
      <c r="BH18" s="69">
        <f>BG18</f>
        <v>2861583.4500000011</v>
      </c>
    </row>
    <row r="19" spans="1:61" ht="14.4" x14ac:dyDescent="0.3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7"/>
      <c r="M19" s="38"/>
      <c r="N19" s="48"/>
      <c r="O19" s="18"/>
      <c r="P19" s="49" t="s">
        <v>20</v>
      </c>
      <c r="Q19" s="78">
        <v>1</v>
      </c>
      <c r="R19" s="63">
        <f>R18*$Q$19</f>
        <v>162875</v>
      </c>
      <c r="S19" s="63">
        <f t="shared" ref="S19:AC19" si="36">S18*$Q$19</f>
        <v>162875</v>
      </c>
      <c r="T19" s="63">
        <f t="shared" si="36"/>
        <v>162875</v>
      </c>
      <c r="U19" s="63">
        <f t="shared" si="36"/>
        <v>162875</v>
      </c>
      <c r="V19" s="63">
        <f t="shared" si="36"/>
        <v>162875</v>
      </c>
      <c r="W19" s="63">
        <f t="shared" si="36"/>
        <v>162875</v>
      </c>
      <c r="X19" s="63">
        <f t="shared" si="36"/>
        <v>162875</v>
      </c>
      <c r="Y19" s="63">
        <f t="shared" si="36"/>
        <v>162875</v>
      </c>
      <c r="Z19" s="63">
        <f t="shared" si="36"/>
        <v>162875</v>
      </c>
      <c r="AA19" s="63">
        <f t="shared" si="36"/>
        <v>162875</v>
      </c>
      <c r="AB19" s="63">
        <f t="shared" si="36"/>
        <v>162875</v>
      </c>
      <c r="AC19" s="63">
        <f t="shared" si="36"/>
        <v>162875</v>
      </c>
      <c r="AD19" s="68"/>
      <c r="AE19" s="43"/>
      <c r="AF19" s="69"/>
      <c r="AG19" s="63">
        <f>AG18*$Q$19</f>
        <v>537487.5</v>
      </c>
      <c r="AH19" s="63">
        <f t="shared" ref="AH19:AJ19" si="37">AH18*$Q$19</f>
        <v>537487.5</v>
      </c>
      <c r="AI19" s="63">
        <f t="shared" si="37"/>
        <v>537487.5</v>
      </c>
      <c r="AJ19" s="63">
        <f t="shared" si="37"/>
        <v>537487.5</v>
      </c>
      <c r="AK19" s="68"/>
      <c r="AL19" s="43"/>
      <c r="AM19" s="69"/>
      <c r="AN19" s="63">
        <f t="shared" ref="AN19:AQ19" si="38">AN18*$Q$19</f>
        <v>591236.25</v>
      </c>
      <c r="AO19" s="63">
        <f t="shared" si="38"/>
        <v>591236.25</v>
      </c>
      <c r="AP19" s="63">
        <f t="shared" si="38"/>
        <v>591236.25</v>
      </c>
      <c r="AQ19" s="63">
        <f t="shared" si="38"/>
        <v>591236.25</v>
      </c>
      <c r="AR19" s="68"/>
      <c r="AS19" s="43"/>
      <c r="AT19" s="69"/>
      <c r="AU19" s="63">
        <f t="shared" ref="AU19:AX19" si="39">AU18*$Q$19</f>
        <v>650359.87500000023</v>
      </c>
      <c r="AV19" s="63">
        <f t="shared" si="39"/>
        <v>650359.87500000023</v>
      </c>
      <c r="AW19" s="63">
        <f t="shared" si="39"/>
        <v>650359.87500000023</v>
      </c>
      <c r="AX19" s="63">
        <f t="shared" si="39"/>
        <v>650359.87500000023</v>
      </c>
      <c r="AY19" s="68"/>
      <c r="AZ19" s="43"/>
      <c r="BA19" s="69"/>
      <c r="BB19" s="63">
        <f t="shared" ref="BB19:BE19" si="40">BB18*$Q$19</f>
        <v>715395.86250000028</v>
      </c>
      <c r="BC19" s="63">
        <f t="shared" si="40"/>
        <v>715395.86250000028</v>
      </c>
      <c r="BD19" s="63">
        <f t="shared" si="40"/>
        <v>715395.86250000028</v>
      </c>
      <c r="BE19" s="63">
        <f t="shared" si="40"/>
        <v>715395.86250000028</v>
      </c>
      <c r="BF19" s="68"/>
      <c r="BG19" s="43"/>
      <c r="BH19" s="69"/>
    </row>
    <row r="20" spans="1:61" s="84" customFormat="1" ht="14.4" x14ac:dyDescent="0.3">
      <c r="A20" s="79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1"/>
      <c r="M20" s="38"/>
      <c r="N20" s="48"/>
      <c r="O20" s="82"/>
      <c r="P20" s="65" t="s">
        <v>21</v>
      </c>
      <c r="Q20" s="78"/>
      <c r="R20" s="66">
        <f t="shared" ref="R20:AC20" si="41">R19</f>
        <v>162875</v>
      </c>
      <c r="S20" s="66">
        <f t="shared" si="41"/>
        <v>162875</v>
      </c>
      <c r="T20" s="66">
        <f t="shared" si="41"/>
        <v>162875</v>
      </c>
      <c r="U20" s="66">
        <f t="shared" si="41"/>
        <v>162875</v>
      </c>
      <c r="V20" s="66">
        <f t="shared" si="41"/>
        <v>162875</v>
      </c>
      <c r="W20" s="66">
        <f t="shared" si="41"/>
        <v>162875</v>
      </c>
      <c r="X20" s="66">
        <f t="shared" si="41"/>
        <v>162875</v>
      </c>
      <c r="Y20" s="66">
        <f t="shared" si="41"/>
        <v>162875</v>
      </c>
      <c r="Z20" s="66">
        <f t="shared" si="41"/>
        <v>162875</v>
      </c>
      <c r="AA20" s="66">
        <f t="shared" si="41"/>
        <v>162875</v>
      </c>
      <c r="AB20" s="66">
        <f t="shared" si="41"/>
        <v>162875</v>
      </c>
      <c r="AC20" s="66">
        <f t="shared" si="41"/>
        <v>162875</v>
      </c>
      <c r="AD20" s="83"/>
      <c r="AE20" s="77">
        <f>SUM(R20:AC20)</f>
        <v>1954500</v>
      </c>
      <c r="AF20" s="69">
        <f>SUM(R19:AC19)</f>
        <v>1954500</v>
      </c>
      <c r="AG20" s="66">
        <f t="shared" ref="AG20:AJ20" si="42">AG19</f>
        <v>537487.5</v>
      </c>
      <c r="AH20" s="66">
        <f>AH19</f>
        <v>537487.5</v>
      </c>
      <c r="AI20" s="66">
        <f t="shared" si="42"/>
        <v>537487.5</v>
      </c>
      <c r="AJ20" s="66">
        <f t="shared" si="42"/>
        <v>537487.5</v>
      </c>
      <c r="AK20" s="83"/>
      <c r="AL20" s="77">
        <f>SUM(AG20:AJ20)</f>
        <v>2149950</v>
      </c>
      <c r="AM20" s="69">
        <f>AL20</f>
        <v>2149950</v>
      </c>
      <c r="AN20" s="66">
        <f t="shared" ref="AN20:AQ20" si="43">AN19</f>
        <v>591236.25</v>
      </c>
      <c r="AO20" s="66">
        <f t="shared" si="43"/>
        <v>591236.25</v>
      </c>
      <c r="AP20" s="66">
        <f t="shared" si="43"/>
        <v>591236.25</v>
      </c>
      <c r="AQ20" s="66">
        <f t="shared" si="43"/>
        <v>591236.25</v>
      </c>
      <c r="AR20" s="83"/>
      <c r="AS20" s="77">
        <f>SUM(AN20:AQ20)</f>
        <v>2364945</v>
      </c>
      <c r="AT20" s="69">
        <f>AS20</f>
        <v>2364945</v>
      </c>
      <c r="AU20" s="66">
        <f t="shared" ref="AU20:AX20" si="44">AU19</f>
        <v>650359.87500000023</v>
      </c>
      <c r="AV20" s="66">
        <f t="shared" si="44"/>
        <v>650359.87500000023</v>
      </c>
      <c r="AW20" s="66">
        <f t="shared" si="44"/>
        <v>650359.87500000023</v>
      </c>
      <c r="AX20" s="66">
        <f t="shared" si="44"/>
        <v>650359.87500000023</v>
      </c>
      <c r="AY20" s="83"/>
      <c r="AZ20" s="77">
        <f>SUM(AU20:AX20)</f>
        <v>2601439.5000000009</v>
      </c>
      <c r="BA20" s="69">
        <f>AZ20</f>
        <v>2601439.5000000009</v>
      </c>
      <c r="BB20" s="66">
        <f t="shared" ref="BB20:BE20" si="45">BB19</f>
        <v>715395.86250000028</v>
      </c>
      <c r="BC20" s="66">
        <f t="shared" si="45"/>
        <v>715395.86250000028</v>
      </c>
      <c r="BD20" s="66">
        <f t="shared" si="45"/>
        <v>715395.86250000028</v>
      </c>
      <c r="BE20" s="66">
        <f t="shared" si="45"/>
        <v>715395.86250000028</v>
      </c>
      <c r="BF20" s="83"/>
      <c r="BG20" s="77">
        <f>SUM(BB20:BE20)</f>
        <v>2861583.4500000011</v>
      </c>
      <c r="BH20" s="69">
        <f>BG20</f>
        <v>2861583.4500000011</v>
      </c>
      <c r="BI20" s="5"/>
    </row>
    <row r="21" spans="1:61" s="84" customFormat="1" ht="14.4" x14ac:dyDescent="0.3">
      <c r="A21" s="79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/>
      <c r="M21" s="38"/>
      <c r="N21" s="48"/>
      <c r="O21" s="82"/>
      <c r="P21" s="65" t="s">
        <v>22</v>
      </c>
      <c r="Q21" s="85"/>
      <c r="R21" s="66">
        <f t="shared" ref="R21:AC21" si="46">R18-R20</f>
        <v>0</v>
      </c>
      <c r="S21" s="66">
        <f t="shared" si="46"/>
        <v>0</v>
      </c>
      <c r="T21" s="66">
        <f t="shared" si="46"/>
        <v>0</v>
      </c>
      <c r="U21" s="66">
        <f t="shared" si="46"/>
        <v>0</v>
      </c>
      <c r="V21" s="66">
        <f t="shared" si="46"/>
        <v>0</v>
      </c>
      <c r="W21" s="66">
        <f t="shared" si="46"/>
        <v>0</v>
      </c>
      <c r="X21" s="66">
        <f t="shared" si="46"/>
        <v>0</v>
      </c>
      <c r="Y21" s="66">
        <f t="shared" si="46"/>
        <v>0</v>
      </c>
      <c r="Z21" s="66">
        <f t="shared" si="46"/>
        <v>0</v>
      </c>
      <c r="AA21" s="66">
        <f t="shared" si="46"/>
        <v>0</v>
      </c>
      <c r="AB21" s="66">
        <f t="shared" si="46"/>
        <v>0</v>
      </c>
      <c r="AC21" s="66">
        <f t="shared" si="46"/>
        <v>0</v>
      </c>
      <c r="AD21" s="83"/>
      <c r="AE21" s="86">
        <f>AE18-AE20</f>
        <v>0</v>
      </c>
      <c r="AF21" s="69">
        <f>AF18-AF20</f>
        <v>0</v>
      </c>
      <c r="AG21" s="66">
        <f t="shared" ref="AG21:AJ21" si="47">AG18-AG20</f>
        <v>0</v>
      </c>
      <c r="AH21" s="66">
        <f t="shared" si="47"/>
        <v>0</v>
      </c>
      <c r="AI21" s="66">
        <f t="shared" si="47"/>
        <v>0</v>
      </c>
      <c r="AJ21" s="66">
        <f t="shared" si="47"/>
        <v>0</v>
      </c>
      <c r="AK21" s="83"/>
      <c r="AL21" s="86">
        <f>AL18-AL20</f>
        <v>0</v>
      </c>
      <c r="AM21" s="69">
        <f>AM18-AM20</f>
        <v>0</v>
      </c>
      <c r="AN21" s="66">
        <f t="shared" ref="AN21:AQ21" si="48">AN18-AN20</f>
        <v>0</v>
      </c>
      <c r="AO21" s="66">
        <f t="shared" si="48"/>
        <v>0</v>
      </c>
      <c r="AP21" s="66">
        <f t="shared" si="48"/>
        <v>0</v>
      </c>
      <c r="AQ21" s="66">
        <f t="shared" si="48"/>
        <v>0</v>
      </c>
      <c r="AR21" s="83"/>
      <c r="AS21" s="86">
        <f>AS18-AS20</f>
        <v>0</v>
      </c>
      <c r="AT21" s="69">
        <f>AT18-AT20</f>
        <v>0</v>
      </c>
      <c r="AU21" s="66">
        <f t="shared" ref="AU21:AX21" si="49">AU18-AU20</f>
        <v>0</v>
      </c>
      <c r="AV21" s="66">
        <f t="shared" si="49"/>
        <v>0</v>
      </c>
      <c r="AW21" s="66">
        <f t="shared" si="49"/>
        <v>0</v>
      </c>
      <c r="AX21" s="66">
        <f t="shared" si="49"/>
        <v>0</v>
      </c>
      <c r="AY21" s="83"/>
      <c r="AZ21" s="86">
        <f>AZ18-AZ20</f>
        <v>0</v>
      </c>
      <c r="BA21" s="69">
        <f>BA18-BA20</f>
        <v>0</v>
      </c>
      <c r="BB21" s="66">
        <f t="shared" ref="BB21:BE21" si="50">BB18-BB20</f>
        <v>0</v>
      </c>
      <c r="BC21" s="66">
        <f t="shared" si="50"/>
        <v>0</v>
      </c>
      <c r="BD21" s="66">
        <f t="shared" si="50"/>
        <v>0</v>
      </c>
      <c r="BE21" s="66">
        <f t="shared" si="50"/>
        <v>0</v>
      </c>
      <c r="BF21" s="83"/>
      <c r="BG21" s="86">
        <f>BG18-BG20</f>
        <v>0</v>
      </c>
      <c r="BH21" s="69">
        <f>BH18-BH20</f>
        <v>0</v>
      </c>
      <c r="BI21" s="5"/>
    </row>
    <row r="22" spans="1:61" ht="14.4" x14ac:dyDescent="0.3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  <c r="M22" s="38"/>
      <c r="N22" s="48"/>
      <c r="O22" s="18"/>
      <c r="P22" s="49"/>
      <c r="Q22" s="87"/>
      <c r="R22" s="8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68"/>
      <c r="AE22" s="43"/>
      <c r="AF22" s="69"/>
      <c r="AG22" s="59"/>
      <c r="AH22" s="59"/>
      <c r="AI22" s="59"/>
      <c r="AJ22" s="59"/>
      <c r="AK22" s="68"/>
      <c r="AL22" s="43"/>
      <c r="AM22" s="69"/>
      <c r="AN22" s="59"/>
      <c r="AO22" s="59"/>
      <c r="AP22" s="59"/>
      <c r="AQ22" s="59"/>
      <c r="AR22" s="68"/>
      <c r="AS22" s="43"/>
      <c r="AT22" s="69"/>
      <c r="AU22" s="59"/>
      <c r="AV22" s="59"/>
      <c r="AW22" s="59"/>
      <c r="AX22" s="59"/>
      <c r="AY22" s="68"/>
      <c r="AZ22" s="43"/>
      <c r="BA22" s="69"/>
      <c r="BB22" s="59"/>
      <c r="BC22" s="59"/>
      <c r="BD22" s="59"/>
      <c r="BE22" s="59"/>
      <c r="BF22" s="68"/>
      <c r="BG22" s="43"/>
      <c r="BH22" s="69"/>
    </row>
    <row r="23" spans="1:61" ht="14.4" x14ac:dyDescent="0.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  <c r="M23" s="38"/>
      <c r="N23" s="48"/>
      <c r="O23" s="18"/>
      <c r="P23" s="76" t="s">
        <v>23</v>
      </c>
      <c r="Q23" s="87"/>
      <c r="R23" s="54">
        <v>25907.5</v>
      </c>
      <c r="S23" s="54">
        <v>25907.5</v>
      </c>
      <c r="T23" s="54">
        <v>25907.5</v>
      </c>
      <c r="U23" s="54">
        <v>25907.5</v>
      </c>
      <c r="V23" s="54">
        <v>25907.5</v>
      </c>
      <c r="W23" s="54">
        <v>25907.5</v>
      </c>
      <c r="X23" s="54">
        <v>25907.5</v>
      </c>
      <c r="Y23" s="54">
        <v>25907.5</v>
      </c>
      <c r="Z23" s="54">
        <v>25907.5</v>
      </c>
      <c r="AA23" s="54">
        <v>25907.5</v>
      </c>
      <c r="AB23" s="54">
        <v>25907.5</v>
      </c>
      <c r="AC23" s="54">
        <v>25907.5</v>
      </c>
      <c r="AD23" s="68"/>
      <c r="AE23" s="77">
        <f>SUM(R23:AC23)</f>
        <v>310890</v>
      </c>
      <c r="AF23" s="69">
        <v>310890</v>
      </c>
      <c r="AG23" s="54">
        <v>85494.75</v>
      </c>
      <c r="AH23" s="54">
        <v>85494.75</v>
      </c>
      <c r="AI23" s="54">
        <v>85494.75</v>
      </c>
      <c r="AJ23" s="54">
        <v>85494.75</v>
      </c>
      <c r="AK23" s="68"/>
      <c r="AL23" s="77">
        <f>SUM(AG23:AJ23)</f>
        <v>341979</v>
      </c>
      <c r="AM23" s="69">
        <f>AL23</f>
        <v>341979</v>
      </c>
      <c r="AN23" s="54">
        <v>94044.225000000006</v>
      </c>
      <c r="AO23" s="54">
        <v>94044.225000000006</v>
      </c>
      <c r="AP23" s="54">
        <v>94044.225000000006</v>
      </c>
      <c r="AQ23" s="54">
        <v>94044.225000000006</v>
      </c>
      <c r="AR23" s="68"/>
      <c r="AS23" s="77">
        <f>SUM(AN23:AQ23)</f>
        <v>376176.9</v>
      </c>
      <c r="AT23" s="69">
        <f>AS23</f>
        <v>376176.9</v>
      </c>
      <c r="AU23" s="54">
        <v>103448.64750000002</v>
      </c>
      <c r="AV23" s="54">
        <v>103448.64750000002</v>
      </c>
      <c r="AW23" s="54">
        <v>103448.64750000002</v>
      </c>
      <c r="AX23" s="54">
        <v>103448.64750000002</v>
      </c>
      <c r="AY23" s="68"/>
      <c r="AZ23" s="77">
        <f>SUM(AU23:AX23)</f>
        <v>413794.59000000008</v>
      </c>
      <c r="BA23" s="69">
        <f>AZ23</f>
        <v>413794.59000000008</v>
      </c>
      <c r="BB23" s="54">
        <v>113793.51225000003</v>
      </c>
      <c r="BC23" s="54">
        <v>113793.51225000003</v>
      </c>
      <c r="BD23" s="54">
        <v>113793.51225000003</v>
      </c>
      <c r="BE23" s="54">
        <v>113793.51225000003</v>
      </c>
      <c r="BF23" s="68"/>
      <c r="BG23" s="77">
        <f>SUM(BB23:BE23)</f>
        <v>455174.04900000012</v>
      </c>
      <c r="BH23" s="77">
        <f>BG23</f>
        <v>455174.04900000012</v>
      </c>
    </row>
    <row r="24" spans="1:61" ht="14.4" x14ac:dyDescent="0.3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  <c r="M24" s="38"/>
      <c r="N24" s="48"/>
      <c r="O24" s="18"/>
      <c r="P24" s="49" t="s">
        <v>24</v>
      </c>
      <c r="Q24" s="78">
        <v>1</v>
      </c>
      <c r="R24" s="50">
        <v>0</v>
      </c>
      <c r="S24" s="50">
        <f>$Q$24*R23</f>
        <v>25907.5</v>
      </c>
      <c r="T24" s="50">
        <f t="shared" ref="T24:AC24" si="51">$Q$24*S23</f>
        <v>25907.5</v>
      </c>
      <c r="U24" s="50">
        <f t="shared" si="51"/>
        <v>25907.5</v>
      </c>
      <c r="V24" s="50">
        <f t="shared" si="51"/>
        <v>25907.5</v>
      </c>
      <c r="W24" s="50">
        <f t="shared" si="51"/>
        <v>25907.5</v>
      </c>
      <c r="X24" s="50">
        <f t="shared" si="51"/>
        <v>25907.5</v>
      </c>
      <c r="Y24" s="50">
        <f t="shared" si="51"/>
        <v>25907.5</v>
      </c>
      <c r="Z24" s="50">
        <f t="shared" si="51"/>
        <v>25907.5</v>
      </c>
      <c r="AA24" s="50">
        <f t="shared" si="51"/>
        <v>25907.5</v>
      </c>
      <c r="AB24" s="50">
        <f t="shared" si="51"/>
        <v>25907.5</v>
      </c>
      <c r="AC24" s="50">
        <f t="shared" si="51"/>
        <v>25907.5</v>
      </c>
      <c r="AD24" s="50">
        <f>$Q$24*AC23</f>
        <v>25907.5</v>
      </c>
      <c r="AE24" s="43"/>
      <c r="AF24" s="69"/>
      <c r="AG24" s="50">
        <f>$Q$24*AC23</f>
        <v>25907.5</v>
      </c>
      <c r="AH24" s="50">
        <f>$Q$24*AG23</f>
        <v>85494.75</v>
      </c>
      <c r="AI24" s="50">
        <f t="shared" ref="AI24:AJ24" si="52">$Q$24*AH23</f>
        <v>85494.75</v>
      </c>
      <c r="AJ24" s="50">
        <f t="shared" si="52"/>
        <v>85494.75</v>
      </c>
      <c r="AK24" s="50">
        <f>$Q$24*AJ23</f>
        <v>85494.75</v>
      </c>
      <c r="AL24" s="43"/>
      <c r="AM24" s="69"/>
      <c r="AN24" s="50">
        <f>$Q$24*AJ23</f>
        <v>85494.75</v>
      </c>
      <c r="AO24" s="50">
        <f>$Q$24*AN23</f>
        <v>94044.225000000006</v>
      </c>
      <c r="AP24" s="50">
        <f t="shared" ref="AP24:AQ24" si="53">$Q$24*AO23</f>
        <v>94044.225000000006</v>
      </c>
      <c r="AQ24" s="50">
        <f t="shared" si="53"/>
        <v>94044.225000000006</v>
      </c>
      <c r="AR24" s="50">
        <f>$Q$24*AQ23</f>
        <v>94044.225000000006</v>
      </c>
      <c r="AS24" s="43"/>
      <c r="AT24" s="69"/>
      <c r="AU24" s="50">
        <f>$Q$24*AR24</f>
        <v>94044.225000000006</v>
      </c>
      <c r="AV24" s="50">
        <f t="shared" ref="AV24:AX24" si="54">$Q$24*AU23</f>
        <v>103448.64750000002</v>
      </c>
      <c r="AW24" s="50">
        <f t="shared" si="54"/>
        <v>103448.64750000002</v>
      </c>
      <c r="AX24" s="50">
        <f t="shared" si="54"/>
        <v>103448.64750000002</v>
      </c>
      <c r="AY24" s="50">
        <f>$Q$24*AX23</f>
        <v>103448.64750000002</v>
      </c>
      <c r="AZ24" s="43"/>
      <c r="BA24" s="69"/>
      <c r="BB24" s="50">
        <f>$Q$24*AY24</f>
        <v>103448.64750000002</v>
      </c>
      <c r="BC24" s="50">
        <f t="shared" ref="BC24:BE24" si="55">$Q$24*BB23</f>
        <v>113793.51225000003</v>
      </c>
      <c r="BD24" s="50">
        <f t="shared" si="55"/>
        <v>113793.51225000003</v>
      </c>
      <c r="BE24" s="50">
        <f t="shared" si="55"/>
        <v>113793.51225000003</v>
      </c>
      <c r="BF24" s="50">
        <f>$Q$24*BE23</f>
        <v>113793.51225000003</v>
      </c>
      <c r="BG24" s="43"/>
      <c r="BH24" s="43"/>
    </row>
    <row r="25" spans="1:61" ht="14.4" x14ac:dyDescent="0.3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  <c r="M25" s="38"/>
      <c r="N25" s="48"/>
      <c r="O25" s="18"/>
      <c r="P25" s="65" t="s">
        <v>21</v>
      </c>
      <c r="Q25" s="78"/>
      <c r="R25" s="66">
        <f>R24</f>
        <v>0</v>
      </c>
      <c r="S25" s="66">
        <f t="shared" ref="S25:AC25" si="56">S24</f>
        <v>25907.5</v>
      </c>
      <c r="T25" s="66">
        <f t="shared" si="56"/>
        <v>25907.5</v>
      </c>
      <c r="U25" s="66">
        <f t="shared" si="56"/>
        <v>25907.5</v>
      </c>
      <c r="V25" s="66">
        <f t="shared" si="56"/>
        <v>25907.5</v>
      </c>
      <c r="W25" s="66">
        <f t="shared" si="56"/>
        <v>25907.5</v>
      </c>
      <c r="X25" s="66">
        <f t="shared" si="56"/>
        <v>25907.5</v>
      </c>
      <c r="Y25" s="66">
        <f t="shared" si="56"/>
        <v>25907.5</v>
      </c>
      <c r="Z25" s="66">
        <f t="shared" si="56"/>
        <v>25907.5</v>
      </c>
      <c r="AA25" s="66">
        <f t="shared" si="56"/>
        <v>25907.5</v>
      </c>
      <c r="AB25" s="66">
        <f t="shared" si="56"/>
        <v>25907.5</v>
      </c>
      <c r="AC25" s="66">
        <f t="shared" si="56"/>
        <v>25907.5</v>
      </c>
      <c r="AD25" s="68"/>
      <c r="AE25" s="77">
        <f>SUM(R25:AC25)</f>
        <v>284982.5</v>
      </c>
      <c r="AF25" s="69">
        <f>SUM(R25:AC25)</f>
        <v>284982.5</v>
      </c>
      <c r="AG25" s="66">
        <f t="shared" ref="AG25:AJ25" si="57">AG24</f>
        <v>25907.5</v>
      </c>
      <c r="AH25" s="66">
        <f t="shared" si="57"/>
        <v>85494.75</v>
      </c>
      <c r="AI25" s="66">
        <f t="shared" si="57"/>
        <v>85494.75</v>
      </c>
      <c r="AJ25" s="66">
        <f t="shared" si="57"/>
        <v>85494.75</v>
      </c>
      <c r="AK25" s="68"/>
      <c r="AL25" s="77">
        <f>SUM(AG25:AJ25)</f>
        <v>282391.75</v>
      </c>
      <c r="AM25" s="69">
        <f>AL25</f>
        <v>282391.75</v>
      </c>
      <c r="AN25" s="66">
        <f t="shared" ref="AN25:AQ25" si="58">AN24</f>
        <v>85494.75</v>
      </c>
      <c r="AO25" s="66">
        <f t="shared" si="58"/>
        <v>94044.225000000006</v>
      </c>
      <c r="AP25" s="66">
        <f t="shared" si="58"/>
        <v>94044.225000000006</v>
      </c>
      <c r="AQ25" s="66">
        <f t="shared" si="58"/>
        <v>94044.225000000006</v>
      </c>
      <c r="AR25" s="68"/>
      <c r="AS25" s="77">
        <f>SUM(AN25:AQ25)</f>
        <v>367627.42500000005</v>
      </c>
      <c r="AT25" s="69">
        <f>AS25</f>
        <v>367627.42500000005</v>
      </c>
      <c r="AU25" s="66">
        <f t="shared" ref="AU25:AX25" si="59">AU24</f>
        <v>94044.225000000006</v>
      </c>
      <c r="AV25" s="66">
        <f t="shared" si="59"/>
        <v>103448.64750000002</v>
      </c>
      <c r="AW25" s="66">
        <f t="shared" si="59"/>
        <v>103448.64750000002</v>
      </c>
      <c r="AX25" s="66">
        <f t="shared" si="59"/>
        <v>103448.64750000002</v>
      </c>
      <c r="AY25" s="68"/>
      <c r="AZ25" s="77">
        <f>SUM(AU25:AX25)</f>
        <v>404390.16750000004</v>
      </c>
      <c r="BA25" s="69">
        <f>AZ25</f>
        <v>404390.16750000004</v>
      </c>
      <c r="BB25" s="66">
        <f t="shared" ref="BB25:BE25" si="60">BB24</f>
        <v>103448.64750000002</v>
      </c>
      <c r="BC25" s="66">
        <f t="shared" si="60"/>
        <v>113793.51225000003</v>
      </c>
      <c r="BD25" s="66">
        <f t="shared" si="60"/>
        <v>113793.51225000003</v>
      </c>
      <c r="BE25" s="66">
        <f t="shared" si="60"/>
        <v>113793.51225000003</v>
      </c>
      <c r="BF25" s="68"/>
      <c r="BG25" s="77">
        <f>SUM(BB25:BE25)</f>
        <v>444829.18425000011</v>
      </c>
      <c r="BH25" s="77">
        <f>BG25</f>
        <v>444829.18425000011</v>
      </c>
    </row>
    <row r="26" spans="1:61" ht="14.4" x14ac:dyDescent="0.3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7"/>
      <c r="M26" s="38"/>
      <c r="N26" s="48"/>
      <c r="O26" s="18"/>
      <c r="P26" s="65" t="s">
        <v>25</v>
      </c>
      <c r="Q26" s="85"/>
      <c r="R26" s="66">
        <f>R23-R25</f>
        <v>25907.5</v>
      </c>
      <c r="S26" s="66">
        <f>R26+S23-S24</f>
        <v>25907.5</v>
      </c>
      <c r="T26" s="66">
        <f t="shared" ref="T26:AC26" si="61">S26+T23-T24</f>
        <v>25907.5</v>
      </c>
      <c r="U26" s="66">
        <f t="shared" si="61"/>
        <v>25907.5</v>
      </c>
      <c r="V26" s="66">
        <f t="shared" si="61"/>
        <v>25907.5</v>
      </c>
      <c r="W26" s="66">
        <f t="shared" si="61"/>
        <v>25907.5</v>
      </c>
      <c r="X26" s="66">
        <f t="shared" si="61"/>
        <v>25907.5</v>
      </c>
      <c r="Y26" s="66">
        <f t="shared" si="61"/>
        <v>25907.5</v>
      </c>
      <c r="Z26" s="66">
        <f t="shared" si="61"/>
        <v>25907.5</v>
      </c>
      <c r="AA26" s="66">
        <f t="shared" si="61"/>
        <v>25907.5</v>
      </c>
      <c r="AB26" s="66">
        <f t="shared" si="61"/>
        <v>25907.5</v>
      </c>
      <c r="AC26" s="66">
        <f t="shared" si="61"/>
        <v>25907.5</v>
      </c>
      <c r="AD26" s="68"/>
      <c r="AE26" s="89">
        <f>AE23-AE25</f>
        <v>25907.5</v>
      </c>
      <c r="AF26" s="69">
        <f>AF23-AF25</f>
        <v>25907.5</v>
      </c>
      <c r="AG26" s="66">
        <f t="shared" ref="AG26:AJ26" si="62">AF26+AG23-AG24</f>
        <v>85494.75</v>
      </c>
      <c r="AH26" s="66">
        <f t="shared" si="62"/>
        <v>85494.75</v>
      </c>
      <c r="AI26" s="66">
        <f t="shared" si="62"/>
        <v>85494.75</v>
      </c>
      <c r="AJ26" s="66">
        <f t="shared" si="62"/>
        <v>85494.75</v>
      </c>
      <c r="AK26" s="68"/>
      <c r="AL26" s="89">
        <f>AL23-AL25+AF26</f>
        <v>85494.75</v>
      </c>
      <c r="AM26" s="69">
        <f>AL26</f>
        <v>85494.75</v>
      </c>
      <c r="AN26" s="66">
        <f t="shared" ref="AN26:AQ26" si="63">AM26+AN23-AN24</f>
        <v>94044.225000000006</v>
      </c>
      <c r="AO26" s="66">
        <f t="shared" si="63"/>
        <v>94044.225000000006</v>
      </c>
      <c r="AP26" s="66">
        <f t="shared" si="63"/>
        <v>94044.225000000006</v>
      </c>
      <c r="AQ26" s="66">
        <f t="shared" si="63"/>
        <v>94044.225000000006</v>
      </c>
      <c r="AR26" s="68"/>
      <c r="AS26" s="89">
        <f>AS23-AS25+AL26</f>
        <v>94044.224999999977</v>
      </c>
      <c r="AT26" s="69">
        <f>AT23-AT25+AL26</f>
        <v>94044.224999999977</v>
      </c>
      <c r="AU26" s="66">
        <f t="shared" ref="AU26:AX26" si="64">AT26+AU23-AU24</f>
        <v>103448.64749999999</v>
      </c>
      <c r="AV26" s="66">
        <f t="shared" si="64"/>
        <v>103448.64749999999</v>
      </c>
      <c r="AW26" s="66">
        <f t="shared" si="64"/>
        <v>103448.64749999999</v>
      </c>
      <c r="AX26" s="66">
        <f t="shared" si="64"/>
        <v>103448.64749999999</v>
      </c>
      <c r="AY26" s="68"/>
      <c r="AZ26" s="89">
        <f>AZ23-AZ25+AS26</f>
        <v>103448.64750000002</v>
      </c>
      <c r="BA26" s="69">
        <f>BA23-BA25+AS26</f>
        <v>103448.64750000002</v>
      </c>
      <c r="BB26" s="66">
        <f t="shared" ref="BB26:BE26" si="65">BA26+BB23-BB24</f>
        <v>113793.51225000003</v>
      </c>
      <c r="BC26" s="66">
        <f t="shared" si="65"/>
        <v>113793.51225000003</v>
      </c>
      <c r="BD26" s="66">
        <f t="shared" si="65"/>
        <v>113793.51225000003</v>
      </c>
      <c r="BE26" s="66">
        <f t="shared" si="65"/>
        <v>113793.51225000003</v>
      </c>
      <c r="BF26" s="68"/>
      <c r="BG26" s="89">
        <f>BG23-BG25+AZ26</f>
        <v>113793.51225000003</v>
      </c>
      <c r="BH26" s="89">
        <f>BH23-BH25+BA26</f>
        <v>113793.51225000003</v>
      </c>
    </row>
    <row r="27" spans="1:61" ht="14.4" x14ac:dyDescent="0.3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7"/>
      <c r="M27" s="38"/>
      <c r="N27" s="48"/>
      <c r="O27" s="18"/>
      <c r="P27" s="65"/>
      <c r="Q27" s="85"/>
      <c r="R27" s="90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68"/>
      <c r="AE27" s="43"/>
      <c r="AF27" s="69"/>
      <c r="AG27" s="59"/>
      <c r="AH27" s="59"/>
      <c r="AI27" s="59"/>
      <c r="AJ27" s="59"/>
      <c r="AK27" s="68"/>
      <c r="AL27" s="43"/>
      <c r="AM27" s="69"/>
      <c r="AN27" s="59"/>
      <c r="AO27" s="59"/>
      <c r="AP27" s="59"/>
      <c r="AQ27" s="59"/>
      <c r="AR27" s="68"/>
      <c r="AS27" s="43"/>
      <c r="AT27" s="69"/>
      <c r="AU27" s="59"/>
      <c r="AV27" s="59"/>
      <c r="AW27" s="59"/>
      <c r="AX27" s="59"/>
      <c r="AY27" s="68"/>
      <c r="AZ27" s="43"/>
      <c r="BA27" s="69"/>
      <c r="BB27" s="59"/>
      <c r="BC27" s="59"/>
      <c r="BD27" s="59"/>
      <c r="BE27" s="59"/>
      <c r="BF27" s="68"/>
      <c r="BG27" s="43"/>
      <c r="BH27" s="69"/>
    </row>
    <row r="28" spans="1:61" ht="14.4" x14ac:dyDescent="0.3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7"/>
      <c r="M28" s="38"/>
      <c r="N28" s="48"/>
      <c r="O28" s="18"/>
      <c r="P28" s="76" t="s">
        <v>26</v>
      </c>
      <c r="Q28" s="87"/>
      <c r="R28" s="54">
        <v>129139.83333333333</v>
      </c>
      <c r="S28" s="54">
        <v>129139.83333333333</v>
      </c>
      <c r="T28" s="54">
        <v>129139.83333333333</v>
      </c>
      <c r="U28" s="54">
        <v>129139.83333333333</v>
      </c>
      <c r="V28" s="54">
        <v>129139.83333333333</v>
      </c>
      <c r="W28" s="54">
        <v>129139.83333333333</v>
      </c>
      <c r="X28" s="54">
        <v>129139.83333333333</v>
      </c>
      <c r="Y28" s="54">
        <v>129139.83333333333</v>
      </c>
      <c r="Z28" s="54">
        <v>129139.83333333333</v>
      </c>
      <c r="AA28" s="54">
        <v>129139.83333333333</v>
      </c>
      <c r="AB28" s="54">
        <v>129139.83333333333</v>
      </c>
      <c r="AC28" s="54">
        <v>129139.83333333333</v>
      </c>
      <c r="AD28" s="68"/>
      <c r="AE28" s="77">
        <f>SUM(R28:AC28)</f>
        <v>1549677.9999999998</v>
      </c>
      <c r="AF28" s="69">
        <v>1549677.9999999998</v>
      </c>
      <c r="AG28" s="54">
        <v>426161.45000000007</v>
      </c>
      <c r="AH28" s="54">
        <v>426161.45000000007</v>
      </c>
      <c r="AI28" s="54">
        <v>426161.45000000007</v>
      </c>
      <c r="AJ28" s="54">
        <v>426161.45000000007</v>
      </c>
      <c r="AK28" s="68"/>
      <c r="AL28" s="77">
        <f>SUM(AG28:AJ28)</f>
        <v>1704645.8000000003</v>
      </c>
      <c r="AM28" s="69">
        <f>AL28</f>
        <v>1704645.8000000003</v>
      </c>
      <c r="AN28" s="54">
        <v>468777.59500000009</v>
      </c>
      <c r="AO28" s="54">
        <v>468777.59500000009</v>
      </c>
      <c r="AP28" s="54">
        <v>468777.59500000009</v>
      </c>
      <c r="AQ28" s="54">
        <v>468777.59500000009</v>
      </c>
      <c r="AR28" s="68"/>
      <c r="AS28" s="77">
        <f>SUM(AN28:AQ28)</f>
        <v>1875110.3800000004</v>
      </c>
      <c r="AT28" s="69">
        <f>AS28</f>
        <v>1875110.3800000004</v>
      </c>
      <c r="AU28" s="54">
        <v>515655.35450000025</v>
      </c>
      <c r="AV28" s="54">
        <v>515655.35450000025</v>
      </c>
      <c r="AW28" s="54">
        <v>515655.35450000025</v>
      </c>
      <c r="AX28" s="54">
        <v>515655.35450000025</v>
      </c>
      <c r="AY28" s="68"/>
      <c r="AZ28" s="77">
        <f>SUM(AU28:AX28)</f>
        <v>2062621.418000001</v>
      </c>
      <c r="BA28" s="69">
        <f>AZ28</f>
        <v>2062621.418000001</v>
      </c>
      <c r="BB28" s="54">
        <v>567220.8899500001</v>
      </c>
      <c r="BC28" s="54">
        <v>567220.8899500001</v>
      </c>
      <c r="BD28" s="54">
        <v>567220.8899500001</v>
      </c>
      <c r="BE28" s="54">
        <v>567220.8899500001</v>
      </c>
      <c r="BF28" s="68"/>
      <c r="BG28" s="77">
        <f>SUM(BB28:BE28)</f>
        <v>2268883.5598000004</v>
      </c>
      <c r="BH28" s="69">
        <f>BG28</f>
        <v>2268883.5598000004</v>
      </c>
    </row>
    <row r="29" spans="1:61" ht="14.4" x14ac:dyDescent="0.3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7"/>
      <c r="M29" s="38"/>
      <c r="N29" s="48"/>
      <c r="O29" s="18"/>
      <c r="P29" s="49" t="s">
        <v>27</v>
      </c>
      <c r="Q29" s="78">
        <v>0.23</v>
      </c>
      <c r="R29" s="50">
        <f>R28*$Q$29</f>
        <v>29702.161666666667</v>
      </c>
      <c r="S29" s="50">
        <f t="shared" ref="S29:AC29" si="66">S28*$Q$29</f>
        <v>29702.161666666667</v>
      </c>
      <c r="T29" s="50">
        <f t="shared" si="66"/>
        <v>29702.161666666667</v>
      </c>
      <c r="U29" s="50">
        <f t="shared" si="66"/>
        <v>29702.161666666667</v>
      </c>
      <c r="V29" s="50">
        <f t="shared" si="66"/>
        <v>29702.161666666667</v>
      </c>
      <c r="W29" s="50">
        <f t="shared" si="66"/>
        <v>29702.161666666667</v>
      </c>
      <c r="X29" s="50">
        <f t="shared" si="66"/>
        <v>29702.161666666667</v>
      </c>
      <c r="Y29" s="50">
        <f t="shared" si="66"/>
        <v>29702.161666666667</v>
      </c>
      <c r="Z29" s="50">
        <f t="shared" si="66"/>
        <v>29702.161666666667</v>
      </c>
      <c r="AA29" s="50">
        <f t="shared" si="66"/>
        <v>29702.161666666667</v>
      </c>
      <c r="AB29" s="50">
        <f t="shared" si="66"/>
        <v>29702.161666666667</v>
      </c>
      <c r="AC29" s="50">
        <f t="shared" si="66"/>
        <v>29702.161666666667</v>
      </c>
      <c r="AD29" s="68"/>
      <c r="AE29" s="43"/>
      <c r="AF29" s="69"/>
      <c r="AG29" s="50">
        <f>AG28*$Q$29</f>
        <v>98017.133500000025</v>
      </c>
      <c r="AH29" s="50">
        <f t="shared" ref="AH29:AJ29" si="67">AH28*$Q$29</f>
        <v>98017.133500000025</v>
      </c>
      <c r="AI29" s="50">
        <f t="shared" si="67"/>
        <v>98017.133500000025</v>
      </c>
      <c r="AJ29" s="50">
        <f t="shared" si="67"/>
        <v>98017.133500000025</v>
      </c>
      <c r="AK29" s="68"/>
      <c r="AL29" s="43"/>
      <c r="AM29" s="69"/>
      <c r="AN29" s="50">
        <f>AN28*$Q$29</f>
        <v>107818.84685000003</v>
      </c>
      <c r="AO29" s="50">
        <f t="shared" ref="AO29:AQ29" si="68">AO28*$Q$29</f>
        <v>107818.84685000003</v>
      </c>
      <c r="AP29" s="50">
        <f t="shared" si="68"/>
        <v>107818.84685000003</v>
      </c>
      <c r="AQ29" s="50">
        <f t="shared" si="68"/>
        <v>107818.84685000003</v>
      </c>
      <c r="AR29" s="68"/>
      <c r="AS29" s="43"/>
      <c r="AT29" s="69"/>
      <c r="AU29" s="50">
        <f t="shared" ref="AU29:AX29" si="69">AU28*$Q$29</f>
        <v>118600.73153500006</v>
      </c>
      <c r="AV29" s="50">
        <f t="shared" si="69"/>
        <v>118600.73153500006</v>
      </c>
      <c r="AW29" s="50">
        <f t="shared" si="69"/>
        <v>118600.73153500006</v>
      </c>
      <c r="AX29" s="50">
        <f t="shared" si="69"/>
        <v>118600.73153500006</v>
      </c>
      <c r="AY29" s="68"/>
      <c r="AZ29" s="43"/>
      <c r="BA29" s="69"/>
      <c r="BB29" s="50">
        <f t="shared" ref="BB29:BE29" si="70">BB28*$Q$29</f>
        <v>130460.80468850002</v>
      </c>
      <c r="BC29" s="50">
        <f t="shared" si="70"/>
        <v>130460.80468850002</v>
      </c>
      <c r="BD29" s="50">
        <f t="shared" si="70"/>
        <v>130460.80468850002</v>
      </c>
      <c r="BE29" s="50">
        <f t="shared" si="70"/>
        <v>130460.80468850002</v>
      </c>
      <c r="BF29" s="68"/>
      <c r="BG29" s="43"/>
      <c r="BH29" s="69"/>
    </row>
    <row r="30" spans="1:61" ht="14.4" x14ac:dyDescent="0.3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7"/>
      <c r="M30" s="38"/>
      <c r="N30" s="48"/>
      <c r="O30" s="18"/>
      <c r="P30" s="49" t="s">
        <v>28</v>
      </c>
      <c r="Q30" s="78">
        <v>0.77</v>
      </c>
      <c r="R30" s="50"/>
      <c r="S30" s="59">
        <f>R28*$Q$30</f>
        <v>99437.671666666662</v>
      </c>
      <c r="T30" s="59">
        <f t="shared" ref="T30:AD30" si="71">S28*$Q$30</f>
        <v>99437.671666666662</v>
      </c>
      <c r="U30" s="59">
        <f t="shared" si="71"/>
        <v>99437.671666666662</v>
      </c>
      <c r="V30" s="59">
        <f t="shared" si="71"/>
        <v>99437.671666666662</v>
      </c>
      <c r="W30" s="59">
        <f t="shared" si="71"/>
        <v>99437.671666666662</v>
      </c>
      <c r="X30" s="59">
        <f t="shared" si="71"/>
        <v>99437.671666666662</v>
      </c>
      <c r="Y30" s="59">
        <f t="shared" si="71"/>
        <v>99437.671666666662</v>
      </c>
      <c r="Z30" s="59">
        <f t="shared" si="71"/>
        <v>99437.671666666662</v>
      </c>
      <c r="AA30" s="59">
        <f t="shared" si="71"/>
        <v>99437.671666666662</v>
      </c>
      <c r="AB30" s="59">
        <f t="shared" si="71"/>
        <v>99437.671666666662</v>
      </c>
      <c r="AC30" s="59">
        <f t="shared" si="71"/>
        <v>99437.671666666662</v>
      </c>
      <c r="AD30" s="59">
        <f t="shared" si="71"/>
        <v>99437.671666666662</v>
      </c>
      <c r="AE30" s="43"/>
      <c r="AF30" s="69"/>
      <c r="AG30" s="59">
        <f>AC28*$Q$30</f>
        <v>99437.671666666662</v>
      </c>
      <c r="AH30" s="59">
        <f>AG28*$Q$30</f>
        <v>328144.31650000007</v>
      </c>
      <c r="AI30" s="59">
        <f t="shared" ref="AI30:AK30" si="72">AH28*$Q$30</f>
        <v>328144.31650000007</v>
      </c>
      <c r="AJ30" s="59">
        <f t="shared" si="72"/>
        <v>328144.31650000007</v>
      </c>
      <c r="AK30" s="59">
        <f t="shared" si="72"/>
        <v>328144.31650000007</v>
      </c>
      <c r="AL30" s="77"/>
      <c r="AM30" s="69"/>
      <c r="AN30" s="59">
        <f>AJ28*$Q$30</f>
        <v>328144.31650000007</v>
      </c>
      <c r="AO30" s="59">
        <f t="shared" ref="AO30:AR30" si="73">AN28*$Q$30</f>
        <v>360958.74815000006</v>
      </c>
      <c r="AP30" s="59">
        <f t="shared" si="73"/>
        <v>360958.74815000006</v>
      </c>
      <c r="AQ30" s="59">
        <f t="shared" si="73"/>
        <v>360958.74815000006</v>
      </c>
      <c r="AR30" s="59">
        <f t="shared" si="73"/>
        <v>360958.74815000006</v>
      </c>
      <c r="AS30" s="77"/>
      <c r="AT30" s="69"/>
      <c r="AU30" s="59">
        <f>AQ28*$Q$30</f>
        <v>360958.74815000006</v>
      </c>
      <c r="AV30" s="59">
        <f t="shared" ref="AV30:AY30" si="74">AU28*$Q$30</f>
        <v>397054.62296500022</v>
      </c>
      <c r="AW30" s="59">
        <f t="shared" si="74"/>
        <v>397054.62296500022</v>
      </c>
      <c r="AX30" s="59">
        <f t="shared" si="74"/>
        <v>397054.62296500022</v>
      </c>
      <c r="AY30" s="59">
        <f t="shared" si="74"/>
        <v>397054.62296500022</v>
      </c>
      <c r="AZ30" s="77"/>
      <c r="BA30" s="69"/>
      <c r="BB30" s="59">
        <f>AX28*$Q$30</f>
        <v>397054.62296500022</v>
      </c>
      <c r="BC30" s="59">
        <f t="shared" ref="BC30:BF30" si="75">BB28*$Q$30</f>
        <v>436760.08526150009</v>
      </c>
      <c r="BD30" s="59">
        <f t="shared" si="75"/>
        <v>436760.08526150009</v>
      </c>
      <c r="BE30" s="59">
        <f t="shared" si="75"/>
        <v>436760.08526150009</v>
      </c>
      <c r="BF30" s="59">
        <f t="shared" si="75"/>
        <v>436760.08526150009</v>
      </c>
      <c r="BG30" s="77"/>
      <c r="BH30" s="69"/>
    </row>
    <row r="31" spans="1:61" ht="14.4" x14ac:dyDescent="0.3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7"/>
      <c r="M31" s="38"/>
      <c r="N31" s="48"/>
      <c r="O31" s="18"/>
      <c r="P31" s="65" t="s">
        <v>21</v>
      </c>
      <c r="Q31" s="78"/>
      <c r="R31" s="66">
        <f>SUM(R29:R30)</f>
        <v>29702.161666666667</v>
      </c>
      <c r="S31" s="66">
        <f t="shared" ref="S31:AC31" si="76">SUM(S29:S30)</f>
        <v>129139.83333333333</v>
      </c>
      <c r="T31" s="66">
        <f t="shared" si="76"/>
        <v>129139.83333333333</v>
      </c>
      <c r="U31" s="66">
        <f t="shared" si="76"/>
        <v>129139.83333333333</v>
      </c>
      <c r="V31" s="66">
        <f t="shared" si="76"/>
        <v>129139.83333333333</v>
      </c>
      <c r="W31" s="66">
        <f t="shared" si="76"/>
        <v>129139.83333333333</v>
      </c>
      <c r="X31" s="66">
        <f t="shared" si="76"/>
        <v>129139.83333333333</v>
      </c>
      <c r="Y31" s="66">
        <f t="shared" si="76"/>
        <v>129139.83333333333</v>
      </c>
      <c r="Z31" s="66">
        <f t="shared" si="76"/>
        <v>129139.83333333333</v>
      </c>
      <c r="AA31" s="66">
        <f t="shared" si="76"/>
        <v>129139.83333333333</v>
      </c>
      <c r="AB31" s="66">
        <f t="shared" si="76"/>
        <v>129139.83333333333</v>
      </c>
      <c r="AC31" s="66">
        <f t="shared" si="76"/>
        <v>129139.83333333333</v>
      </c>
      <c r="AD31" s="68"/>
      <c r="AE31" s="77">
        <f>SUM(R31:AC31)</f>
        <v>1450240.3283333331</v>
      </c>
      <c r="AF31" s="69">
        <f>SUM(R31:AC31)</f>
        <v>1450240.3283333331</v>
      </c>
      <c r="AG31" s="66">
        <f t="shared" ref="AG31:AJ31" si="77">SUM(AG29:AG30)</f>
        <v>197454.80516666669</v>
      </c>
      <c r="AH31" s="66">
        <f t="shared" si="77"/>
        <v>426161.45000000007</v>
      </c>
      <c r="AI31" s="66">
        <f t="shared" si="77"/>
        <v>426161.45000000007</v>
      </c>
      <c r="AJ31" s="66">
        <f t="shared" si="77"/>
        <v>426161.45000000007</v>
      </c>
      <c r="AK31" s="68"/>
      <c r="AL31" s="77">
        <f>SUM(AG31:AJ31)</f>
        <v>1475939.155166667</v>
      </c>
      <c r="AM31" s="69">
        <f>AL31</f>
        <v>1475939.155166667</v>
      </c>
      <c r="AN31" s="66">
        <f>SUM(AN29:AN30)</f>
        <v>435963.1633500001</v>
      </c>
      <c r="AO31" s="66">
        <f t="shared" ref="AO31:AQ31" si="78">SUM(AO29:AO30)</f>
        <v>468777.59500000009</v>
      </c>
      <c r="AP31" s="66">
        <f t="shared" si="78"/>
        <v>468777.59500000009</v>
      </c>
      <c r="AQ31" s="66">
        <f t="shared" si="78"/>
        <v>468777.59500000009</v>
      </c>
      <c r="AR31" s="68"/>
      <c r="AS31" s="77">
        <f>SUM(AN31:AQ31)</f>
        <v>1842295.9483500007</v>
      </c>
      <c r="AT31" s="69">
        <f>AS31</f>
        <v>1842295.9483500007</v>
      </c>
      <c r="AU31" s="66">
        <f t="shared" ref="AU31:AX31" si="79">SUM(AU29:AU30)</f>
        <v>479559.47968500014</v>
      </c>
      <c r="AV31" s="66">
        <f t="shared" si="79"/>
        <v>515655.35450000025</v>
      </c>
      <c r="AW31" s="66">
        <f t="shared" si="79"/>
        <v>515655.35450000025</v>
      </c>
      <c r="AX31" s="66">
        <f t="shared" si="79"/>
        <v>515655.35450000025</v>
      </c>
      <c r="AY31" s="68"/>
      <c r="AZ31" s="77">
        <f>SUM(AU31:AX31)</f>
        <v>2026525.5431850008</v>
      </c>
      <c r="BA31" s="69">
        <f>AZ31</f>
        <v>2026525.5431850008</v>
      </c>
      <c r="BB31" s="66">
        <f t="shared" ref="BB31:BE31" si="80">SUM(BB29:BB30)</f>
        <v>527515.42765350023</v>
      </c>
      <c r="BC31" s="66">
        <f t="shared" si="80"/>
        <v>567220.8899500001</v>
      </c>
      <c r="BD31" s="66">
        <f t="shared" si="80"/>
        <v>567220.8899500001</v>
      </c>
      <c r="BE31" s="66">
        <f t="shared" si="80"/>
        <v>567220.8899500001</v>
      </c>
      <c r="BF31" s="68"/>
      <c r="BG31" s="77">
        <f>SUM(BB31:BE31)</f>
        <v>2229178.0975035005</v>
      </c>
      <c r="BH31" s="69">
        <f>BG31</f>
        <v>2229178.0975035005</v>
      </c>
    </row>
    <row r="32" spans="1:61" ht="14.4" x14ac:dyDescent="0.3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7"/>
      <c r="M32" s="38"/>
      <c r="N32" s="48"/>
      <c r="O32" s="18"/>
      <c r="P32" s="65" t="s">
        <v>29</v>
      </c>
      <c r="Q32" s="85"/>
      <c r="R32" s="66">
        <f>S30</f>
        <v>99437.671666666662</v>
      </c>
      <c r="S32" s="66">
        <f t="shared" ref="S32:AB32" si="81">T30</f>
        <v>99437.671666666662</v>
      </c>
      <c r="T32" s="66">
        <f t="shared" si="81"/>
        <v>99437.671666666662</v>
      </c>
      <c r="U32" s="66">
        <f t="shared" si="81"/>
        <v>99437.671666666662</v>
      </c>
      <c r="V32" s="66">
        <f t="shared" si="81"/>
        <v>99437.671666666662</v>
      </c>
      <c r="W32" s="66">
        <f t="shared" si="81"/>
        <v>99437.671666666662</v>
      </c>
      <c r="X32" s="66">
        <f t="shared" si="81"/>
        <v>99437.671666666662</v>
      </c>
      <c r="Y32" s="66">
        <f t="shared" si="81"/>
        <v>99437.671666666662</v>
      </c>
      <c r="Z32" s="66">
        <f t="shared" si="81"/>
        <v>99437.671666666662</v>
      </c>
      <c r="AA32" s="66">
        <f t="shared" si="81"/>
        <v>99437.671666666662</v>
      </c>
      <c r="AB32" s="66">
        <f t="shared" si="81"/>
        <v>99437.671666666662</v>
      </c>
      <c r="AC32" s="66">
        <f>AD30</f>
        <v>99437.671666666662</v>
      </c>
      <c r="AD32" s="68"/>
      <c r="AE32" s="89">
        <f>AE28-AE31</f>
        <v>99437.671666666633</v>
      </c>
      <c r="AF32" s="69">
        <f>AF28-AF31</f>
        <v>99437.671666666633</v>
      </c>
      <c r="AG32" s="66">
        <f t="shared" ref="AG32:AI32" si="82">AH30</f>
        <v>328144.31650000007</v>
      </c>
      <c r="AH32" s="66">
        <f t="shared" si="82"/>
        <v>328144.31650000007</v>
      </c>
      <c r="AI32" s="66">
        <f t="shared" si="82"/>
        <v>328144.31650000007</v>
      </c>
      <c r="AJ32" s="66">
        <f>AK30</f>
        <v>328144.31650000007</v>
      </c>
      <c r="AK32" s="68"/>
      <c r="AL32" s="89">
        <f>AL28-AL31+AF32</f>
        <v>328144.31649999996</v>
      </c>
      <c r="AM32" s="69">
        <f>AM28-AM31+AF32</f>
        <v>328144.31649999996</v>
      </c>
      <c r="AN32" s="66">
        <f t="shared" ref="AN32:AP32" si="83">AO30</f>
        <v>360958.74815000006</v>
      </c>
      <c r="AO32" s="66">
        <f t="shared" si="83"/>
        <v>360958.74815000006</v>
      </c>
      <c r="AP32" s="66">
        <f t="shared" si="83"/>
        <v>360958.74815000006</v>
      </c>
      <c r="AQ32" s="66">
        <f>AR30</f>
        <v>360958.74815000006</v>
      </c>
      <c r="AR32" s="68"/>
      <c r="AS32" s="89">
        <f>AS28-AS31+AM32</f>
        <v>360958.74814999965</v>
      </c>
      <c r="AT32" s="69">
        <f>AT28-AT31+AM32</f>
        <v>360958.74814999965</v>
      </c>
      <c r="AU32" s="66">
        <f t="shared" ref="AU32:AW32" si="84">AV30</f>
        <v>397054.62296500022</v>
      </c>
      <c r="AV32" s="66">
        <f t="shared" si="84"/>
        <v>397054.62296500022</v>
      </c>
      <c r="AW32" s="66">
        <f t="shared" si="84"/>
        <v>397054.62296500022</v>
      </c>
      <c r="AX32" s="66">
        <f>AY30</f>
        <v>397054.62296500022</v>
      </c>
      <c r="AY32" s="68"/>
      <c r="AZ32" s="89">
        <f>AZ28-AZ31+AT32</f>
        <v>397054.62296499987</v>
      </c>
      <c r="BA32" s="69">
        <f>BA28-BA31+AT32</f>
        <v>397054.62296499987</v>
      </c>
      <c r="BB32" s="66">
        <f t="shared" ref="BB32:BD32" si="85">BC30</f>
        <v>436760.08526150009</v>
      </c>
      <c r="BC32" s="66">
        <f t="shared" si="85"/>
        <v>436760.08526150009</v>
      </c>
      <c r="BD32" s="66">
        <f t="shared" si="85"/>
        <v>436760.08526150009</v>
      </c>
      <c r="BE32" s="66">
        <f>BF30</f>
        <v>436760.08526150009</v>
      </c>
      <c r="BF32" s="68"/>
      <c r="BG32" s="89">
        <f>BG28-BG31+BA32</f>
        <v>436760.08526149974</v>
      </c>
      <c r="BH32" s="69">
        <f>BH28-BH31+BA32</f>
        <v>436760.08526149974</v>
      </c>
    </row>
    <row r="33" spans="1:60" ht="14.4" x14ac:dyDescent="0.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7"/>
      <c r="M33" s="38"/>
      <c r="N33" s="48"/>
      <c r="O33" s="18"/>
      <c r="P33" s="49"/>
      <c r="Q33" s="87"/>
      <c r="R33" s="50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68"/>
      <c r="AE33" s="43"/>
      <c r="AF33" s="69"/>
      <c r="AG33" s="59"/>
      <c r="AH33" s="59"/>
      <c r="AI33" s="59"/>
      <c r="AJ33" s="59"/>
      <c r="AK33" s="68"/>
      <c r="AL33" s="43"/>
      <c r="AM33" s="69"/>
      <c r="AN33" s="59"/>
      <c r="AO33" s="59"/>
      <c r="AP33" s="59"/>
      <c r="AQ33" s="59"/>
      <c r="AR33" s="68"/>
      <c r="AS33" s="43"/>
      <c r="AT33" s="69"/>
      <c r="AU33" s="59"/>
      <c r="AV33" s="59"/>
      <c r="AW33" s="59"/>
      <c r="AX33" s="59"/>
      <c r="AY33" s="68"/>
      <c r="AZ33" s="43"/>
      <c r="BA33" s="69"/>
      <c r="BB33" s="59"/>
      <c r="BC33" s="59"/>
      <c r="BD33" s="59"/>
      <c r="BE33" s="59"/>
      <c r="BF33" s="68"/>
      <c r="BG33" s="43"/>
      <c r="BH33" s="69"/>
    </row>
    <row r="34" spans="1:60" ht="14.4" x14ac:dyDescent="0.3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7"/>
      <c r="M34" s="38"/>
      <c r="N34" s="48"/>
      <c r="O34" s="18"/>
      <c r="P34" s="49"/>
      <c r="R34" s="50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68"/>
      <c r="AE34" s="43"/>
      <c r="AF34" s="69"/>
      <c r="AG34" s="59"/>
      <c r="AH34" s="59"/>
      <c r="AI34" s="59"/>
      <c r="AJ34" s="59"/>
      <c r="AK34" s="68"/>
      <c r="AL34" s="43"/>
      <c r="AM34" s="69"/>
      <c r="AN34" s="59"/>
      <c r="AO34" s="59"/>
      <c r="AP34" s="59"/>
      <c r="AQ34" s="59"/>
      <c r="AR34" s="68"/>
      <c r="AS34" s="43"/>
      <c r="AT34" s="69"/>
      <c r="AU34" s="59"/>
      <c r="AV34" s="59"/>
      <c r="AW34" s="59"/>
      <c r="AX34" s="59"/>
      <c r="AY34" s="68"/>
      <c r="AZ34" s="43"/>
      <c r="BA34" s="69"/>
      <c r="BB34" s="59"/>
      <c r="BC34" s="59"/>
      <c r="BD34" s="59"/>
      <c r="BE34" s="59"/>
      <c r="BF34" s="68"/>
      <c r="BG34" s="43"/>
      <c r="BH34" s="69"/>
    </row>
    <row r="35" spans="1:60" ht="14.4" x14ac:dyDescent="0.3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7"/>
      <c r="M35" s="38"/>
      <c r="N35" s="48"/>
      <c r="O35" s="18"/>
      <c r="P35" s="76" t="s">
        <v>30</v>
      </c>
      <c r="R35" s="54">
        <v>557370</v>
      </c>
      <c r="S35" s="54">
        <v>567370</v>
      </c>
      <c r="T35" s="54">
        <v>557370</v>
      </c>
      <c r="U35" s="54">
        <v>557370</v>
      </c>
      <c r="V35" s="54">
        <v>557370</v>
      </c>
      <c r="W35" s="54">
        <v>549120</v>
      </c>
      <c r="X35" s="54">
        <v>549120</v>
      </c>
      <c r="Y35" s="54">
        <v>549120</v>
      </c>
      <c r="Z35" s="54">
        <v>549120</v>
      </c>
      <c r="AA35" s="54">
        <v>549120</v>
      </c>
      <c r="AB35" s="54">
        <v>549120</v>
      </c>
      <c r="AC35" s="54">
        <v>549120</v>
      </c>
      <c r="AD35" s="68"/>
      <c r="AE35" s="77">
        <f>SUM(R35:AC35)</f>
        <v>6640690</v>
      </c>
      <c r="AF35" s="69">
        <v>6640690</v>
      </c>
      <c r="AG35" s="54">
        <v>1850321</v>
      </c>
      <c r="AH35" s="54">
        <v>1830246</v>
      </c>
      <c r="AI35" s="54">
        <v>1812096</v>
      </c>
      <c r="AJ35" s="54">
        <v>1812096</v>
      </c>
      <c r="AK35" s="68"/>
      <c r="AL35" s="77">
        <f>SUM(AG35:AJ35)</f>
        <v>7304759</v>
      </c>
      <c r="AM35" s="69">
        <f>AL35</f>
        <v>7304759</v>
      </c>
      <c r="AN35" s="54">
        <v>2035353.1</v>
      </c>
      <c r="AO35" s="54">
        <v>2013270.6</v>
      </c>
      <c r="AP35" s="54">
        <v>1993305.6</v>
      </c>
      <c r="AQ35" s="54">
        <v>1993305.6</v>
      </c>
      <c r="AR35" s="68"/>
      <c r="AS35" s="77">
        <f>SUM(AN35:AQ35)</f>
        <v>8035234.9000000004</v>
      </c>
      <c r="AT35" s="69">
        <f>AS35</f>
        <v>8035234.9000000004</v>
      </c>
      <c r="AU35" s="54">
        <v>2238888.4100000006</v>
      </c>
      <c r="AV35" s="54">
        <v>2214597.6600000006</v>
      </c>
      <c r="AW35" s="54">
        <v>2192636.1600000006</v>
      </c>
      <c r="AX35" s="54">
        <v>2192636.1600000006</v>
      </c>
      <c r="AY35" s="68"/>
      <c r="AZ35" s="77">
        <f>SUM(AU35:AX35)</f>
        <v>8838758.3900000025</v>
      </c>
      <c r="BA35" s="69">
        <f>AZ35</f>
        <v>8838758.3900000025</v>
      </c>
      <c r="BB35" s="54">
        <v>2462777.2510000011</v>
      </c>
      <c r="BC35" s="54">
        <v>2436057.4260000009</v>
      </c>
      <c r="BD35" s="54">
        <v>2411899.7760000005</v>
      </c>
      <c r="BE35" s="54">
        <v>2411899.7760000005</v>
      </c>
      <c r="BF35" s="68"/>
      <c r="BG35" s="77">
        <f>SUM(BB35:BE35)</f>
        <v>9722634.2290000021</v>
      </c>
      <c r="BH35" s="69">
        <f>BG35</f>
        <v>9722634.2290000021</v>
      </c>
    </row>
    <row r="36" spans="1:60" ht="14.4" x14ac:dyDescent="0.3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7"/>
      <c r="M36" s="38"/>
      <c r="N36" s="48"/>
      <c r="O36" s="18"/>
      <c r="P36" s="49" t="s">
        <v>31</v>
      </c>
      <c r="Q36" s="78">
        <v>0.4</v>
      </c>
      <c r="R36" s="50">
        <f>R35*$Q$36</f>
        <v>222948</v>
      </c>
      <c r="S36" s="50">
        <f t="shared" ref="S36:AC36" si="86">S35*$Q$36</f>
        <v>226948</v>
      </c>
      <c r="T36" s="50">
        <f t="shared" si="86"/>
        <v>222948</v>
      </c>
      <c r="U36" s="50">
        <f t="shared" si="86"/>
        <v>222948</v>
      </c>
      <c r="V36" s="50">
        <f t="shared" si="86"/>
        <v>222948</v>
      </c>
      <c r="W36" s="50">
        <f t="shared" si="86"/>
        <v>219648</v>
      </c>
      <c r="X36" s="50">
        <f t="shared" si="86"/>
        <v>219648</v>
      </c>
      <c r="Y36" s="50">
        <f t="shared" si="86"/>
        <v>219648</v>
      </c>
      <c r="Z36" s="50">
        <f t="shared" si="86"/>
        <v>219648</v>
      </c>
      <c r="AA36" s="50">
        <f t="shared" si="86"/>
        <v>219648</v>
      </c>
      <c r="AB36" s="50">
        <f t="shared" si="86"/>
        <v>219648</v>
      </c>
      <c r="AC36" s="50">
        <f t="shared" si="86"/>
        <v>219648</v>
      </c>
      <c r="AD36" s="68"/>
      <c r="AE36" s="43"/>
      <c r="AF36" s="69"/>
      <c r="AG36" s="50">
        <f>AG35*$Q$36</f>
        <v>740128.4</v>
      </c>
      <c r="AH36" s="50">
        <f t="shared" ref="AH36:AJ36" si="87">AH35*$Q$36</f>
        <v>732098.4</v>
      </c>
      <c r="AI36" s="50">
        <f t="shared" si="87"/>
        <v>724838.40000000002</v>
      </c>
      <c r="AJ36" s="50">
        <f t="shared" si="87"/>
        <v>724838.40000000002</v>
      </c>
      <c r="AK36" s="68"/>
      <c r="AL36" s="43"/>
      <c r="AM36" s="69"/>
      <c r="AN36" s="50">
        <f t="shared" ref="AN36:AQ36" si="88">AN35*$Q$36</f>
        <v>814141.24000000011</v>
      </c>
      <c r="AO36" s="50">
        <f t="shared" si="88"/>
        <v>805308.24000000011</v>
      </c>
      <c r="AP36" s="50">
        <f t="shared" si="88"/>
        <v>797322.24000000011</v>
      </c>
      <c r="AQ36" s="50">
        <f t="shared" si="88"/>
        <v>797322.24000000011</v>
      </c>
      <c r="AR36" s="68"/>
      <c r="AS36" s="43"/>
      <c r="AT36" s="69"/>
      <c r="AU36" s="50">
        <f t="shared" ref="AU36:AX36" si="89">AU35*$Q$36</f>
        <v>895555.36400000029</v>
      </c>
      <c r="AV36" s="50">
        <f t="shared" si="89"/>
        <v>885839.06400000025</v>
      </c>
      <c r="AW36" s="50">
        <f t="shared" si="89"/>
        <v>877054.46400000027</v>
      </c>
      <c r="AX36" s="50">
        <f t="shared" si="89"/>
        <v>877054.46400000027</v>
      </c>
      <c r="AY36" s="68"/>
      <c r="AZ36" s="43"/>
      <c r="BA36" s="69"/>
      <c r="BB36" s="50">
        <f t="shared" ref="BB36:BE36" si="90">BB35*$Q$36</f>
        <v>985110.90040000051</v>
      </c>
      <c r="BC36" s="50">
        <f t="shared" si="90"/>
        <v>974422.97040000046</v>
      </c>
      <c r="BD36" s="50">
        <f t="shared" si="90"/>
        <v>964759.91040000028</v>
      </c>
      <c r="BE36" s="50">
        <f t="shared" si="90"/>
        <v>964759.91040000028</v>
      </c>
      <c r="BF36" s="68"/>
      <c r="BG36" s="43"/>
      <c r="BH36" s="69"/>
    </row>
    <row r="37" spans="1:60" ht="14.4" x14ac:dyDescent="0.3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7"/>
      <c r="M37" s="38"/>
      <c r="N37" s="48"/>
      <c r="O37" s="18"/>
      <c r="P37" s="49" t="s">
        <v>32</v>
      </c>
      <c r="Q37" s="78">
        <v>0.6</v>
      </c>
      <c r="R37" s="50"/>
      <c r="S37" s="59">
        <f>R35*$Q$37</f>
        <v>334422</v>
      </c>
      <c r="T37" s="59">
        <f t="shared" ref="T37:AD37" si="91">S35*$Q$37</f>
        <v>340422</v>
      </c>
      <c r="U37" s="59">
        <f t="shared" si="91"/>
        <v>334422</v>
      </c>
      <c r="V37" s="59">
        <f t="shared" si="91"/>
        <v>334422</v>
      </c>
      <c r="W37" s="59">
        <f t="shared" si="91"/>
        <v>334422</v>
      </c>
      <c r="X37" s="59">
        <f t="shared" si="91"/>
        <v>329472</v>
      </c>
      <c r="Y37" s="59">
        <f t="shared" si="91"/>
        <v>329472</v>
      </c>
      <c r="Z37" s="59">
        <f t="shared" si="91"/>
        <v>329472</v>
      </c>
      <c r="AA37" s="59">
        <f t="shared" si="91"/>
        <v>329472</v>
      </c>
      <c r="AB37" s="59">
        <f t="shared" si="91"/>
        <v>329472</v>
      </c>
      <c r="AC37" s="59">
        <f t="shared" si="91"/>
        <v>329472</v>
      </c>
      <c r="AD37" s="59">
        <f t="shared" si="91"/>
        <v>329472</v>
      </c>
      <c r="AE37" s="43"/>
      <c r="AF37" s="69"/>
      <c r="AG37" s="59">
        <f>AC35*$Q$37</f>
        <v>329472</v>
      </c>
      <c r="AH37" s="59">
        <f>AG35*$Q$37</f>
        <v>1110192.5999999999</v>
      </c>
      <c r="AI37" s="59">
        <f t="shared" ref="AI37:AK37" si="92">AH35*$Q$37</f>
        <v>1098147.5999999999</v>
      </c>
      <c r="AJ37" s="59">
        <f t="shared" si="92"/>
        <v>1087257.5999999999</v>
      </c>
      <c r="AK37" s="59">
        <f t="shared" si="92"/>
        <v>1087257.5999999999</v>
      </c>
      <c r="AL37" s="77"/>
      <c r="AM37" s="69"/>
      <c r="AN37" s="59">
        <f>AJ35*$Q$37</f>
        <v>1087257.5999999999</v>
      </c>
      <c r="AO37" s="59">
        <f t="shared" ref="AO37:AR37" si="93">AN35*$Q$37</f>
        <v>1221211.8600000001</v>
      </c>
      <c r="AP37" s="59">
        <f t="shared" si="93"/>
        <v>1207962.3600000001</v>
      </c>
      <c r="AQ37" s="59">
        <f t="shared" si="93"/>
        <v>1195983.3600000001</v>
      </c>
      <c r="AR37" s="59">
        <f t="shared" si="93"/>
        <v>1195983.3600000001</v>
      </c>
      <c r="AS37" s="77"/>
      <c r="AT37" s="69"/>
      <c r="AU37" s="59">
        <f>AQ35*$Q$37</f>
        <v>1195983.3600000001</v>
      </c>
      <c r="AV37" s="59">
        <f t="shared" ref="AV37:AY37" si="94">AU35*$Q$37</f>
        <v>1343333.0460000003</v>
      </c>
      <c r="AW37" s="59">
        <f t="shared" si="94"/>
        <v>1328758.5960000004</v>
      </c>
      <c r="AX37" s="59">
        <f t="shared" si="94"/>
        <v>1315581.6960000002</v>
      </c>
      <c r="AY37" s="59">
        <f t="shared" si="94"/>
        <v>1315581.6960000002</v>
      </c>
      <c r="AZ37" s="77"/>
      <c r="BA37" s="69"/>
      <c r="BB37" s="59">
        <f>AX35*$Q$37</f>
        <v>1315581.6960000002</v>
      </c>
      <c r="BC37" s="59">
        <f t="shared" ref="BC37:BF37" si="95">BB35*$Q$37</f>
        <v>1477666.3506000007</v>
      </c>
      <c r="BD37" s="59">
        <f t="shared" si="95"/>
        <v>1461634.4556000005</v>
      </c>
      <c r="BE37" s="59">
        <f t="shared" si="95"/>
        <v>1447139.8656000004</v>
      </c>
      <c r="BF37" s="59">
        <f t="shared" si="95"/>
        <v>1447139.8656000004</v>
      </c>
      <c r="BG37" s="77"/>
      <c r="BH37" s="69"/>
    </row>
    <row r="38" spans="1:60" ht="14.4" x14ac:dyDescent="0.3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7"/>
      <c r="M38" s="38"/>
      <c r="N38" s="48"/>
      <c r="O38" s="18"/>
      <c r="P38" s="65" t="s">
        <v>21</v>
      </c>
      <c r="Q38" s="78"/>
      <c r="R38" s="66">
        <f>SUM(R36:R37)</f>
        <v>222948</v>
      </c>
      <c r="S38" s="66">
        <f>SUM(S36:S37)</f>
        <v>561370</v>
      </c>
      <c r="T38" s="66">
        <f t="shared" ref="T38:AC38" si="96">SUM(T36:T37)</f>
        <v>563370</v>
      </c>
      <c r="U38" s="66">
        <f t="shared" si="96"/>
        <v>557370</v>
      </c>
      <c r="V38" s="66">
        <f t="shared" si="96"/>
        <v>557370</v>
      </c>
      <c r="W38" s="66">
        <f t="shared" si="96"/>
        <v>554070</v>
      </c>
      <c r="X38" s="66">
        <f t="shared" si="96"/>
        <v>549120</v>
      </c>
      <c r="Y38" s="66">
        <f t="shared" si="96"/>
        <v>549120</v>
      </c>
      <c r="Z38" s="66">
        <f t="shared" si="96"/>
        <v>549120</v>
      </c>
      <c r="AA38" s="66">
        <f t="shared" si="96"/>
        <v>549120</v>
      </c>
      <c r="AB38" s="66">
        <f t="shared" si="96"/>
        <v>549120</v>
      </c>
      <c r="AC38" s="66">
        <f t="shared" si="96"/>
        <v>549120</v>
      </c>
      <c r="AD38" s="68"/>
      <c r="AE38" s="77">
        <f>SUM(R38:AC38)</f>
        <v>6311218</v>
      </c>
      <c r="AF38" s="69">
        <f>SUM(R38:AC38)</f>
        <v>6311218</v>
      </c>
      <c r="AG38" s="66">
        <f t="shared" ref="AG38:AJ38" si="97">SUM(AG36:AG37)</f>
        <v>1069600.3999999999</v>
      </c>
      <c r="AH38" s="66">
        <f t="shared" si="97"/>
        <v>1842291</v>
      </c>
      <c r="AI38" s="66">
        <f t="shared" si="97"/>
        <v>1822986</v>
      </c>
      <c r="AJ38" s="66">
        <f t="shared" si="97"/>
        <v>1812096</v>
      </c>
      <c r="AK38" s="68"/>
      <c r="AL38" s="77">
        <f>SUM(AG38:AJ38)</f>
        <v>6546973.4000000004</v>
      </c>
      <c r="AM38" s="69">
        <f>AL38</f>
        <v>6546973.4000000004</v>
      </c>
      <c r="AN38" s="66">
        <f t="shared" ref="AN38:AQ38" si="98">SUM(AN36:AN37)</f>
        <v>1901398.8399999999</v>
      </c>
      <c r="AO38" s="66">
        <f t="shared" si="98"/>
        <v>2026520.1</v>
      </c>
      <c r="AP38" s="66">
        <f t="shared" si="98"/>
        <v>2005284.6</v>
      </c>
      <c r="AQ38" s="66">
        <f t="shared" si="98"/>
        <v>1993305.6</v>
      </c>
      <c r="AR38" s="68"/>
      <c r="AS38" s="77">
        <f>SUM(AN38:AQ38)</f>
        <v>7926509.1400000006</v>
      </c>
      <c r="AT38" s="69">
        <f>AS38</f>
        <v>7926509.1400000006</v>
      </c>
      <c r="AU38" s="66">
        <f t="shared" ref="AU38:AX38" si="99">SUM(AU36:AU37)</f>
        <v>2091538.7240000004</v>
      </c>
      <c r="AV38" s="66">
        <f t="shared" si="99"/>
        <v>2229172.1100000003</v>
      </c>
      <c r="AW38" s="66">
        <f t="shared" si="99"/>
        <v>2205813.0600000005</v>
      </c>
      <c r="AX38" s="66">
        <f t="shared" si="99"/>
        <v>2192636.1600000006</v>
      </c>
      <c r="AY38" s="68"/>
      <c r="AZ38" s="77">
        <f>SUM(AU38:AX38)</f>
        <v>8719160.0540000014</v>
      </c>
      <c r="BA38" s="69">
        <f>AZ38</f>
        <v>8719160.0540000014</v>
      </c>
      <c r="BB38" s="66">
        <f t="shared" ref="BB38:BE38" si="100">SUM(BB36:BB37)</f>
        <v>2300692.5964000006</v>
      </c>
      <c r="BC38" s="66">
        <f t="shared" si="100"/>
        <v>2452089.3210000014</v>
      </c>
      <c r="BD38" s="66">
        <f t="shared" si="100"/>
        <v>2426394.3660000009</v>
      </c>
      <c r="BE38" s="66">
        <f t="shared" si="100"/>
        <v>2411899.7760000005</v>
      </c>
      <c r="BF38" s="68"/>
      <c r="BG38" s="77">
        <f>SUM(BB38:BE38)</f>
        <v>9591076.0594000034</v>
      </c>
      <c r="BH38" s="69">
        <f>BG38</f>
        <v>9591076.0594000034</v>
      </c>
    </row>
    <row r="39" spans="1:60" ht="14.4" x14ac:dyDescent="0.3">
      <c r="A39" s="91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92"/>
      <c r="N39" s="48"/>
      <c r="O39" s="18"/>
      <c r="P39" s="65" t="s">
        <v>33</v>
      </c>
      <c r="Q39" s="85"/>
      <c r="R39" s="66">
        <f>S37</f>
        <v>334422</v>
      </c>
      <c r="S39" s="66">
        <f>T37</f>
        <v>340422</v>
      </c>
      <c r="T39" s="66">
        <f t="shared" ref="T39:AC39" si="101">U37</f>
        <v>334422</v>
      </c>
      <c r="U39" s="66">
        <f t="shared" si="101"/>
        <v>334422</v>
      </c>
      <c r="V39" s="66">
        <f t="shared" si="101"/>
        <v>334422</v>
      </c>
      <c r="W39" s="66">
        <f t="shared" si="101"/>
        <v>329472</v>
      </c>
      <c r="X39" s="66">
        <f t="shared" si="101"/>
        <v>329472</v>
      </c>
      <c r="Y39" s="66">
        <f t="shared" si="101"/>
        <v>329472</v>
      </c>
      <c r="Z39" s="66">
        <f t="shared" si="101"/>
        <v>329472</v>
      </c>
      <c r="AA39" s="66">
        <f t="shared" si="101"/>
        <v>329472</v>
      </c>
      <c r="AB39" s="66">
        <f t="shared" si="101"/>
        <v>329472</v>
      </c>
      <c r="AC39" s="66">
        <f t="shared" si="101"/>
        <v>329472</v>
      </c>
      <c r="AD39" s="93"/>
      <c r="AE39" s="89">
        <f>AE35-AE38</f>
        <v>329472</v>
      </c>
      <c r="AF39" s="53">
        <f>AF35-AF38</f>
        <v>329472</v>
      </c>
      <c r="AG39" s="66">
        <f t="shared" ref="AG39:AJ39" si="102">AH37</f>
        <v>1110192.5999999999</v>
      </c>
      <c r="AH39" s="66">
        <f t="shared" si="102"/>
        <v>1098147.5999999999</v>
      </c>
      <c r="AI39" s="66">
        <f t="shared" si="102"/>
        <v>1087257.5999999999</v>
      </c>
      <c r="AJ39" s="66">
        <f t="shared" si="102"/>
        <v>1087257.5999999999</v>
      </c>
      <c r="AK39" s="93"/>
      <c r="AL39" s="89">
        <f>AL35-AL38+AF39</f>
        <v>1087257.5999999996</v>
      </c>
      <c r="AM39" s="69">
        <f>AM35-AM38+AF39</f>
        <v>1087257.5999999996</v>
      </c>
      <c r="AN39" s="66">
        <f t="shared" ref="AN39:AQ39" si="103">AO37</f>
        <v>1221211.8600000001</v>
      </c>
      <c r="AO39" s="66">
        <f t="shared" si="103"/>
        <v>1207962.3600000001</v>
      </c>
      <c r="AP39" s="66">
        <f t="shared" si="103"/>
        <v>1195983.3600000001</v>
      </c>
      <c r="AQ39" s="66">
        <f t="shared" si="103"/>
        <v>1195983.3600000001</v>
      </c>
      <c r="AR39" s="93"/>
      <c r="AS39" s="89">
        <f>AS35-AS38+AM39</f>
        <v>1195983.3599999994</v>
      </c>
      <c r="AT39" s="69">
        <f>AT35-AT38+AM39</f>
        <v>1195983.3599999994</v>
      </c>
      <c r="AU39" s="66">
        <f t="shared" ref="AU39:AX39" si="104">AV37</f>
        <v>1343333.0460000003</v>
      </c>
      <c r="AV39" s="66">
        <f t="shared" si="104"/>
        <v>1328758.5960000004</v>
      </c>
      <c r="AW39" s="66">
        <f t="shared" si="104"/>
        <v>1315581.6960000002</v>
      </c>
      <c r="AX39" s="66">
        <f t="shared" si="104"/>
        <v>1315581.6960000002</v>
      </c>
      <c r="AY39" s="93"/>
      <c r="AZ39" s="89">
        <f>AZ35-AZ38+AT39</f>
        <v>1315581.6960000005</v>
      </c>
      <c r="BA39" s="69">
        <f>BA35-BA38+AT39</f>
        <v>1315581.6960000005</v>
      </c>
      <c r="BB39" s="66">
        <f t="shared" ref="BB39:BE39" si="105">BC37</f>
        <v>1477666.3506000007</v>
      </c>
      <c r="BC39" s="66">
        <f t="shared" si="105"/>
        <v>1461634.4556000005</v>
      </c>
      <c r="BD39" s="66">
        <f t="shared" si="105"/>
        <v>1447139.8656000004</v>
      </c>
      <c r="BE39" s="66">
        <f t="shared" si="105"/>
        <v>1447139.8656000004</v>
      </c>
      <c r="BF39" s="93"/>
      <c r="BG39" s="89">
        <f>BG35-BG38+BA39</f>
        <v>1447139.8655999992</v>
      </c>
      <c r="BH39" s="69">
        <f>BH35-BH38+BA39</f>
        <v>1447139.8655999992</v>
      </c>
    </row>
    <row r="40" spans="1:60" ht="14.4" x14ac:dyDescent="0.3">
      <c r="A40" s="91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92"/>
      <c r="N40" s="48"/>
      <c r="O40" s="18"/>
      <c r="P40" s="65"/>
      <c r="Q40" s="85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3"/>
      <c r="AE40" s="89"/>
      <c r="AF40" s="53"/>
      <c r="AG40" s="90"/>
      <c r="AH40" s="90"/>
      <c r="AI40" s="90"/>
      <c r="AJ40" s="90"/>
      <c r="AK40" s="93"/>
      <c r="AL40" s="89"/>
      <c r="AM40" s="53"/>
      <c r="AN40" s="90"/>
      <c r="AO40" s="90"/>
      <c r="AP40" s="90"/>
      <c r="AQ40" s="90"/>
      <c r="AR40" s="93"/>
      <c r="AS40" s="89"/>
      <c r="AT40" s="53"/>
      <c r="AU40" s="90"/>
      <c r="AV40" s="90"/>
      <c r="AW40" s="90"/>
      <c r="AX40" s="90"/>
      <c r="AY40" s="93"/>
      <c r="AZ40" s="89"/>
      <c r="BA40" s="53"/>
      <c r="BB40" s="90"/>
      <c r="BC40" s="90"/>
      <c r="BD40" s="90"/>
      <c r="BE40" s="90"/>
      <c r="BF40" s="93"/>
      <c r="BG40" s="89"/>
      <c r="BH40" s="53"/>
    </row>
    <row r="41" spans="1:60" ht="14.4" x14ac:dyDescent="0.3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7"/>
      <c r="M41" s="38"/>
      <c r="N41" s="48"/>
      <c r="O41" s="18"/>
      <c r="P41" s="70" t="s">
        <v>34</v>
      </c>
      <c r="Q41" s="71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3"/>
      <c r="AE41" s="74"/>
      <c r="AF41" s="75"/>
      <c r="AG41" s="72"/>
      <c r="AH41" s="72"/>
      <c r="AI41" s="72"/>
      <c r="AJ41" s="72"/>
      <c r="AK41" s="73"/>
      <c r="AL41" s="74"/>
      <c r="AM41" s="75"/>
      <c r="AN41" s="72"/>
      <c r="AO41" s="72"/>
      <c r="AP41" s="72"/>
      <c r="AQ41" s="72"/>
      <c r="AR41" s="73"/>
      <c r="AS41" s="74"/>
      <c r="AT41" s="75"/>
      <c r="AU41" s="72"/>
      <c r="AV41" s="72"/>
      <c r="AW41" s="72"/>
      <c r="AX41" s="72"/>
      <c r="AY41" s="73"/>
      <c r="AZ41" s="74"/>
      <c r="BA41" s="75"/>
      <c r="BB41" s="72"/>
      <c r="BC41" s="72"/>
      <c r="BD41" s="72"/>
      <c r="BE41" s="72"/>
      <c r="BF41" s="73"/>
      <c r="BG41" s="74"/>
      <c r="BH41" s="75"/>
    </row>
    <row r="42" spans="1:60" ht="14.4" x14ac:dyDescent="0.3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7"/>
      <c r="M42" s="38">
        <f t="shared" ref="M42" si="106">SUM(A42:L42)</f>
        <v>0</v>
      </c>
      <c r="N42" s="48"/>
      <c r="O42" s="18"/>
      <c r="P42" s="76" t="s">
        <v>19</v>
      </c>
      <c r="R42" s="54">
        <v>307117.5</v>
      </c>
      <c r="S42" s="54">
        <v>307117.5</v>
      </c>
      <c r="T42" s="54">
        <v>307117.5</v>
      </c>
      <c r="U42" s="54">
        <v>307117.5</v>
      </c>
      <c r="V42" s="54">
        <v>307117.5</v>
      </c>
      <c r="W42" s="54">
        <v>307117.5</v>
      </c>
      <c r="X42" s="54">
        <v>307117.5</v>
      </c>
      <c r="Y42" s="54">
        <v>307117.5</v>
      </c>
      <c r="Z42" s="54">
        <v>307117.5</v>
      </c>
      <c r="AA42" s="54">
        <v>307117.5</v>
      </c>
      <c r="AB42" s="54">
        <v>307117.5</v>
      </c>
      <c r="AC42" s="54">
        <v>307117.5</v>
      </c>
      <c r="AD42" s="68"/>
      <c r="AE42" s="77">
        <f>SUM(R42:AC42)</f>
        <v>3685410</v>
      </c>
      <c r="AF42" s="69">
        <f>AE42</f>
        <v>3685410</v>
      </c>
      <c r="AG42" s="54">
        <v>1013487.7500000001</v>
      </c>
      <c r="AH42" s="54">
        <v>1013487.7500000001</v>
      </c>
      <c r="AI42" s="54">
        <v>1013487.7500000001</v>
      </c>
      <c r="AJ42" s="54">
        <v>1013487.7500000001</v>
      </c>
      <c r="AK42" s="68"/>
      <c r="AL42" s="77">
        <f>SUM(AG42:AJ42)</f>
        <v>4053951.0000000005</v>
      </c>
      <c r="AM42" s="69">
        <f>AL42</f>
        <v>4053951.0000000005</v>
      </c>
      <c r="AN42" s="54">
        <v>1114836.5250000001</v>
      </c>
      <c r="AO42" s="54">
        <v>1114836.5250000001</v>
      </c>
      <c r="AP42" s="54">
        <v>1114836.5250000001</v>
      </c>
      <c r="AQ42" s="54">
        <v>1114836.5250000001</v>
      </c>
      <c r="AR42" s="68"/>
      <c r="AS42" s="77">
        <f>SUM(AN42:AQ42)</f>
        <v>4459346.1000000006</v>
      </c>
      <c r="AT42" s="69">
        <f>AS42</f>
        <v>4459346.1000000006</v>
      </c>
      <c r="AU42" s="54">
        <v>1226320.1775000002</v>
      </c>
      <c r="AV42" s="54">
        <v>1226320.1775000002</v>
      </c>
      <c r="AW42" s="54">
        <v>1226320.1775000002</v>
      </c>
      <c r="AX42" s="54">
        <v>1226320.1775000002</v>
      </c>
      <c r="AY42" s="68"/>
      <c r="AZ42" s="77">
        <f>SUM(AU42:AX42)</f>
        <v>4905280.7100000009</v>
      </c>
      <c r="BA42" s="69">
        <f>AZ42</f>
        <v>4905280.7100000009</v>
      </c>
      <c r="BB42" s="54">
        <v>1348952.1952500006</v>
      </c>
      <c r="BC42" s="54">
        <v>1348952.1952500006</v>
      </c>
      <c r="BD42" s="54">
        <v>1348952.1952500006</v>
      </c>
      <c r="BE42" s="54">
        <v>1348952.1952500006</v>
      </c>
      <c r="BF42" s="68"/>
      <c r="BG42" s="77">
        <f>SUM(BB42:BE42)</f>
        <v>5395808.7810000023</v>
      </c>
      <c r="BH42" s="69">
        <f>BG42</f>
        <v>5395808.7810000023</v>
      </c>
    </row>
    <row r="43" spans="1:60" ht="14.4" x14ac:dyDescent="0.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7"/>
      <c r="M43" s="38"/>
      <c r="N43" s="48"/>
      <c r="O43" s="18"/>
      <c r="P43" s="49" t="s">
        <v>20</v>
      </c>
      <c r="Q43" s="78">
        <v>1</v>
      </c>
      <c r="R43" s="63">
        <f>R42*$Q$19</f>
        <v>307117.5</v>
      </c>
      <c r="S43" s="63">
        <f t="shared" ref="S43:AC43" si="107">S42*$Q$19</f>
        <v>307117.5</v>
      </c>
      <c r="T43" s="63">
        <f t="shared" si="107"/>
        <v>307117.5</v>
      </c>
      <c r="U43" s="63">
        <f t="shared" si="107"/>
        <v>307117.5</v>
      </c>
      <c r="V43" s="63">
        <f t="shared" si="107"/>
        <v>307117.5</v>
      </c>
      <c r="W43" s="63">
        <f t="shared" si="107"/>
        <v>307117.5</v>
      </c>
      <c r="X43" s="63">
        <f t="shared" si="107"/>
        <v>307117.5</v>
      </c>
      <c r="Y43" s="63">
        <f t="shared" si="107"/>
        <v>307117.5</v>
      </c>
      <c r="Z43" s="63">
        <f t="shared" si="107"/>
        <v>307117.5</v>
      </c>
      <c r="AA43" s="63">
        <f t="shared" si="107"/>
        <v>307117.5</v>
      </c>
      <c r="AB43" s="63">
        <f t="shared" si="107"/>
        <v>307117.5</v>
      </c>
      <c r="AC43" s="63">
        <f t="shared" si="107"/>
        <v>307117.5</v>
      </c>
      <c r="AD43" s="68"/>
      <c r="AE43" s="43"/>
      <c r="AF43" s="69"/>
      <c r="AG43" s="63">
        <f t="shared" ref="AG43:AJ43" si="108">AG42*$Q$19</f>
        <v>1013487.7500000001</v>
      </c>
      <c r="AH43" s="63">
        <f t="shared" si="108"/>
        <v>1013487.7500000001</v>
      </c>
      <c r="AI43" s="63">
        <f t="shared" si="108"/>
        <v>1013487.7500000001</v>
      </c>
      <c r="AJ43" s="63">
        <f t="shared" si="108"/>
        <v>1013487.7500000001</v>
      </c>
      <c r="AK43" s="68"/>
      <c r="AL43" s="43"/>
      <c r="AM43" s="69"/>
      <c r="AN43" s="63">
        <f t="shared" ref="AN43:AQ43" si="109">AN42*$Q$19</f>
        <v>1114836.5250000001</v>
      </c>
      <c r="AO43" s="63">
        <f t="shared" si="109"/>
        <v>1114836.5250000001</v>
      </c>
      <c r="AP43" s="63">
        <f t="shared" si="109"/>
        <v>1114836.5250000001</v>
      </c>
      <c r="AQ43" s="63">
        <f t="shared" si="109"/>
        <v>1114836.5250000001</v>
      </c>
      <c r="AR43" s="68"/>
      <c r="AS43" s="43"/>
      <c r="AT43" s="69"/>
      <c r="AU43" s="63">
        <f t="shared" ref="AU43:AX43" si="110">AU42*$Q$19</f>
        <v>1226320.1775000002</v>
      </c>
      <c r="AV43" s="63">
        <f t="shared" si="110"/>
        <v>1226320.1775000002</v>
      </c>
      <c r="AW43" s="63">
        <f t="shared" si="110"/>
        <v>1226320.1775000002</v>
      </c>
      <c r="AX43" s="63">
        <f t="shared" si="110"/>
        <v>1226320.1775000002</v>
      </c>
      <c r="AY43" s="68"/>
      <c r="AZ43" s="43"/>
      <c r="BA43" s="69"/>
      <c r="BB43" s="63">
        <f t="shared" ref="BB43:BE43" si="111">BB42*$Q$19</f>
        <v>1348952.1952500006</v>
      </c>
      <c r="BC43" s="63">
        <f t="shared" si="111"/>
        <v>1348952.1952500006</v>
      </c>
      <c r="BD43" s="63">
        <f t="shared" si="111"/>
        <v>1348952.1952500006</v>
      </c>
      <c r="BE43" s="63">
        <f t="shared" si="111"/>
        <v>1348952.1952500006</v>
      </c>
      <c r="BF43" s="68"/>
      <c r="BG43" s="43"/>
      <c r="BH43" s="69"/>
    </row>
    <row r="44" spans="1:60" s="84" customFormat="1" ht="14.4" x14ac:dyDescent="0.3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1"/>
      <c r="M44" s="38"/>
      <c r="N44" s="48"/>
      <c r="O44" s="82"/>
      <c r="P44" s="65" t="s">
        <v>21</v>
      </c>
      <c r="Q44" s="78"/>
      <c r="R44" s="66">
        <f t="shared" ref="R44:AC44" si="112">R43</f>
        <v>307117.5</v>
      </c>
      <c r="S44" s="66">
        <f t="shared" si="112"/>
        <v>307117.5</v>
      </c>
      <c r="T44" s="66">
        <f t="shared" si="112"/>
        <v>307117.5</v>
      </c>
      <c r="U44" s="66">
        <f t="shared" si="112"/>
        <v>307117.5</v>
      </c>
      <c r="V44" s="66">
        <f t="shared" si="112"/>
        <v>307117.5</v>
      </c>
      <c r="W44" s="66">
        <f t="shared" si="112"/>
        <v>307117.5</v>
      </c>
      <c r="X44" s="66">
        <f t="shared" si="112"/>
        <v>307117.5</v>
      </c>
      <c r="Y44" s="66">
        <f t="shared" si="112"/>
        <v>307117.5</v>
      </c>
      <c r="Z44" s="66">
        <f t="shared" si="112"/>
        <v>307117.5</v>
      </c>
      <c r="AA44" s="66">
        <f t="shared" si="112"/>
        <v>307117.5</v>
      </c>
      <c r="AB44" s="66">
        <f t="shared" si="112"/>
        <v>307117.5</v>
      </c>
      <c r="AC44" s="66">
        <f t="shared" si="112"/>
        <v>307117.5</v>
      </c>
      <c r="AD44" s="83"/>
      <c r="AE44" s="77">
        <f>SUM(R44:AC44)</f>
        <v>3685410</v>
      </c>
      <c r="AF44" s="69">
        <f>AE44</f>
        <v>3685410</v>
      </c>
      <c r="AG44" s="66">
        <f t="shared" ref="AG44:AJ44" si="113">AG43</f>
        <v>1013487.7500000001</v>
      </c>
      <c r="AH44" s="66">
        <f t="shared" si="113"/>
        <v>1013487.7500000001</v>
      </c>
      <c r="AI44" s="66">
        <f t="shared" si="113"/>
        <v>1013487.7500000001</v>
      </c>
      <c r="AJ44" s="66">
        <f t="shared" si="113"/>
        <v>1013487.7500000001</v>
      </c>
      <c r="AK44" s="83"/>
      <c r="AL44" s="77">
        <f>SUM(AG44:AJ44)</f>
        <v>4053951.0000000005</v>
      </c>
      <c r="AM44" s="69">
        <f>AL44</f>
        <v>4053951.0000000005</v>
      </c>
      <c r="AN44" s="66">
        <f t="shared" ref="AN44:AQ44" si="114">AN43</f>
        <v>1114836.5250000001</v>
      </c>
      <c r="AO44" s="66">
        <f t="shared" si="114"/>
        <v>1114836.5250000001</v>
      </c>
      <c r="AP44" s="66">
        <f t="shared" si="114"/>
        <v>1114836.5250000001</v>
      </c>
      <c r="AQ44" s="66">
        <f t="shared" si="114"/>
        <v>1114836.5250000001</v>
      </c>
      <c r="AR44" s="83"/>
      <c r="AS44" s="77">
        <f>SUM(AN44:AQ44)</f>
        <v>4459346.1000000006</v>
      </c>
      <c r="AT44" s="69">
        <f>AS44</f>
        <v>4459346.1000000006</v>
      </c>
      <c r="AU44" s="66">
        <f t="shared" ref="AU44:AX44" si="115">AU43</f>
        <v>1226320.1775000002</v>
      </c>
      <c r="AV44" s="66">
        <f t="shared" si="115"/>
        <v>1226320.1775000002</v>
      </c>
      <c r="AW44" s="66">
        <f t="shared" si="115"/>
        <v>1226320.1775000002</v>
      </c>
      <c r="AX44" s="66">
        <f t="shared" si="115"/>
        <v>1226320.1775000002</v>
      </c>
      <c r="AY44" s="83"/>
      <c r="AZ44" s="77">
        <f>SUM(AU44:AX44)</f>
        <v>4905280.7100000009</v>
      </c>
      <c r="BA44" s="69">
        <f>AZ44</f>
        <v>4905280.7100000009</v>
      </c>
      <c r="BB44" s="66">
        <f t="shared" ref="BB44:BE44" si="116">BB43</f>
        <v>1348952.1952500006</v>
      </c>
      <c r="BC44" s="66">
        <f t="shared" si="116"/>
        <v>1348952.1952500006</v>
      </c>
      <c r="BD44" s="66">
        <f t="shared" si="116"/>
        <v>1348952.1952500006</v>
      </c>
      <c r="BE44" s="66">
        <f t="shared" si="116"/>
        <v>1348952.1952500006</v>
      </c>
      <c r="BF44" s="83"/>
      <c r="BG44" s="77">
        <f>SUM(BB44:BE44)</f>
        <v>5395808.7810000023</v>
      </c>
      <c r="BH44" s="69">
        <f>BG44</f>
        <v>5395808.7810000023</v>
      </c>
    </row>
    <row r="45" spans="1:60" s="84" customFormat="1" ht="14.4" x14ac:dyDescent="0.3">
      <c r="A45" s="79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1"/>
      <c r="M45" s="38"/>
      <c r="N45" s="48"/>
      <c r="O45" s="82"/>
      <c r="P45" s="65" t="s">
        <v>35</v>
      </c>
      <c r="Q45" s="85"/>
      <c r="R45" s="66">
        <f t="shared" ref="R45:AC45" si="117">R42-R44</f>
        <v>0</v>
      </c>
      <c r="S45" s="66">
        <f t="shared" si="117"/>
        <v>0</v>
      </c>
      <c r="T45" s="66">
        <f t="shared" si="117"/>
        <v>0</v>
      </c>
      <c r="U45" s="66">
        <f t="shared" si="117"/>
        <v>0</v>
      </c>
      <c r="V45" s="66">
        <f t="shared" si="117"/>
        <v>0</v>
      </c>
      <c r="W45" s="66">
        <f t="shared" si="117"/>
        <v>0</v>
      </c>
      <c r="X45" s="66">
        <f t="shared" si="117"/>
        <v>0</v>
      </c>
      <c r="Y45" s="66">
        <f t="shared" si="117"/>
        <v>0</v>
      </c>
      <c r="Z45" s="66">
        <f t="shared" si="117"/>
        <v>0</v>
      </c>
      <c r="AA45" s="66">
        <f t="shared" si="117"/>
        <v>0</v>
      </c>
      <c r="AB45" s="66">
        <f t="shared" si="117"/>
        <v>0</v>
      </c>
      <c r="AC45" s="66">
        <f t="shared" si="117"/>
        <v>0</v>
      </c>
      <c r="AD45" s="83"/>
      <c r="AE45" s="86">
        <f>AE42-AE44</f>
        <v>0</v>
      </c>
      <c r="AF45" s="69">
        <f>AF42-AF44</f>
        <v>0</v>
      </c>
      <c r="AG45" s="66">
        <f t="shared" ref="AG45:AJ45" si="118">AG42-AG44</f>
        <v>0</v>
      </c>
      <c r="AH45" s="66">
        <f t="shared" si="118"/>
        <v>0</v>
      </c>
      <c r="AI45" s="66">
        <f t="shared" si="118"/>
        <v>0</v>
      </c>
      <c r="AJ45" s="66">
        <f t="shared" si="118"/>
        <v>0</v>
      </c>
      <c r="AK45" s="83"/>
      <c r="AL45" s="89">
        <f>AL42-AL44+AF45</f>
        <v>0</v>
      </c>
      <c r="AM45" s="69">
        <f>AL45</f>
        <v>0</v>
      </c>
      <c r="AN45" s="66">
        <f t="shared" ref="AN45:AQ45" si="119">AN42-AN44</f>
        <v>0</v>
      </c>
      <c r="AO45" s="66">
        <f t="shared" si="119"/>
        <v>0</v>
      </c>
      <c r="AP45" s="66">
        <f t="shared" si="119"/>
        <v>0</v>
      </c>
      <c r="AQ45" s="66">
        <f t="shared" si="119"/>
        <v>0</v>
      </c>
      <c r="AR45" s="83"/>
      <c r="AS45" s="89">
        <f>AS42-AS44+AM45</f>
        <v>0</v>
      </c>
      <c r="AT45" s="69">
        <f>AS45</f>
        <v>0</v>
      </c>
      <c r="AU45" s="66">
        <f t="shared" ref="AU45:AX45" si="120">AU42-AU44</f>
        <v>0</v>
      </c>
      <c r="AV45" s="66">
        <f t="shared" si="120"/>
        <v>0</v>
      </c>
      <c r="AW45" s="66">
        <f t="shared" si="120"/>
        <v>0</v>
      </c>
      <c r="AX45" s="66">
        <f t="shared" si="120"/>
        <v>0</v>
      </c>
      <c r="AY45" s="83"/>
      <c r="AZ45" s="89">
        <f>AZ42-AZ44+AT45</f>
        <v>0</v>
      </c>
      <c r="BA45" s="69">
        <f>AZ45</f>
        <v>0</v>
      </c>
      <c r="BB45" s="66">
        <f t="shared" ref="BB45:BE45" si="121">BB42-BB44</f>
        <v>0</v>
      </c>
      <c r="BC45" s="66">
        <f t="shared" si="121"/>
        <v>0</v>
      </c>
      <c r="BD45" s="66">
        <f t="shared" si="121"/>
        <v>0</v>
      </c>
      <c r="BE45" s="66">
        <f t="shared" si="121"/>
        <v>0</v>
      </c>
      <c r="BF45" s="83"/>
      <c r="BG45" s="89">
        <f>BG42-BG44+BA45</f>
        <v>0</v>
      </c>
      <c r="BH45" s="69">
        <f>BG45</f>
        <v>0</v>
      </c>
    </row>
    <row r="46" spans="1:60" ht="14.4" x14ac:dyDescent="0.3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7"/>
      <c r="M46" s="38"/>
      <c r="N46" s="48"/>
      <c r="O46" s="18"/>
      <c r="P46" s="49"/>
      <c r="Q46" s="87"/>
      <c r="R46" s="8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68"/>
      <c r="AE46" s="43"/>
      <c r="AF46" s="69"/>
      <c r="AG46" s="59"/>
      <c r="AH46" s="59"/>
      <c r="AI46" s="59"/>
      <c r="AJ46" s="59"/>
      <c r="AK46" s="68"/>
      <c r="AL46" s="43"/>
      <c r="AM46" s="69"/>
      <c r="AN46" s="59"/>
      <c r="AO46" s="59"/>
      <c r="AP46" s="59"/>
      <c r="AQ46" s="59"/>
      <c r="AR46" s="68"/>
      <c r="AS46" s="43"/>
      <c r="AT46" s="69"/>
      <c r="AU46" s="59"/>
      <c r="AV46" s="59"/>
      <c r="AW46" s="59"/>
      <c r="AX46" s="59"/>
      <c r="AY46" s="68"/>
      <c r="AZ46" s="43"/>
      <c r="BA46" s="69"/>
      <c r="BB46" s="59"/>
      <c r="BC46" s="59"/>
      <c r="BD46" s="59"/>
      <c r="BE46" s="59"/>
      <c r="BF46" s="68"/>
      <c r="BG46" s="43"/>
      <c r="BH46" s="69"/>
    </row>
    <row r="47" spans="1:60" ht="14.4" x14ac:dyDescent="0.3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7"/>
      <c r="M47" s="38"/>
      <c r="N47" s="48"/>
      <c r="O47" s="18"/>
      <c r="P47" s="76" t="s">
        <v>36</v>
      </c>
      <c r="R47" s="54">
        <v>571889.1</v>
      </c>
      <c r="S47" s="54">
        <v>564604.76</v>
      </c>
      <c r="T47" s="54">
        <v>515854.79</v>
      </c>
      <c r="U47" s="54">
        <v>559224.5</v>
      </c>
      <c r="V47" s="54">
        <v>737454.3</v>
      </c>
      <c r="W47" s="54">
        <v>740396.7</v>
      </c>
      <c r="X47" s="54">
        <v>769688.7</v>
      </c>
      <c r="Y47" s="54">
        <v>515854.79</v>
      </c>
      <c r="Z47" s="54">
        <v>783375.9</v>
      </c>
      <c r="AA47" s="54">
        <v>838024.36500000011</v>
      </c>
      <c r="AB47" s="54">
        <v>840966.76500000013</v>
      </c>
      <c r="AC47" s="54">
        <v>871455.56500000006</v>
      </c>
      <c r="AD47" s="68"/>
      <c r="AE47" s="77">
        <f>SUM(R47:AC47)</f>
        <v>8308790.2350000022</v>
      </c>
      <c r="AF47" s="69">
        <f>AE47</f>
        <v>8308790.2350000022</v>
      </c>
      <c r="AG47" s="54">
        <v>1820766.6092375</v>
      </c>
      <c r="AH47" s="54">
        <v>2243966.1442374997</v>
      </c>
      <c r="AI47" s="54">
        <v>2584410.8892374998</v>
      </c>
      <c r="AJ47" s="54">
        <v>2808015.6992374999</v>
      </c>
      <c r="AK47" s="68"/>
      <c r="AL47" s="77">
        <f>SUM(AG47:AJ47)</f>
        <v>9457159.3419499993</v>
      </c>
      <c r="AM47" s="69">
        <f>AL47</f>
        <v>9457159.3419499993</v>
      </c>
      <c r="AN47" s="54">
        <v>2005619.6515218441</v>
      </c>
      <c r="AO47" s="54">
        <v>2471139.1400218443</v>
      </c>
      <c r="AP47" s="54">
        <v>2845635.0572093441</v>
      </c>
      <c r="AQ47" s="54">
        <v>3091600.3482093448</v>
      </c>
      <c r="AR47" s="68"/>
      <c r="AS47" s="77">
        <f>SUM(AN47:AQ47)</f>
        <v>10413994.196962379</v>
      </c>
      <c r="AT47" s="69">
        <f>AS47</f>
        <v>10413994.196962379</v>
      </c>
      <c r="AU47" s="54">
        <v>2209242.5771240834</v>
      </c>
      <c r="AV47" s="54">
        <v>2721314.0144740832</v>
      </c>
      <c r="AW47" s="54">
        <v>3133266.9075808022</v>
      </c>
      <c r="AX47" s="54">
        <v>3403828.7276808023</v>
      </c>
      <c r="AY47" s="68"/>
      <c r="AZ47" s="77">
        <f>SUM(AU47:AX47)</f>
        <v>11467652.226859771</v>
      </c>
      <c r="BA47" s="69">
        <f>AZ47</f>
        <v>11467652.226859771</v>
      </c>
      <c r="BB47" s="54">
        <v>2433541.5437326771</v>
      </c>
      <c r="BC47" s="54">
        <v>2996820.1248176768</v>
      </c>
      <c r="BD47" s="54">
        <v>3449976.4483160847</v>
      </c>
      <c r="BE47" s="54">
        <v>3747594.4504260849</v>
      </c>
      <c r="BF47" s="68"/>
      <c r="BG47" s="77">
        <f>SUM(BB47:BE47)</f>
        <v>12627932.567292523</v>
      </c>
      <c r="BH47" s="69">
        <f>BG47</f>
        <v>12627932.567292523</v>
      </c>
    </row>
    <row r="48" spans="1:60" ht="14.4" x14ac:dyDescent="0.3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7"/>
      <c r="M48" s="38"/>
      <c r="N48" s="48"/>
      <c r="O48" s="18"/>
      <c r="P48" s="49" t="s">
        <v>37</v>
      </c>
      <c r="Q48" s="78">
        <v>0.65</v>
      </c>
      <c r="R48" s="63">
        <f>R47*$Q$48</f>
        <v>371727.91499999998</v>
      </c>
      <c r="S48" s="63">
        <f t="shared" ref="S48:AC48" si="122">S47*$Q$48</f>
        <v>366993.09400000004</v>
      </c>
      <c r="T48" s="63">
        <f t="shared" si="122"/>
        <v>335305.61349999998</v>
      </c>
      <c r="U48" s="63">
        <f t="shared" si="122"/>
        <v>363495.92499999999</v>
      </c>
      <c r="V48" s="63">
        <f t="shared" si="122"/>
        <v>479345.29500000004</v>
      </c>
      <c r="W48" s="63">
        <f t="shared" si="122"/>
        <v>481257.85499999998</v>
      </c>
      <c r="X48" s="63">
        <f t="shared" si="122"/>
        <v>500297.65499999997</v>
      </c>
      <c r="Y48" s="63">
        <f t="shared" si="122"/>
        <v>335305.61349999998</v>
      </c>
      <c r="Z48" s="63">
        <f t="shared" si="122"/>
        <v>509194.33500000002</v>
      </c>
      <c r="AA48" s="63">
        <f t="shared" si="122"/>
        <v>544715.8372500001</v>
      </c>
      <c r="AB48" s="63">
        <f t="shared" si="122"/>
        <v>546628.39725000015</v>
      </c>
      <c r="AC48" s="63">
        <f t="shared" si="122"/>
        <v>566446.11725000001</v>
      </c>
      <c r="AD48" s="68"/>
      <c r="AE48" s="43"/>
      <c r="AF48" s="69"/>
      <c r="AG48" s="63">
        <f>AG47*$Q$48</f>
        <v>1183498.296004375</v>
      </c>
      <c r="AH48" s="63">
        <f>AH47*$Q$48</f>
        <v>1458577.9937543748</v>
      </c>
      <c r="AI48" s="63">
        <f t="shared" ref="AI48:AJ48" si="123">AI47*$Q$48</f>
        <v>1679867.0780043749</v>
      </c>
      <c r="AJ48" s="63">
        <f t="shared" si="123"/>
        <v>1825210.2045043749</v>
      </c>
      <c r="AK48" s="68"/>
      <c r="AL48" s="43"/>
      <c r="AM48" s="69"/>
      <c r="AN48" s="63">
        <f>AN47*$Q$48</f>
        <v>1303652.7734891986</v>
      </c>
      <c r="AO48" s="63">
        <f>AO47*$Q$48</f>
        <v>1606240.4410141988</v>
      </c>
      <c r="AP48" s="63">
        <f t="shared" ref="AP48:AQ48" si="124">AP47*$Q$48</f>
        <v>1849662.7871860738</v>
      </c>
      <c r="AQ48" s="63">
        <f t="shared" si="124"/>
        <v>2009540.2263360741</v>
      </c>
      <c r="AR48" s="68"/>
      <c r="AS48" s="43"/>
      <c r="AT48" s="69"/>
      <c r="AU48" s="63">
        <f>AU47*$Q$48</f>
        <v>1436007.6751306544</v>
      </c>
      <c r="AV48" s="63">
        <f>AV47*$Q$48</f>
        <v>1768854.1094081542</v>
      </c>
      <c r="AW48" s="63">
        <f t="shared" ref="AW48:AX48" si="125">AW47*$Q$48</f>
        <v>2036623.4899275214</v>
      </c>
      <c r="AX48" s="63">
        <f t="shared" si="125"/>
        <v>2212488.6729925214</v>
      </c>
      <c r="AY48" s="68"/>
      <c r="AZ48" s="43"/>
      <c r="BA48" s="69"/>
      <c r="BB48" s="63">
        <f>BB47*$Q$48</f>
        <v>1581802.0034262403</v>
      </c>
      <c r="BC48" s="63">
        <f>BC47*$Q$48</f>
        <v>1947933.0811314899</v>
      </c>
      <c r="BD48" s="63">
        <f t="shared" ref="BD48:BE48" si="126">BD47*$Q$48</f>
        <v>2242484.6914054551</v>
      </c>
      <c r="BE48" s="63">
        <f t="shared" si="126"/>
        <v>2435936.3927769554</v>
      </c>
      <c r="BF48" s="68"/>
      <c r="BG48" s="43"/>
      <c r="BH48" s="69"/>
    </row>
    <row r="49" spans="1:60" ht="14.4" x14ac:dyDescent="0.3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7"/>
      <c r="M49" s="38"/>
      <c r="N49" s="48"/>
      <c r="O49" s="18"/>
      <c r="P49" s="49" t="s">
        <v>38</v>
      </c>
      <c r="Q49" s="78">
        <v>0.35</v>
      </c>
      <c r="R49" s="94"/>
      <c r="S49" s="63">
        <f>R47*$Q$49</f>
        <v>200161.18499999997</v>
      </c>
      <c r="T49" s="63">
        <f t="shared" ref="T49:AC49" si="127">S47*$Q$49</f>
        <v>197611.666</v>
      </c>
      <c r="U49" s="63">
        <f t="shared" si="127"/>
        <v>180549.17649999997</v>
      </c>
      <c r="V49" s="63">
        <f t="shared" si="127"/>
        <v>195728.57499999998</v>
      </c>
      <c r="W49" s="63">
        <f t="shared" si="127"/>
        <v>258109.005</v>
      </c>
      <c r="X49" s="63">
        <f t="shared" si="127"/>
        <v>259138.84499999997</v>
      </c>
      <c r="Y49" s="63">
        <f t="shared" si="127"/>
        <v>269391.04499999998</v>
      </c>
      <c r="Z49" s="63">
        <f t="shared" si="127"/>
        <v>180549.17649999997</v>
      </c>
      <c r="AA49" s="63">
        <f t="shared" si="127"/>
        <v>274181.565</v>
      </c>
      <c r="AB49" s="63">
        <f t="shared" si="127"/>
        <v>293308.52775000001</v>
      </c>
      <c r="AC49" s="63">
        <f t="shared" si="127"/>
        <v>294338.36775000003</v>
      </c>
      <c r="AD49" s="63">
        <f>AC47*$Q$49</f>
        <v>305009.44774999999</v>
      </c>
      <c r="AE49" s="43"/>
      <c r="AF49" s="69"/>
      <c r="AG49" s="94">
        <f>AC47*$Q$49</f>
        <v>305009.44774999999</v>
      </c>
      <c r="AH49" s="94">
        <f>AG47*$Q$49</f>
        <v>637268.31323312491</v>
      </c>
      <c r="AI49" s="94">
        <f t="shared" ref="AI49:AK49" si="128">AH47*$Q$49</f>
        <v>785388.15048312489</v>
      </c>
      <c r="AJ49" s="94">
        <f t="shared" si="128"/>
        <v>904543.81123312493</v>
      </c>
      <c r="AK49" s="94">
        <f t="shared" si="128"/>
        <v>982805.49473312485</v>
      </c>
      <c r="AL49" s="43"/>
      <c r="AM49" s="69"/>
      <c r="AN49" s="94">
        <f>AJ47*$Q$49</f>
        <v>982805.49473312485</v>
      </c>
      <c r="AO49" s="94">
        <f>AN47*$Q$49</f>
        <v>701966.87803264544</v>
      </c>
      <c r="AP49" s="94">
        <f t="shared" ref="AP49:AR49" si="129">AO47*$Q$49</f>
        <v>864898.69900764548</v>
      </c>
      <c r="AQ49" s="94">
        <f t="shared" si="129"/>
        <v>995972.27002327039</v>
      </c>
      <c r="AR49" s="94">
        <f t="shared" si="129"/>
        <v>1082060.1218732707</v>
      </c>
      <c r="AS49" s="43"/>
      <c r="AT49" s="69"/>
      <c r="AU49" s="94">
        <f>AQ47*$Q$49</f>
        <v>1082060.1218732707</v>
      </c>
      <c r="AV49" s="94">
        <f>AU47*$Q$49</f>
        <v>773234.90199342917</v>
      </c>
      <c r="AW49" s="94">
        <f t="shared" ref="AW49:AY49" si="130">AV47*$Q$49</f>
        <v>952459.90506592905</v>
      </c>
      <c r="AX49" s="94">
        <f t="shared" si="130"/>
        <v>1096643.4176532808</v>
      </c>
      <c r="AY49" s="94">
        <f t="shared" si="130"/>
        <v>1191340.0546882807</v>
      </c>
      <c r="AZ49" s="43"/>
      <c r="BA49" s="69"/>
      <c r="BB49" s="94">
        <f>AX47*$Q$49</f>
        <v>1191340.0546882807</v>
      </c>
      <c r="BC49" s="94">
        <f>BB47*$Q$49</f>
        <v>851739.54030643695</v>
      </c>
      <c r="BD49" s="94">
        <f t="shared" ref="BD49:BF49" si="131">BC47*$Q$49</f>
        <v>1048887.0436861869</v>
      </c>
      <c r="BE49" s="94">
        <f t="shared" si="131"/>
        <v>1207491.7569106296</v>
      </c>
      <c r="BF49" s="94">
        <f t="shared" si="131"/>
        <v>1311658.0576491295</v>
      </c>
      <c r="BG49" s="43"/>
      <c r="BH49" s="69"/>
    </row>
    <row r="50" spans="1:60" ht="14.4" x14ac:dyDescent="0.3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7"/>
      <c r="M50" s="38"/>
      <c r="N50" s="48"/>
      <c r="O50" s="18"/>
      <c r="P50" s="65" t="s">
        <v>21</v>
      </c>
      <c r="Q50" s="78"/>
      <c r="R50" s="66">
        <f>R48+R49</f>
        <v>371727.91499999998</v>
      </c>
      <c r="S50" s="66">
        <f t="shared" ref="S50:AC50" si="132">S48+S49</f>
        <v>567154.27899999998</v>
      </c>
      <c r="T50" s="66">
        <f t="shared" si="132"/>
        <v>532917.27949999995</v>
      </c>
      <c r="U50" s="66">
        <f t="shared" si="132"/>
        <v>544045.10149999999</v>
      </c>
      <c r="V50" s="66">
        <f t="shared" si="132"/>
        <v>675073.87</v>
      </c>
      <c r="W50" s="66">
        <f t="shared" si="132"/>
        <v>739366.86</v>
      </c>
      <c r="X50" s="66">
        <f t="shared" si="132"/>
        <v>759436.5</v>
      </c>
      <c r="Y50" s="66">
        <f t="shared" si="132"/>
        <v>604696.6584999999</v>
      </c>
      <c r="Z50" s="66">
        <f t="shared" si="132"/>
        <v>689743.51150000002</v>
      </c>
      <c r="AA50" s="66">
        <f t="shared" si="132"/>
        <v>818897.40225000004</v>
      </c>
      <c r="AB50" s="66">
        <f t="shared" si="132"/>
        <v>839936.92500000016</v>
      </c>
      <c r="AC50" s="66">
        <f t="shared" si="132"/>
        <v>860784.4850000001</v>
      </c>
      <c r="AD50" s="83"/>
      <c r="AE50" s="77">
        <f>SUM(R50:AC50)</f>
        <v>8003780.7872500001</v>
      </c>
      <c r="AF50" s="69">
        <f>SUM(R50:AC50)</f>
        <v>8003780.7872500001</v>
      </c>
      <c r="AG50" s="66">
        <f>SUM(AG48:AG49)</f>
        <v>1488507.743754375</v>
      </c>
      <c r="AH50" s="66">
        <f t="shared" ref="AH50:AJ50" si="133">SUM(AH48:AH49)</f>
        <v>2095846.3069874998</v>
      </c>
      <c r="AI50" s="66">
        <f t="shared" si="133"/>
        <v>2465255.2284875</v>
      </c>
      <c r="AJ50" s="66">
        <f t="shared" si="133"/>
        <v>2729754.0157375</v>
      </c>
      <c r="AK50" s="83"/>
      <c r="AL50" s="77">
        <f>SUM(AG50:AJ50)</f>
        <v>8779363.2949668746</v>
      </c>
      <c r="AM50" s="69">
        <f>AL50</f>
        <v>8779363.2949668746</v>
      </c>
      <c r="AN50" s="66">
        <f>SUM(AN48:AN49)</f>
        <v>2286458.2682223236</v>
      </c>
      <c r="AO50" s="66">
        <f t="shared" ref="AO50:AQ50" si="134">SUM(AO48:AO49)</f>
        <v>2308207.3190468443</v>
      </c>
      <c r="AP50" s="66">
        <f t="shared" si="134"/>
        <v>2714561.4861937193</v>
      </c>
      <c r="AQ50" s="66">
        <f t="shared" si="134"/>
        <v>3005512.4963593446</v>
      </c>
      <c r="AR50" s="83"/>
      <c r="AS50" s="77">
        <f>SUM(AN50:AQ50)</f>
        <v>10314739.569822233</v>
      </c>
      <c r="AT50" s="69">
        <f>AS50</f>
        <v>10314739.569822233</v>
      </c>
      <c r="AU50" s="66">
        <f>SUM(AU48:AU49)</f>
        <v>2518067.7970039248</v>
      </c>
      <c r="AV50" s="66">
        <f t="shared" ref="AV50:AX50" si="135">SUM(AV48:AV49)</f>
        <v>2542089.0114015834</v>
      </c>
      <c r="AW50" s="66">
        <f t="shared" si="135"/>
        <v>2989083.3949934505</v>
      </c>
      <c r="AX50" s="66">
        <f t="shared" si="135"/>
        <v>3309132.0906458022</v>
      </c>
      <c r="AY50" s="83"/>
      <c r="AZ50" s="77">
        <f>SUM(AU50:AX50)</f>
        <v>11358372.294044761</v>
      </c>
      <c r="BA50" s="69">
        <f>AZ50</f>
        <v>11358372.294044761</v>
      </c>
      <c r="BB50" s="66">
        <f>SUM(BB48:BB49)</f>
        <v>2773142.0581145212</v>
      </c>
      <c r="BC50" s="66">
        <f t="shared" ref="BC50:BE50" si="136">SUM(BC48:BC49)</f>
        <v>2799672.6214379268</v>
      </c>
      <c r="BD50" s="66">
        <f t="shared" si="136"/>
        <v>3291371.735091642</v>
      </c>
      <c r="BE50" s="66">
        <f t="shared" si="136"/>
        <v>3643428.149687585</v>
      </c>
      <c r="BF50" s="83"/>
      <c r="BG50" s="77">
        <f>SUM(BB50:BE50)</f>
        <v>12507614.564331675</v>
      </c>
      <c r="BH50" s="69">
        <f>BG50</f>
        <v>12507614.564331675</v>
      </c>
    </row>
    <row r="51" spans="1:60" ht="14.4" x14ac:dyDescent="0.3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7"/>
      <c r="M51" s="38"/>
      <c r="N51" s="48"/>
      <c r="O51" s="18"/>
      <c r="P51" s="65" t="s">
        <v>39</v>
      </c>
      <c r="Q51" s="85"/>
      <c r="R51" s="66">
        <f>S49</f>
        <v>200161.18499999997</v>
      </c>
      <c r="S51" s="66">
        <f t="shared" ref="S51" si="137">T49</f>
        <v>197611.666</v>
      </c>
      <c r="T51" s="66">
        <f>U49</f>
        <v>180549.17649999997</v>
      </c>
      <c r="U51" s="66">
        <f t="shared" ref="U51:AC51" si="138">V49</f>
        <v>195728.57499999998</v>
      </c>
      <c r="V51" s="66">
        <f t="shared" si="138"/>
        <v>258109.005</v>
      </c>
      <c r="W51" s="66">
        <f t="shared" si="138"/>
        <v>259138.84499999997</v>
      </c>
      <c r="X51" s="66">
        <f t="shared" si="138"/>
        <v>269391.04499999998</v>
      </c>
      <c r="Y51" s="66">
        <f t="shared" si="138"/>
        <v>180549.17649999997</v>
      </c>
      <c r="Z51" s="66">
        <f t="shared" si="138"/>
        <v>274181.565</v>
      </c>
      <c r="AA51" s="66">
        <f t="shared" si="138"/>
        <v>293308.52775000001</v>
      </c>
      <c r="AB51" s="66">
        <f t="shared" si="138"/>
        <v>294338.36775000003</v>
      </c>
      <c r="AC51" s="66">
        <f t="shared" si="138"/>
        <v>305009.44774999999</v>
      </c>
      <c r="AD51" s="83"/>
      <c r="AE51" s="86">
        <f>AE47-AE50</f>
        <v>305009.44775000215</v>
      </c>
      <c r="AF51" s="69">
        <f>AF47-AF50</f>
        <v>305009.44775000215</v>
      </c>
      <c r="AG51" s="66">
        <f>AH49</f>
        <v>637268.31323312491</v>
      </c>
      <c r="AH51" s="66">
        <f t="shared" ref="AH51:AI51" si="139">AI49</f>
        <v>785388.15048312489</v>
      </c>
      <c r="AI51" s="66">
        <f t="shared" si="139"/>
        <v>904543.81123312493</v>
      </c>
      <c r="AJ51" s="66">
        <f>AK49</f>
        <v>982805.49473312485</v>
      </c>
      <c r="AK51" s="83"/>
      <c r="AL51" s="89">
        <f>AL47-AL50+AF51</f>
        <v>982805.49473312683</v>
      </c>
      <c r="AM51" s="69">
        <f>AL51</f>
        <v>982805.49473312683</v>
      </c>
      <c r="AN51" s="66">
        <f>AO49</f>
        <v>701966.87803264544</v>
      </c>
      <c r="AO51" s="66">
        <f t="shared" ref="AO51:AQ51" si="140">AP49</f>
        <v>864898.69900764548</v>
      </c>
      <c r="AP51" s="66">
        <f t="shared" si="140"/>
        <v>995972.27002327039</v>
      </c>
      <c r="AQ51" s="66">
        <f t="shared" si="140"/>
        <v>1082060.1218732707</v>
      </c>
      <c r="AR51" s="83"/>
      <c r="AS51" s="89">
        <f>AS47-AS50+AM51</f>
        <v>1082060.1218732726</v>
      </c>
      <c r="AT51" s="69">
        <f>AS51</f>
        <v>1082060.1218732726</v>
      </c>
      <c r="AU51" s="66">
        <f>AV49</f>
        <v>773234.90199342917</v>
      </c>
      <c r="AV51" s="66">
        <f t="shared" ref="AV51:AX51" si="141">AW49</f>
        <v>952459.90506592905</v>
      </c>
      <c r="AW51" s="66">
        <f t="shared" si="141"/>
        <v>1096643.4176532808</v>
      </c>
      <c r="AX51" s="66">
        <f t="shared" si="141"/>
        <v>1191340.0546882807</v>
      </c>
      <c r="AY51" s="83"/>
      <c r="AZ51" s="89">
        <f>AZ47-AZ50+AT51</f>
        <v>1191340.0546882823</v>
      </c>
      <c r="BA51" s="69">
        <f>AZ51</f>
        <v>1191340.0546882823</v>
      </c>
      <c r="BB51" s="66">
        <f>BC49</f>
        <v>851739.54030643695</v>
      </c>
      <c r="BC51" s="66">
        <f t="shared" ref="BC51:BE51" si="142">BD49</f>
        <v>1048887.0436861869</v>
      </c>
      <c r="BD51" s="66">
        <f t="shared" si="142"/>
        <v>1207491.7569106296</v>
      </c>
      <c r="BE51" s="66">
        <f t="shared" si="142"/>
        <v>1311658.0576491295</v>
      </c>
      <c r="BF51" s="83"/>
      <c r="BG51" s="89">
        <f>BG47-BG50+BA51</f>
        <v>1311658.05764913</v>
      </c>
      <c r="BH51" s="69">
        <f>BG51</f>
        <v>1311658.05764913</v>
      </c>
    </row>
    <row r="52" spans="1:60" ht="14.4" x14ac:dyDescent="0.3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7"/>
      <c r="M52" s="38"/>
      <c r="N52" s="48"/>
      <c r="O52" s="18"/>
      <c r="P52" s="49"/>
      <c r="Q52" s="87"/>
      <c r="R52" s="88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68"/>
      <c r="AE52" s="43"/>
      <c r="AF52" s="69"/>
      <c r="AG52" s="59"/>
      <c r="AH52" s="59"/>
      <c r="AI52" s="59"/>
      <c r="AJ52" s="59"/>
      <c r="AK52" s="68"/>
      <c r="AL52" s="43"/>
      <c r="AM52" s="69"/>
      <c r="AN52" s="59"/>
      <c r="AO52" s="59"/>
      <c r="AP52" s="59"/>
      <c r="AQ52" s="59"/>
      <c r="AR52" s="68"/>
      <c r="AS52" s="43"/>
      <c r="AT52" s="69"/>
      <c r="AU52" s="59"/>
      <c r="AV52" s="59"/>
      <c r="AW52" s="59"/>
      <c r="AX52" s="59"/>
      <c r="AY52" s="68"/>
      <c r="AZ52" s="43"/>
      <c r="BA52" s="69"/>
      <c r="BB52" s="59"/>
      <c r="BC52" s="59"/>
      <c r="BD52" s="59"/>
      <c r="BE52" s="59"/>
      <c r="BF52" s="68"/>
      <c r="BG52" s="43"/>
      <c r="BH52" s="69"/>
    </row>
    <row r="53" spans="1:60" ht="14.4" x14ac:dyDescent="0.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7"/>
      <c r="M53" s="38"/>
      <c r="N53" s="48"/>
      <c r="O53" s="18"/>
      <c r="P53" s="76" t="s">
        <v>23</v>
      </c>
      <c r="Q53" s="87"/>
      <c r="R53" s="54">
        <v>29424.75</v>
      </c>
      <c r="S53" s="54">
        <v>29424.75</v>
      </c>
      <c r="T53" s="54">
        <v>29424.75</v>
      </c>
      <c r="U53" s="54">
        <v>29424.75</v>
      </c>
      <c r="V53" s="54">
        <v>29424.75</v>
      </c>
      <c r="W53" s="54">
        <v>29424.75</v>
      </c>
      <c r="X53" s="54">
        <v>29424.75</v>
      </c>
      <c r="Y53" s="54">
        <v>29424.75</v>
      </c>
      <c r="Z53" s="54">
        <v>29424.75</v>
      </c>
      <c r="AA53" s="54">
        <v>29424.75</v>
      </c>
      <c r="AB53" s="54">
        <v>29424.75</v>
      </c>
      <c r="AC53" s="54">
        <v>29424.75</v>
      </c>
      <c r="AD53" s="68"/>
      <c r="AE53" s="77">
        <f>SUM(R53:AC53)</f>
        <v>353097</v>
      </c>
      <c r="AF53" s="69">
        <f>AE53</f>
        <v>353097</v>
      </c>
      <c r="AG53" s="54">
        <v>97101.675000000003</v>
      </c>
      <c r="AH53" s="54">
        <v>97101.675000000003</v>
      </c>
      <c r="AI53" s="54">
        <v>97101.675000000003</v>
      </c>
      <c r="AJ53" s="54">
        <v>97101.675000000003</v>
      </c>
      <c r="AK53" s="68"/>
      <c r="AL53" s="77">
        <f>SUM(AG53:AJ53)</f>
        <v>388406.7</v>
      </c>
      <c r="AM53" s="69">
        <f>AL53</f>
        <v>388406.7</v>
      </c>
      <c r="AN53" s="54">
        <v>106811.84250000001</v>
      </c>
      <c r="AO53" s="54">
        <v>106811.84250000001</v>
      </c>
      <c r="AP53" s="54">
        <v>106811.84250000001</v>
      </c>
      <c r="AQ53" s="54">
        <v>106811.84250000001</v>
      </c>
      <c r="AR53" s="68"/>
      <c r="AS53" s="77">
        <f>SUM(AN53:AQ53)</f>
        <v>427247.37000000005</v>
      </c>
      <c r="AT53" s="69">
        <f>AS53</f>
        <v>427247.37000000005</v>
      </c>
      <c r="AU53" s="54">
        <v>117493.02675000002</v>
      </c>
      <c r="AV53" s="54">
        <v>117493.02675000002</v>
      </c>
      <c r="AW53" s="54">
        <v>117493.02675000002</v>
      </c>
      <c r="AX53" s="54">
        <v>117493.02675000002</v>
      </c>
      <c r="AY53" s="68"/>
      <c r="AZ53" s="77">
        <f>SUM(AU53:AX53)</f>
        <v>469972.10700000008</v>
      </c>
      <c r="BA53" s="69">
        <f>AZ53</f>
        <v>469972.10700000008</v>
      </c>
      <c r="BB53" s="54">
        <v>129242.32942500003</v>
      </c>
      <c r="BC53" s="54">
        <v>129242.32942500003</v>
      </c>
      <c r="BD53" s="54">
        <v>129242.32942500003</v>
      </c>
      <c r="BE53" s="54">
        <v>129242.32942500003</v>
      </c>
      <c r="BF53" s="68"/>
      <c r="BG53" s="77">
        <f>SUM(BB53:BE53)</f>
        <v>516969.31770000013</v>
      </c>
      <c r="BH53" s="69">
        <f>BG53</f>
        <v>516969.31770000013</v>
      </c>
    </row>
    <row r="54" spans="1:60" ht="14.4" x14ac:dyDescent="0.3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38"/>
      <c r="N54" s="48"/>
      <c r="O54" s="18"/>
      <c r="P54" s="49" t="s">
        <v>24</v>
      </c>
      <c r="Q54" s="78">
        <v>1</v>
      </c>
      <c r="R54" s="50">
        <v>0</v>
      </c>
      <c r="S54" s="50">
        <f>$Q$54*R53</f>
        <v>29424.75</v>
      </c>
      <c r="T54" s="50">
        <f t="shared" ref="T54:AD54" si="143">$Q$54*S53</f>
        <v>29424.75</v>
      </c>
      <c r="U54" s="50">
        <f t="shared" si="143"/>
        <v>29424.75</v>
      </c>
      <c r="V54" s="50">
        <f t="shared" si="143"/>
        <v>29424.75</v>
      </c>
      <c r="W54" s="50">
        <f t="shared" si="143"/>
        <v>29424.75</v>
      </c>
      <c r="X54" s="50">
        <f t="shared" si="143"/>
        <v>29424.75</v>
      </c>
      <c r="Y54" s="50">
        <f t="shared" si="143"/>
        <v>29424.75</v>
      </c>
      <c r="Z54" s="50">
        <f t="shared" si="143"/>
        <v>29424.75</v>
      </c>
      <c r="AA54" s="50">
        <f t="shared" si="143"/>
        <v>29424.75</v>
      </c>
      <c r="AB54" s="50">
        <f t="shared" si="143"/>
        <v>29424.75</v>
      </c>
      <c r="AC54" s="50">
        <f t="shared" si="143"/>
        <v>29424.75</v>
      </c>
      <c r="AD54" s="50">
        <f t="shared" si="143"/>
        <v>29424.75</v>
      </c>
      <c r="AE54" s="43"/>
      <c r="AF54" s="69"/>
      <c r="AG54" s="50">
        <f>$Q$54*AC53</f>
        <v>29424.75</v>
      </c>
      <c r="AH54" s="50">
        <f t="shared" ref="AH54:AJ54" si="144">$Q$54*AG53</f>
        <v>97101.675000000003</v>
      </c>
      <c r="AI54" s="50">
        <f t="shared" si="144"/>
        <v>97101.675000000003</v>
      </c>
      <c r="AJ54" s="50">
        <f t="shared" si="144"/>
        <v>97101.675000000003</v>
      </c>
      <c r="AK54" s="50">
        <f>$Q$24*AJ53</f>
        <v>97101.675000000003</v>
      </c>
      <c r="AL54" s="43"/>
      <c r="AM54" s="69"/>
      <c r="AN54" s="50">
        <f>AK54</f>
        <v>97101.675000000003</v>
      </c>
      <c r="AO54" s="50">
        <f t="shared" ref="AO54:AR54" si="145">$Q$54*AN53</f>
        <v>106811.84250000001</v>
      </c>
      <c r="AP54" s="50">
        <f t="shared" si="145"/>
        <v>106811.84250000001</v>
      </c>
      <c r="AQ54" s="50">
        <f t="shared" si="145"/>
        <v>106811.84250000001</v>
      </c>
      <c r="AR54" s="50">
        <f t="shared" si="145"/>
        <v>106811.84250000001</v>
      </c>
      <c r="AS54" s="43"/>
      <c r="AT54" s="69"/>
      <c r="AU54" s="50">
        <f>AR54</f>
        <v>106811.84250000001</v>
      </c>
      <c r="AV54" s="50">
        <f t="shared" ref="AV54:AY54" si="146">$Q$54*AU53</f>
        <v>117493.02675000002</v>
      </c>
      <c r="AW54" s="50">
        <f t="shared" si="146"/>
        <v>117493.02675000002</v>
      </c>
      <c r="AX54" s="50">
        <f t="shared" si="146"/>
        <v>117493.02675000002</v>
      </c>
      <c r="AY54" s="50">
        <f t="shared" si="146"/>
        <v>117493.02675000002</v>
      </c>
      <c r="AZ54" s="43"/>
      <c r="BA54" s="69"/>
      <c r="BB54" s="50">
        <f>AY54</f>
        <v>117493.02675000002</v>
      </c>
      <c r="BC54" s="50">
        <f t="shared" ref="BC54:BF54" si="147">$Q$54*BB53</f>
        <v>129242.32942500003</v>
      </c>
      <c r="BD54" s="50">
        <f t="shared" si="147"/>
        <v>129242.32942500003</v>
      </c>
      <c r="BE54" s="50">
        <f t="shared" si="147"/>
        <v>129242.32942500003</v>
      </c>
      <c r="BF54" s="50">
        <f t="shared" si="147"/>
        <v>129242.32942500003</v>
      </c>
      <c r="BG54" s="43"/>
      <c r="BH54" s="69"/>
    </row>
    <row r="55" spans="1:60" ht="14.4" x14ac:dyDescent="0.3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7"/>
      <c r="M55" s="38"/>
      <c r="N55" s="48"/>
      <c r="O55" s="18"/>
      <c r="P55" s="65" t="s">
        <v>21</v>
      </c>
      <c r="Q55" s="78"/>
      <c r="R55" s="66">
        <f>R54</f>
        <v>0</v>
      </c>
      <c r="S55" s="66">
        <f t="shared" ref="S55:AC55" si="148">S54</f>
        <v>29424.75</v>
      </c>
      <c r="T55" s="66">
        <f t="shared" si="148"/>
        <v>29424.75</v>
      </c>
      <c r="U55" s="66">
        <f t="shared" si="148"/>
        <v>29424.75</v>
      </c>
      <c r="V55" s="66">
        <f t="shared" si="148"/>
        <v>29424.75</v>
      </c>
      <c r="W55" s="66">
        <f t="shared" si="148"/>
        <v>29424.75</v>
      </c>
      <c r="X55" s="66">
        <f t="shared" si="148"/>
        <v>29424.75</v>
      </c>
      <c r="Y55" s="66">
        <f t="shared" si="148"/>
        <v>29424.75</v>
      </c>
      <c r="Z55" s="66">
        <f t="shared" si="148"/>
        <v>29424.75</v>
      </c>
      <c r="AA55" s="66">
        <f t="shared" si="148"/>
        <v>29424.75</v>
      </c>
      <c r="AB55" s="66">
        <f t="shared" si="148"/>
        <v>29424.75</v>
      </c>
      <c r="AC55" s="66">
        <f t="shared" si="148"/>
        <v>29424.75</v>
      </c>
      <c r="AD55" s="68"/>
      <c r="AE55" s="77">
        <f>SUM(R55:AC55)</f>
        <v>323672.25</v>
      </c>
      <c r="AF55" s="69">
        <f>SUM(R55:AC55)</f>
        <v>323672.25</v>
      </c>
      <c r="AG55" s="66">
        <f>AG54</f>
        <v>29424.75</v>
      </c>
      <c r="AH55" s="66">
        <f t="shared" ref="AH55:AJ55" si="149">AH54</f>
        <v>97101.675000000003</v>
      </c>
      <c r="AI55" s="66">
        <f t="shared" si="149"/>
        <v>97101.675000000003</v>
      </c>
      <c r="AJ55" s="66">
        <f t="shared" si="149"/>
        <v>97101.675000000003</v>
      </c>
      <c r="AK55" s="68"/>
      <c r="AL55" s="77">
        <f>SUM(AG55:AJ55)</f>
        <v>320729.77500000002</v>
      </c>
      <c r="AM55" s="69">
        <f>AL55</f>
        <v>320729.77500000002</v>
      </c>
      <c r="AN55" s="66">
        <f t="shared" ref="AN55:AQ55" si="150">AN54</f>
        <v>97101.675000000003</v>
      </c>
      <c r="AO55" s="66">
        <f t="shared" si="150"/>
        <v>106811.84250000001</v>
      </c>
      <c r="AP55" s="66">
        <f t="shared" si="150"/>
        <v>106811.84250000001</v>
      </c>
      <c r="AQ55" s="66">
        <f t="shared" si="150"/>
        <v>106811.84250000001</v>
      </c>
      <c r="AR55" s="68"/>
      <c r="AS55" s="77">
        <f>SUM(AN55:AQ55)</f>
        <v>417537.20250000007</v>
      </c>
      <c r="AT55" s="69">
        <f>AS55</f>
        <v>417537.20250000007</v>
      </c>
      <c r="AU55" s="66">
        <f t="shared" ref="AU55:AX55" si="151">AU54</f>
        <v>106811.84250000001</v>
      </c>
      <c r="AV55" s="66">
        <f t="shared" si="151"/>
        <v>117493.02675000002</v>
      </c>
      <c r="AW55" s="66">
        <f t="shared" si="151"/>
        <v>117493.02675000002</v>
      </c>
      <c r="AX55" s="66">
        <f t="shared" si="151"/>
        <v>117493.02675000002</v>
      </c>
      <c r="AY55" s="68"/>
      <c r="AZ55" s="77">
        <f>SUM(AU55:AX55)</f>
        <v>459290.92275000009</v>
      </c>
      <c r="BA55" s="69">
        <f>AZ55</f>
        <v>459290.92275000009</v>
      </c>
      <c r="BB55" s="66">
        <f t="shared" ref="BB55:BE55" si="152">BB54</f>
        <v>117493.02675000002</v>
      </c>
      <c r="BC55" s="66">
        <f t="shared" si="152"/>
        <v>129242.32942500003</v>
      </c>
      <c r="BD55" s="66">
        <f t="shared" si="152"/>
        <v>129242.32942500003</v>
      </c>
      <c r="BE55" s="66">
        <f t="shared" si="152"/>
        <v>129242.32942500003</v>
      </c>
      <c r="BF55" s="68"/>
      <c r="BG55" s="77">
        <f>SUM(BB55:BE55)</f>
        <v>505220.01502500009</v>
      </c>
      <c r="BH55" s="69">
        <f>BG55</f>
        <v>505220.01502500009</v>
      </c>
    </row>
    <row r="56" spans="1:60" ht="14.4" x14ac:dyDescent="0.3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7"/>
      <c r="M56" s="38"/>
      <c r="N56" s="48"/>
      <c r="O56" s="18"/>
      <c r="P56" s="65" t="s">
        <v>40</v>
      </c>
      <c r="Q56" s="85"/>
      <c r="R56" s="66">
        <f>R53-R55</f>
        <v>29424.75</v>
      </c>
      <c r="S56" s="66">
        <f>R56+S53-S54</f>
        <v>29424.75</v>
      </c>
      <c r="T56" s="66">
        <f t="shared" ref="T56:AA56" si="153">S56+T53-T54</f>
        <v>29424.75</v>
      </c>
      <c r="U56" s="66">
        <f t="shared" si="153"/>
        <v>29424.75</v>
      </c>
      <c r="V56" s="66">
        <f t="shared" si="153"/>
        <v>29424.75</v>
      </c>
      <c r="W56" s="66">
        <f t="shared" si="153"/>
        <v>29424.75</v>
      </c>
      <c r="X56" s="66">
        <f t="shared" si="153"/>
        <v>29424.75</v>
      </c>
      <c r="Y56" s="66">
        <f t="shared" si="153"/>
        <v>29424.75</v>
      </c>
      <c r="Z56" s="66">
        <f t="shared" si="153"/>
        <v>29424.75</v>
      </c>
      <c r="AA56" s="66">
        <f t="shared" si="153"/>
        <v>29424.75</v>
      </c>
      <c r="AB56" s="66">
        <f>AA56+AB53-AB54</f>
        <v>29424.75</v>
      </c>
      <c r="AC56" s="66">
        <f t="shared" ref="AC56" si="154">AB56+AC53-AC54</f>
        <v>29424.75</v>
      </c>
      <c r="AD56" s="68"/>
      <c r="AE56" s="89">
        <f>AE53-AE55</f>
        <v>29424.75</v>
      </c>
      <c r="AF56" s="69">
        <f>AF53-AF55</f>
        <v>29424.75</v>
      </c>
      <c r="AG56" s="66">
        <f>AE56+AG53-AG54</f>
        <v>97101.675000000003</v>
      </c>
      <c r="AH56" s="66">
        <f t="shared" ref="AH56:AI56" si="155">AG56+AH53-AH54</f>
        <v>97101.675000000003</v>
      </c>
      <c r="AI56" s="66">
        <f t="shared" si="155"/>
        <v>97101.675000000003</v>
      </c>
      <c r="AJ56" s="66">
        <f>AI56+AJ53-AJ54</f>
        <v>97101.675000000003</v>
      </c>
      <c r="AK56" s="68"/>
      <c r="AL56" s="89">
        <f>AL53-AL55+AF56</f>
        <v>97101.674999999988</v>
      </c>
      <c r="AM56" s="69">
        <f>AL56</f>
        <v>97101.674999999988</v>
      </c>
      <c r="AN56" s="66">
        <f t="shared" ref="AN56:AQ56" si="156">AM56+AN53-AN54</f>
        <v>106811.84250000001</v>
      </c>
      <c r="AO56" s="66">
        <f t="shared" si="156"/>
        <v>106811.84250000001</v>
      </c>
      <c r="AP56" s="66">
        <f t="shared" si="156"/>
        <v>106811.84250000001</v>
      </c>
      <c r="AQ56" s="66">
        <f t="shared" si="156"/>
        <v>106811.84250000001</v>
      </c>
      <c r="AR56" s="68"/>
      <c r="AS56" s="89">
        <f>AS53-AS55+AM56</f>
        <v>106811.84249999997</v>
      </c>
      <c r="AT56" s="69">
        <f>AS56</f>
        <v>106811.84249999997</v>
      </c>
      <c r="AU56" s="66">
        <f t="shared" ref="AU56:AX56" si="157">AT56+AU53-AU54</f>
        <v>117493.02674999998</v>
      </c>
      <c r="AV56" s="66">
        <f t="shared" si="157"/>
        <v>117493.02674999996</v>
      </c>
      <c r="AW56" s="66">
        <f t="shared" si="157"/>
        <v>117493.02674999996</v>
      </c>
      <c r="AX56" s="66">
        <f t="shared" si="157"/>
        <v>117493.02674999996</v>
      </c>
      <c r="AY56" s="68"/>
      <c r="AZ56" s="89">
        <f>AZ53-AZ55+AT56</f>
        <v>117493.02674999996</v>
      </c>
      <c r="BA56" s="69">
        <f>AZ56</f>
        <v>117493.02674999996</v>
      </c>
      <c r="BB56" s="66">
        <f t="shared" ref="BB56:BE56" si="158">BA56+BB53-BB54</f>
        <v>129242.32942499997</v>
      </c>
      <c r="BC56" s="66">
        <f t="shared" si="158"/>
        <v>129242.32942499997</v>
      </c>
      <c r="BD56" s="66">
        <f t="shared" si="158"/>
        <v>129242.32942499997</v>
      </c>
      <c r="BE56" s="66">
        <f t="shared" si="158"/>
        <v>129242.32942499997</v>
      </c>
      <c r="BF56" s="68"/>
      <c r="BG56" s="89">
        <f>BG53-BG55+BA56</f>
        <v>129242.329425</v>
      </c>
      <c r="BH56" s="69">
        <f>BG56</f>
        <v>129242.329425</v>
      </c>
    </row>
    <row r="57" spans="1:60" ht="14.4" x14ac:dyDescent="0.3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7"/>
      <c r="M57" s="38"/>
      <c r="N57" s="48"/>
      <c r="O57" s="18"/>
      <c r="P57" s="65"/>
      <c r="Q57" s="85"/>
      <c r="R57" s="90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68"/>
      <c r="AE57" s="43"/>
      <c r="AF57" s="69"/>
      <c r="AG57" s="59"/>
      <c r="AH57" s="59"/>
      <c r="AI57" s="59"/>
      <c r="AJ57" s="59"/>
      <c r="AK57" s="68"/>
      <c r="AL57" s="43"/>
      <c r="AM57" s="69"/>
      <c r="AN57" s="59"/>
      <c r="AO57" s="59"/>
      <c r="AP57" s="59"/>
      <c r="AQ57" s="59"/>
      <c r="AR57" s="68"/>
      <c r="AS57" s="43"/>
      <c r="AT57" s="69"/>
      <c r="AU57" s="59"/>
      <c r="AV57" s="59"/>
      <c r="AW57" s="59"/>
      <c r="AX57" s="59"/>
      <c r="AY57" s="68"/>
      <c r="AZ57" s="43"/>
      <c r="BA57" s="69"/>
      <c r="BB57" s="59"/>
      <c r="BC57" s="59"/>
      <c r="BD57" s="59"/>
      <c r="BE57" s="59"/>
      <c r="BF57" s="68"/>
      <c r="BG57" s="43"/>
      <c r="BH57" s="69"/>
    </row>
    <row r="58" spans="1:60" ht="14.4" x14ac:dyDescent="0.3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7"/>
      <c r="M58" s="38"/>
      <c r="N58" s="48"/>
      <c r="O58" s="18"/>
      <c r="P58" s="76" t="s">
        <v>26</v>
      </c>
      <c r="Q58" s="87"/>
      <c r="R58" s="54">
        <v>254465.02419354839</v>
      </c>
      <c r="S58" s="54">
        <v>255105.31896551725</v>
      </c>
      <c r="T58" s="54">
        <v>254465.02419354839</v>
      </c>
      <c r="U58" s="54">
        <v>254774.5</v>
      </c>
      <c r="V58" s="54">
        <v>254465.02419354839</v>
      </c>
      <c r="W58" s="54">
        <v>254774.5</v>
      </c>
      <c r="X58" s="54">
        <v>254465.02419354839</v>
      </c>
      <c r="Y58" s="54">
        <v>254465.02419354839</v>
      </c>
      <c r="Z58" s="54">
        <v>254774.5</v>
      </c>
      <c r="AA58" s="54">
        <v>254465.02419354839</v>
      </c>
      <c r="AB58" s="54">
        <v>254774.5</v>
      </c>
      <c r="AC58" s="54">
        <v>254465.02419354839</v>
      </c>
      <c r="AD58" s="68"/>
      <c r="AE58" s="77">
        <f>SUM(R58:AC58)</f>
        <v>3055458.4883203562</v>
      </c>
      <c r="AF58" s="69">
        <f>AE58</f>
        <v>3055458.4883203562</v>
      </c>
      <c r="AG58" s="54">
        <v>840251.08428809792</v>
      </c>
      <c r="AH58" s="54">
        <v>840251.08428809792</v>
      </c>
      <c r="AI58" s="54">
        <v>840251.08428809792</v>
      </c>
      <c r="AJ58" s="54">
        <v>840251.08428809792</v>
      </c>
      <c r="AK58" s="68"/>
      <c r="AL58" s="77">
        <f>SUM(AG58:AJ58)</f>
        <v>3361004.3371523917</v>
      </c>
      <c r="AM58" s="69">
        <f>AL58</f>
        <v>3361004.3371523917</v>
      </c>
      <c r="AN58" s="54">
        <v>924276.19271690771</v>
      </c>
      <c r="AO58" s="54">
        <v>924276.19271690771</v>
      </c>
      <c r="AP58" s="54">
        <v>924276.19271690771</v>
      </c>
      <c r="AQ58" s="54">
        <v>924276.19271690771</v>
      </c>
      <c r="AR58" s="68"/>
      <c r="AS58" s="77">
        <f>SUM(AN58:AQ58)</f>
        <v>3697104.7708676308</v>
      </c>
      <c r="AT58" s="69">
        <f>AS58</f>
        <v>3697104.7708676308</v>
      </c>
      <c r="AU58" s="54">
        <v>1016703.8119885987</v>
      </c>
      <c r="AV58" s="54">
        <v>1016703.8119885987</v>
      </c>
      <c r="AW58" s="54">
        <v>1016703.8119885987</v>
      </c>
      <c r="AX58" s="54">
        <v>1016703.8119885987</v>
      </c>
      <c r="AY58" s="68"/>
      <c r="AZ58" s="77">
        <f>SUM(AU58:AX58)</f>
        <v>4066815.2479543947</v>
      </c>
      <c r="BA58" s="69">
        <f>AZ58</f>
        <v>4066815.2479543947</v>
      </c>
      <c r="BB58" s="54">
        <v>1118374.1931874587</v>
      </c>
      <c r="BC58" s="54">
        <v>1118374.1931874587</v>
      </c>
      <c r="BD58" s="54">
        <v>1118374.1931874587</v>
      </c>
      <c r="BE58" s="54">
        <v>1118374.1931874587</v>
      </c>
      <c r="BF58" s="68"/>
      <c r="BG58" s="77">
        <f>SUM(BB58:BE58)</f>
        <v>4473496.7727498347</v>
      </c>
      <c r="BH58" s="69">
        <f>BG58</f>
        <v>4473496.7727498347</v>
      </c>
    </row>
    <row r="59" spans="1:60" ht="14.4" x14ac:dyDescent="0.3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7"/>
      <c r="M59" s="38"/>
      <c r="N59" s="48"/>
      <c r="O59" s="18"/>
      <c r="P59" s="49" t="s">
        <v>27</v>
      </c>
      <c r="Q59" s="78">
        <v>0.23</v>
      </c>
      <c r="R59" s="50">
        <f>R58*$Q$59</f>
        <v>58526.955564516131</v>
      </c>
      <c r="S59" s="50">
        <f t="shared" ref="S59:AC59" si="159">S58*$Q$59</f>
        <v>58674.223362068966</v>
      </c>
      <c r="T59" s="50">
        <f t="shared" si="159"/>
        <v>58526.955564516131</v>
      </c>
      <c r="U59" s="50">
        <f t="shared" si="159"/>
        <v>58598.135000000002</v>
      </c>
      <c r="V59" s="50">
        <f t="shared" si="159"/>
        <v>58526.955564516131</v>
      </c>
      <c r="W59" s="50">
        <f t="shared" si="159"/>
        <v>58598.135000000002</v>
      </c>
      <c r="X59" s="50">
        <f t="shared" si="159"/>
        <v>58526.955564516131</v>
      </c>
      <c r="Y59" s="50">
        <f t="shared" si="159"/>
        <v>58526.955564516131</v>
      </c>
      <c r="Z59" s="50">
        <f t="shared" si="159"/>
        <v>58598.135000000002</v>
      </c>
      <c r="AA59" s="50">
        <f t="shared" si="159"/>
        <v>58526.955564516131</v>
      </c>
      <c r="AB59" s="50">
        <f t="shared" si="159"/>
        <v>58598.135000000002</v>
      </c>
      <c r="AC59" s="50">
        <f t="shared" si="159"/>
        <v>58526.955564516131</v>
      </c>
      <c r="AD59" s="68"/>
      <c r="AE59" s="43"/>
      <c r="AF59" s="69"/>
      <c r="AG59" s="50">
        <f>AG58*$Q$29</f>
        <v>193257.74938626253</v>
      </c>
      <c r="AH59" s="50">
        <f t="shared" ref="AH59:AJ59" si="160">AH58*$Q$29</f>
        <v>193257.74938626253</v>
      </c>
      <c r="AI59" s="50">
        <f t="shared" si="160"/>
        <v>193257.74938626253</v>
      </c>
      <c r="AJ59" s="50">
        <f t="shared" si="160"/>
        <v>193257.74938626253</v>
      </c>
      <c r="AK59" s="68"/>
      <c r="AL59" s="43"/>
      <c r="AM59" s="69"/>
      <c r="AN59" s="50">
        <f t="shared" ref="AN59:AQ59" si="161">AN58*$Q$59</f>
        <v>212583.52432488877</v>
      </c>
      <c r="AO59" s="50">
        <f t="shared" si="161"/>
        <v>212583.52432488877</v>
      </c>
      <c r="AP59" s="50">
        <f t="shared" si="161"/>
        <v>212583.52432488877</v>
      </c>
      <c r="AQ59" s="50">
        <f t="shared" si="161"/>
        <v>212583.52432488877</v>
      </c>
      <c r="AR59" s="68"/>
      <c r="AS59" s="43"/>
      <c r="AT59" s="69"/>
      <c r="AU59" s="50">
        <f t="shared" ref="AU59:AX59" si="162">AU58*$Q$59</f>
        <v>233841.8767573777</v>
      </c>
      <c r="AV59" s="50">
        <f t="shared" si="162"/>
        <v>233841.8767573777</v>
      </c>
      <c r="AW59" s="50">
        <f t="shared" si="162"/>
        <v>233841.8767573777</v>
      </c>
      <c r="AX59" s="50">
        <f t="shared" si="162"/>
        <v>233841.8767573777</v>
      </c>
      <c r="AY59" s="68"/>
      <c r="AZ59" s="43"/>
      <c r="BA59" s="69"/>
      <c r="BB59" s="50">
        <f>BB58*$Q$59</f>
        <v>257226.06443311551</v>
      </c>
      <c r="BC59" s="50">
        <f t="shared" ref="BC59:BE59" si="163">BC58*$Q$59</f>
        <v>257226.06443311551</v>
      </c>
      <c r="BD59" s="50">
        <f t="shared" si="163"/>
        <v>257226.06443311551</v>
      </c>
      <c r="BE59" s="50">
        <f t="shared" si="163"/>
        <v>257226.06443311551</v>
      </c>
      <c r="BF59" s="68"/>
      <c r="BG59" s="43"/>
      <c r="BH59" s="69"/>
    </row>
    <row r="60" spans="1:60" ht="14.4" x14ac:dyDescent="0.3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7"/>
      <c r="M60" s="38"/>
      <c r="N60" s="48"/>
      <c r="O60" s="18"/>
      <c r="P60" s="49" t="s">
        <v>28</v>
      </c>
      <c r="Q60" s="78">
        <v>0.77</v>
      </c>
      <c r="R60" s="50"/>
      <c r="S60" s="59">
        <f>R58*$Q$60</f>
        <v>195938.06862903226</v>
      </c>
      <c r="T60" s="59">
        <f t="shared" ref="T60:AC60" si="164">S58*$Q$60</f>
        <v>196431.09560344828</v>
      </c>
      <c r="U60" s="59">
        <f t="shared" si="164"/>
        <v>195938.06862903226</v>
      </c>
      <c r="V60" s="59">
        <f t="shared" si="164"/>
        <v>196176.36499999999</v>
      </c>
      <c r="W60" s="59">
        <f t="shared" si="164"/>
        <v>195938.06862903226</v>
      </c>
      <c r="X60" s="59">
        <f t="shared" si="164"/>
        <v>196176.36499999999</v>
      </c>
      <c r="Y60" s="59">
        <f t="shared" si="164"/>
        <v>195938.06862903226</v>
      </c>
      <c r="Z60" s="59">
        <f t="shared" si="164"/>
        <v>195938.06862903226</v>
      </c>
      <c r="AA60" s="59">
        <f t="shared" si="164"/>
        <v>196176.36499999999</v>
      </c>
      <c r="AB60" s="59">
        <f t="shared" si="164"/>
        <v>195938.06862903226</v>
      </c>
      <c r="AC60" s="59">
        <f t="shared" si="164"/>
        <v>196176.36499999999</v>
      </c>
      <c r="AD60" s="59">
        <f t="shared" ref="AD60" si="165">AC58*$Q$30</f>
        <v>195938.06862903226</v>
      </c>
      <c r="AE60" s="43"/>
      <c r="AF60" s="69"/>
      <c r="AG60" s="59">
        <f>AC58*$Q$30</f>
        <v>195938.06862903226</v>
      </c>
      <c r="AH60" s="59">
        <f>AG58*$Q$30</f>
        <v>646993.33490183542</v>
      </c>
      <c r="AI60" s="59">
        <f t="shared" ref="AI60:AK60" si="166">AH58*$Q$30</f>
        <v>646993.33490183542</v>
      </c>
      <c r="AJ60" s="59">
        <f t="shared" si="166"/>
        <v>646993.33490183542</v>
      </c>
      <c r="AK60" s="59">
        <f t="shared" si="166"/>
        <v>646993.33490183542</v>
      </c>
      <c r="AL60" s="77"/>
      <c r="AM60" s="69"/>
      <c r="AN60" s="59">
        <f>AK60</f>
        <v>646993.33490183542</v>
      </c>
      <c r="AO60" s="59">
        <f t="shared" ref="AO60:AQ60" si="167">AN58*$Q$60</f>
        <v>711692.668392019</v>
      </c>
      <c r="AP60" s="59">
        <f t="shared" si="167"/>
        <v>711692.668392019</v>
      </c>
      <c r="AQ60" s="59">
        <f t="shared" si="167"/>
        <v>711692.668392019</v>
      </c>
      <c r="AR60" s="59">
        <f t="shared" ref="AR60" si="168">AQ58*$Q$30</f>
        <v>711692.668392019</v>
      </c>
      <c r="AS60" s="77"/>
      <c r="AT60" s="69"/>
      <c r="AU60" s="59">
        <f>AR60</f>
        <v>711692.668392019</v>
      </c>
      <c r="AV60" s="59">
        <f t="shared" ref="AV60:AX60" si="169">AU58*$Q$60</f>
        <v>782861.93523122102</v>
      </c>
      <c r="AW60" s="59">
        <f t="shared" si="169"/>
        <v>782861.93523122102</v>
      </c>
      <c r="AX60" s="59">
        <f t="shared" si="169"/>
        <v>782861.93523122102</v>
      </c>
      <c r="AY60" s="59">
        <f t="shared" ref="AY60" si="170">AX58*$Q$30</f>
        <v>782861.93523122102</v>
      </c>
      <c r="AZ60" s="77"/>
      <c r="BA60" s="69"/>
      <c r="BB60" s="59">
        <f>AY60</f>
        <v>782861.93523122102</v>
      </c>
      <c r="BC60" s="59">
        <f t="shared" ref="BC60:BE60" si="171">BB58*$Q$60</f>
        <v>861148.12875434326</v>
      </c>
      <c r="BD60" s="59">
        <f t="shared" si="171"/>
        <v>861148.12875434326</v>
      </c>
      <c r="BE60" s="59">
        <f t="shared" si="171"/>
        <v>861148.12875434326</v>
      </c>
      <c r="BF60" s="59">
        <f t="shared" ref="BF60" si="172">BE58*$Q$30</f>
        <v>861148.12875434326</v>
      </c>
      <c r="BG60" s="77"/>
      <c r="BH60" s="69"/>
    </row>
    <row r="61" spans="1:60" ht="14.4" x14ac:dyDescent="0.3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7"/>
      <c r="M61" s="38"/>
      <c r="N61" s="48"/>
      <c r="O61" s="18"/>
      <c r="P61" s="65" t="s">
        <v>21</v>
      </c>
      <c r="Q61" s="78"/>
      <c r="R61" s="66">
        <f>SUM(R59:R60)</f>
        <v>58526.955564516131</v>
      </c>
      <c r="S61" s="66">
        <f t="shared" ref="S61:AC61" si="173">SUM(S59:S60)</f>
        <v>254612.29199110123</v>
      </c>
      <c r="T61" s="66">
        <f t="shared" si="173"/>
        <v>254958.05116796441</v>
      </c>
      <c r="U61" s="66">
        <f t="shared" si="173"/>
        <v>254536.20362903227</v>
      </c>
      <c r="V61" s="66">
        <f t="shared" si="173"/>
        <v>254703.32056451612</v>
      </c>
      <c r="W61" s="66">
        <f t="shared" si="173"/>
        <v>254536.20362903227</v>
      </c>
      <c r="X61" s="66">
        <f t="shared" si="173"/>
        <v>254703.32056451612</v>
      </c>
      <c r="Y61" s="66">
        <f t="shared" si="173"/>
        <v>254465.02419354839</v>
      </c>
      <c r="Z61" s="66">
        <f t="shared" si="173"/>
        <v>254536.20362903227</v>
      </c>
      <c r="AA61" s="66">
        <f t="shared" si="173"/>
        <v>254703.32056451612</v>
      </c>
      <c r="AB61" s="66">
        <f t="shared" si="173"/>
        <v>254536.20362903227</v>
      </c>
      <c r="AC61" s="66">
        <f t="shared" si="173"/>
        <v>254703.32056451612</v>
      </c>
      <c r="AD61" s="68"/>
      <c r="AE61" s="77">
        <f>SUM(R61:AC61)</f>
        <v>2859520.4196913233</v>
      </c>
      <c r="AF61" s="69">
        <f>SUM(R61:AC61)</f>
        <v>2859520.4196913233</v>
      </c>
      <c r="AG61" s="66">
        <f t="shared" ref="AG61:AJ61" si="174">SUM(AG59:AG60)</f>
        <v>389195.81801529479</v>
      </c>
      <c r="AH61" s="66">
        <f t="shared" si="174"/>
        <v>840251.08428809792</v>
      </c>
      <c r="AI61" s="66">
        <f t="shared" si="174"/>
        <v>840251.08428809792</v>
      </c>
      <c r="AJ61" s="66">
        <f t="shared" si="174"/>
        <v>840251.08428809792</v>
      </c>
      <c r="AK61" s="68"/>
      <c r="AL61" s="77">
        <f>SUM(AG61:AJ61)</f>
        <v>2909949.0708795888</v>
      </c>
      <c r="AM61" s="69">
        <f>AL61</f>
        <v>2909949.0708795888</v>
      </c>
      <c r="AN61" s="66">
        <f t="shared" ref="AN61:AQ61" si="175">SUM(AN59:AN60)</f>
        <v>859576.85922672413</v>
      </c>
      <c r="AO61" s="66">
        <f t="shared" si="175"/>
        <v>924276.19271690771</v>
      </c>
      <c r="AP61" s="66">
        <f t="shared" si="175"/>
        <v>924276.19271690771</v>
      </c>
      <c r="AQ61" s="66">
        <f t="shared" si="175"/>
        <v>924276.19271690771</v>
      </c>
      <c r="AR61" s="68"/>
      <c r="AS61" s="77">
        <f>SUM(AN61:AQ61)</f>
        <v>3632405.4373774473</v>
      </c>
      <c r="AT61" s="69">
        <f>AS61</f>
        <v>3632405.4373774473</v>
      </c>
      <c r="AU61" s="66">
        <f t="shared" ref="AU61:AX61" si="176">SUM(AU59:AU60)</f>
        <v>945534.54514939664</v>
      </c>
      <c r="AV61" s="66">
        <f t="shared" si="176"/>
        <v>1016703.8119885987</v>
      </c>
      <c r="AW61" s="66">
        <f t="shared" si="176"/>
        <v>1016703.8119885987</v>
      </c>
      <c r="AX61" s="66">
        <f t="shared" si="176"/>
        <v>1016703.8119885987</v>
      </c>
      <c r="AY61" s="68"/>
      <c r="AZ61" s="77">
        <f>SUM(AU61:AX61)</f>
        <v>3995645.9811151926</v>
      </c>
      <c r="BA61" s="69">
        <f>AZ61</f>
        <v>3995645.9811151926</v>
      </c>
      <c r="BB61" s="66">
        <f t="shared" ref="BB61:BE61" si="177">SUM(BB59:BB60)</f>
        <v>1040087.9996643366</v>
      </c>
      <c r="BC61" s="66">
        <f t="shared" si="177"/>
        <v>1118374.1931874587</v>
      </c>
      <c r="BD61" s="66">
        <f t="shared" si="177"/>
        <v>1118374.1931874587</v>
      </c>
      <c r="BE61" s="66">
        <f t="shared" si="177"/>
        <v>1118374.1931874587</v>
      </c>
      <c r="BF61" s="68"/>
      <c r="BG61" s="77">
        <f>SUM(BB61:BE61)</f>
        <v>4395210.5792267127</v>
      </c>
      <c r="BH61" s="69">
        <f>BG61</f>
        <v>4395210.5792267127</v>
      </c>
    </row>
    <row r="62" spans="1:60" ht="14.4" x14ac:dyDescent="0.3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7"/>
      <c r="M62" s="38"/>
      <c r="N62" s="48"/>
      <c r="O62" s="18"/>
      <c r="P62" s="65" t="s">
        <v>41</v>
      </c>
      <c r="Q62" s="85"/>
      <c r="R62" s="66">
        <f>S60</f>
        <v>195938.06862903226</v>
      </c>
      <c r="S62" s="66">
        <f t="shared" ref="S62:AB62" si="178">T60</f>
        <v>196431.09560344828</v>
      </c>
      <c r="T62" s="66">
        <f t="shared" si="178"/>
        <v>195938.06862903226</v>
      </c>
      <c r="U62" s="66">
        <f t="shared" si="178"/>
        <v>196176.36499999999</v>
      </c>
      <c r="V62" s="66">
        <f t="shared" si="178"/>
        <v>195938.06862903226</v>
      </c>
      <c r="W62" s="66">
        <f t="shared" si="178"/>
        <v>196176.36499999999</v>
      </c>
      <c r="X62" s="66">
        <f t="shared" si="178"/>
        <v>195938.06862903226</v>
      </c>
      <c r="Y62" s="66">
        <f t="shared" si="178"/>
        <v>195938.06862903226</v>
      </c>
      <c r="Z62" s="66">
        <f t="shared" si="178"/>
        <v>196176.36499999999</v>
      </c>
      <c r="AA62" s="66">
        <f t="shared" si="178"/>
        <v>195938.06862903226</v>
      </c>
      <c r="AB62" s="66">
        <f t="shared" si="178"/>
        <v>196176.36499999999</v>
      </c>
      <c r="AC62" s="66">
        <f>AD60</f>
        <v>195938.06862903226</v>
      </c>
      <c r="AD62" s="68"/>
      <c r="AE62" s="89">
        <f>AE58-AE61</f>
        <v>195938.06862903293</v>
      </c>
      <c r="AF62" s="69">
        <f>AF58-AF61</f>
        <v>195938.06862903293</v>
      </c>
      <c r="AG62" s="66">
        <f t="shared" ref="AG62:AI62" si="179">AH60</f>
        <v>646993.33490183542</v>
      </c>
      <c r="AH62" s="66">
        <f t="shared" si="179"/>
        <v>646993.33490183542</v>
      </c>
      <c r="AI62" s="66">
        <f t="shared" si="179"/>
        <v>646993.33490183542</v>
      </c>
      <c r="AJ62" s="66">
        <f>AK60</f>
        <v>646993.33490183542</v>
      </c>
      <c r="AK62" s="68"/>
      <c r="AL62" s="89">
        <f>AL58-AL61+AF62</f>
        <v>646993.33490183577</v>
      </c>
      <c r="AM62" s="69">
        <f>AM58-AM61+AF62</f>
        <v>646993.33490183577</v>
      </c>
      <c r="AN62" s="66">
        <f t="shared" ref="AN62:AP62" si="180">AO60</f>
        <v>711692.668392019</v>
      </c>
      <c r="AO62" s="66">
        <f t="shared" si="180"/>
        <v>711692.668392019</v>
      </c>
      <c r="AP62" s="66">
        <f t="shared" si="180"/>
        <v>711692.668392019</v>
      </c>
      <c r="AQ62" s="66">
        <f>AR60</f>
        <v>711692.668392019</v>
      </c>
      <c r="AR62" s="68"/>
      <c r="AS62" s="89">
        <f>AS58-AS61+AM62</f>
        <v>711692.66839201935</v>
      </c>
      <c r="AT62" s="69">
        <f>AT58-AT61+AM62</f>
        <v>711692.66839201935</v>
      </c>
      <c r="AU62" s="66">
        <f t="shared" ref="AU62:AW62" si="181">AV60</f>
        <v>782861.93523122102</v>
      </c>
      <c r="AV62" s="66">
        <f t="shared" si="181"/>
        <v>782861.93523122102</v>
      </c>
      <c r="AW62" s="66">
        <f t="shared" si="181"/>
        <v>782861.93523122102</v>
      </c>
      <c r="AX62" s="66">
        <f>AY60</f>
        <v>782861.93523122102</v>
      </c>
      <c r="AY62" s="68"/>
      <c r="AZ62" s="89">
        <f>AZ58-AZ61+AT62</f>
        <v>782861.93523122137</v>
      </c>
      <c r="BA62" s="69">
        <f>BA58-BA61+AT62</f>
        <v>782861.93523122137</v>
      </c>
      <c r="BB62" s="66">
        <f t="shared" ref="BB62:BD62" si="182">BC60</f>
        <v>861148.12875434326</v>
      </c>
      <c r="BC62" s="66">
        <f t="shared" si="182"/>
        <v>861148.12875434326</v>
      </c>
      <c r="BD62" s="66">
        <f t="shared" si="182"/>
        <v>861148.12875434326</v>
      </c>
      <c r="BE62" s="66">
        <f>BF60</f>
        <v>861148.12875434326</v>
      </c>
      <c r="BF62" s="68"/>
      <c r="BG62" s="89">
        <f>BG58-BG61+BA62</f>
        <v>861148.12875434337</v>
      </c>
      <c r="BH62" s="69">
        <f>BH58-BH61+BA62</f>
        <v>861148.12875434337</v>
      </c>
    </row>
    <row r="63" spans="1:60" ht="14.4" x14ac:dyDescent="0.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7"/>
      <c r="M63" s="38"/>
      <c r="N63" s="48"/>
      <c r="O63" s="18"/>
      <c r="P63" s="49"/>
      <c r="Q63" s="87"/>
      <c r="R63" s="50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68"/>
      <c r="AE63" s="43"/>
      <c r="AF63" s="69"/>
      <c r="AG63" s="59"/>
      <c r="AH63" s="59"/>
      <c r="AI63" s="59"/>
      <c r="AJ63" s="59"/>
      <c r="AK63" s="68"/>
      <c r="AL63" s="43"/>
      <c r="AM63" s="69"/>
      <c r="AN63" s="59"/>
      <c r="AO63" s="59"/>
      <c r="AP63" s="59"/>
      <c r="AQ63" s="59"/>
      <c r="AR63" s="68"/>
      <c r="AS63" s="43"/>
      <c r="AT63" s="69"/>
      <c r="AU63" s="59"/>
      <c r="AV63" s="59"/>
      <c r="AW63" s="59"/>
      <c r="AX63" s="59"/>
      <c r="AY63" s="68"/>
      <c r="AZ63" s="43"/>
      <c r="BA63" s="69"/>
      <c r="BB63" s="59"/>
      <c r="BC63" s="59"/>
      <c r="BD63" s="59"/>
      <c r="BE63" s="59"/>
      <c r="BF63" s="68"/>
      <c r="BG63" s="43"/>
      <c r="BH63" s="69"/>
    </row>
    <row r="64" spans="1:60" ht="14.4" x14ac:dyDescent="0.3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7"/>
      <c r="M64" s="38"/>
      <c r="N64" s="48"/>
      <c r="O64" s="18"/>
      <c r="P64" s="49"/>
      <c r="R64" s="50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68"/>
      <c r="AE64" s="43"/>
      <c r="AF64" s="69"/>
      <c r="AG64" s="59"/>
      <c r="AH64" s="59"/>
      <c r="AI64" s="59"/>
      <c r="AJ64" s="59"/>
      <c r="AK64" s="68"/>
      <c r="AL64" s="43"/>
      <c r="AM64" s="69"/>
      <c r="AN64" s="59"/>
      <c r="AO64" s="59"/>
      <c r="AP64" s="59"/>
      <c r="AQ64" s="59"/>
      <c r="AR64" s="68"/>
      <c r="AS64" s="43"/>
      <c r="AT64" s="69"/>
      <c r="AU64" s="59"/>
      <c r="AV64" s="59"/>
      <c r="AW64" s="59"/>
      <c r="AX64" s="59"/>
      <c r="AY64" s="68"/>
      <c r="AZ64" s="43"/>
      <c r="BA64" s="69"/>
      <c r="BB64" s="59"/>
      <c r="BC64" s="59"/>
      <c r="BD64" s="59"/>
      <c r="BE64" s="59"/>
      <c r="BF64" s="68"/>
      <c r="BG64" s="43"/>
      <c r="BH64" s="69"/>
    </row>
    <row r="65" spans="1:60" ht="14.4" x14ac:dyDescent="0.3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7"/>
      <c r="M65" s="38"/>
      <c r="N65" s="48"/>
      <c r="O65" s="18"/>
      <c r="P65" s="76" t="s">
        <v>30</v>
      </c>
      <c r="R65" s="54">
        <v>518000</v>
      </c>
      <c r="S65" s="54">
        <v>518000</v>
      </c>
      <c r="T65" s="54">
        <v>518000</v>
      </c>
      <c r="U65" s="54">
        <v>518000</v>
      </c>
      <c r="V65" s="54">
        <v>518000</v>
      </c>
      <c r="W65" s="54">
        <v>518000</v>
      </c>
      <c r="X65" s="54">
        <v>518000</v>
      </c>
      <c r="Y65" s="54">
        <v>518000</v>
      </c>
      <c r="Z65" s="54">
        <v>518000</v>
      </c>
      <c r="AA65" s="54">
        <v>518000</v>
      </c>
      <c r="AB65" s="54">
        <v>518000</v>
      </c>
      <c r="AC65" s="54">
        <v>518000</v>
      </c>
      <c r="AD65" s="68"/>
      <c r="AE65" s="77">
        <f>SUM(R65:AC65)</f>
        <v>6216000</v>
      </c>
      <c r="AF65" s="69">
        <f>AE65</f>
        <v>6216000</v>
      </c>
      <c r="AG65" s="54">
        <v>1767150</v>
      </c>
      <c r="AH65" s="54">
        <v>1767150</v>
      </c>
      <c r="AI65" s="54">
        <v>1709400</v>
      </c>
      <c r="AJ65" s="54">
        <v>1767150</v>
      </c>
      <c r="AK65" s="68"/>
      <c r="AL65" s="77">
        <f>SUM(AG65:AJ65)</f>
        <v>7010850</v>
      </c>
      <c r="AM65" s="69">
        <f>AL65</f>
        <v>7010850</v>
      </c>
      <c r="AN65" s="54">
        <v>1943865</v>
      </c>
      <c r="AO65" s="54">
        <v>1943865</v>
      </c>
      <c r="AP65" s="54">
        <v>1943865</v>
      </c>
      <c r="AQ65" s="54">
        <v>1943865</v>
      </c>
      <c r="AR65" s="68"/>
      <c r="AS65" s="77">
        <f>SUM(AN65:AQ65)</f>
        <v>7775460</v>
      </c>
      <c r="AT65" s="69">
        <f>AS65</f>
        <v>7775460</v>
      </c>
      <c r="AU65" s="54">
        <v>2138251.5000000005</v>
      </c>
      <c r="AV65" s="54">
        <v>2138251.5000000005</v>
      </c>
      <c r="AW65" s="54">
        <v>2138251.5000000005</v>
      </c>
      <c r="AX65" s="54">
        <v>2138251.5000000005</v>
      </c>
      <c r="AY65" s="68"/>
      <c r="AZ65" s="77">
        <f>SUM(AU65:AX65)</f>
        <v>8553006.0000000019</v>
      </c>
      <c r="BA65" s="69">
        <f>AZ65</f>
        <v>8553006.0000000019</v>
      </c>
      <c r="BB65" s="54">
        <v>2352076.6500000004</v>
      </c>
      <c r="BC65" s="54">
        <v>2352076.6500000004</v>
      </c>
      <c r="BD65" s="54">
        <v>2352076.6500000004</v>
      </c>
      <c r="BE65" s="54">
        <v>2352076.6500000004</v>
      </c>
      <c r="BF65" s="68"/>
      <c r="BG65" s="77">
        <f>SUM(BB65:BE65)</f>
        <v>9408306.6000000015</v>
      </c>
      <c r="BH65" s="69">
        <f>BG65</f>
        <v>9408306.6000000015</v>
      </c>
    </row>
    <row r="66" spans="1:60" ht="14.4" x14ac:dyDescent="0.3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7"/>
      <c r="M66" s="38"/>
      <c r="N66" s="48"/>
      <c r="O66" s="18"/>
      <c r="P66" s="49" t="s">
        <v>31</v>
      </c>
      <c r="Q66" s="78">
        <v>0.4</v>
      </c>
      <c r="R66" s="50">
        <f>R65*$Q$66</f>
        <v>207200</v>
      </c>
      <c r="S66" s="50">
        <f t="shared" ref="S66:AC66" si="183">S65*$Q$66</f>
        <v>207200</v>
      </c>
      <c r="T66" s="50">
        <f t="shared" si="183"/>
        <v>207200</v>
      </c>
      <c r="U66" s="50">
        <f t="shared" si="183"/>
        <v>207200</v>
      </c>
      <c r="V66" s="50">
        <f t="shared" si="183"/>
        <v>207200</v>
      </c>
      <c r="W66" s="50">
        <f t="shared" si="183"/>
        <v>207200</v>
      </c>
      <c r="X66" s="50">
        <f t="shared" si="183"/>
        <v>207200</v>
      </c>
      <c r="Y66" s="50">
        <f t="shared" si="183"/>
        <v>207200</v>
      </c>
      <c r="Z66" s="50">
        <f t="shared" si="183"/>
        <v>207200</v>
      </c>
      <c r="AA66" s="50">
        <f t="shared" si="183"/>
        <v>207200</v>
      </c>
      <c r="AB66" s="50">
        <f t="shared" si="183"/>
        <v>207200</v>
      </c>
      <c r="AC66" s="50">
        <f t="shared" si="183"/>
        <v>207200</v>
      </c>
      <c r="AD66" s="68"/>
      <c r="AE66" s="43"/>
      <c r="AF66" s="69"/>
      <c r="AG66" s="50">
        <f t="shared" ref="AG66:AJ66" si="184">AG65*$Q$66</f>
        <v>706860</v>
      </c>
      <c r="AH66" s="50">
        <f t="shared" si="184"/>
        <v>706860</v>
      </c>
      <c r="AI66" s="50">
        <f t="shared" si="184"/>
        <v>683760</v>
      </c>
      <c r="AJ66" s="50">
        <f t="shared" si="184"/>
        <v>706860</v>
      </c>
      <c r="AK66" s="68"/>
      <c r="AL66" s="43"/>
      <c r="AM66" s="69"/>
      <c r="AN66" s="50">
        <f t="shared" ref="AN66:AQ66" si="185">AN65*$Q$66</f>
        <v>777546</v>
      </c>
      <c r="AO66" s="50">
        <f t="shared" si="185"/>
        <v>777546</v>
      </c>
      <c r="AP66" s="50">
        <f t="shared" si="185"/>
        <v>777546</v>
      </c>
      <c r="AQ66" s="50">
        <f t="shared" si="185"/>
        <v>777546</v>
      </c>
      <c r="AR66" s="68"/>
      <c r="AS66" s="43"/>
      <c r="AT66" s="69"/>
      <c r="AU66" s="50">
        <f t="shared" ref="AU66:AX66" si="186">AU65*$Q$66</f>
        <v>855300.60000000021</v>
      </c>
      <c r="AV66" s="50">
        <f t="shared" si="186"/>
        <v>855300.60000000021</v>
      </c>
      <c r="AW66" s="50">
        <f t="shared" si="186"/>
        <v>855300.60000000021</v>
      </c>
      <c r="AX66" s="50">
        <f t="shared" si="186"/>
        <v>855300.60000000021</v>
      </c>
      <c r="AY66" s="68"/>
      <c r="AZ66" s="43"/>
      <c r="BA66" s="69"/>
      <c r="BB66" s="50">
        <f t="shared" ref="BB66:BE66" si="187">BB65*$Q$66</f>
        <v>940830.66000000015</v>
      </c>
      <c r="BC66" s="50">
        <f t="shared" si="187"/>
        <v>940830.66000000015</v>
      </c>
      <c r="BD66" s="50">
        <f t="shared" si="187"/>
        <v>940830.66000000015</v>
      </c>
      <c r="BE66" s="50">
        <f t="shared" si="187"/>
        <v>940830.66000000015</v>
      </c>
      <c r="BF66" s="68"/>
      <c r="BG66" s="43"/>
      <c r="BH66" s="69"/>
    </row>
    <row r="67" spans="1:60" ht="14.4" x14ac:dyDescent="0.3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7"/>
      <c r="M67" s="38"/>
      <c r="N67" s="48"/>
      <c r="O67" s="18"/>
      <c r="P67" s="49" t="s">
        <v>32</v>
      </c>
      <c r="Q67" s="78">
        <v>0.6</v>
      </c>
      <c r="R67" s="50"/>
      <c r="S67" s="59">
        <f>R65*$Q$67</f>
        <v>310800</v>
      </c>
      <c r="T67" s="59">
        <f t="shared" ref="T67:AD67" si="188">S65*$Q$67</f>
        <v>310800</v>
      </c>
      <c r="U67" s="59">
        <f t="shared" si="188"/>
        <v>310800</v>
      </c>
      <c r="V67" s="59">
        <f t="shared" si="188"/>
        <v>310800</v>
      </c>
      <c r="W67" s="59">
        <f t="shared" si="188"/>
        <v>310800</v>
      </c>
      <c r="X67" s="59">
        <f t="shared" si="188"/>
        <v>310800</v>
      </c>
      <c r="Y67" s="59">
        <f t="shared" si="188"/>
        <v>310800</v>
      </c>
      <c r="Z67" s="59">
        <f t="shared" si="188"/>
        <v>310800</v>
      </c>
      <c r="AA67" s="59">
        <f t="shared" si="188"/>
        <v>310800</v>
      </c>
      <c r="AB67" s="59">
        <f t="shared" si="188"/>
        <v>310800</v>
      </c>
      <c r="AC67" s="59">
        <f t="shared" si="188"/>
        <v>310800</v>
      </c>
      <c r="AD67" s="59">
        <f t="shared" si="188"/>
        <v>310800</v>
      </c>
      <c r="AE67" s="43"/>
      <c r="AF67" s="69"/>
      <c r="AG67" s="59">
        <f>AC65*$Q$67</f>
        <v>310800</v>
      </c>
      <c r="AH67" s="59">
        <f t="shared" ref="AH67:AK67" si="189">AG65*$Q$67</f>
        <v>1060290</v>
      </c>
      <c r="AI67" s="59">
        <f t="shared" si="189"/>
        <v>1060290</v>
      </c>
      <c r="AJ67" s="59">
        <f t="shared" si="189"/>
        <v>1025640</v>
      </c>
      <c r="AK67" s="59">
        <f t="shared" si="189"/>
        <v>1060290</v>
      </c>
      <c r="AL67" s="77"/>
      <c r="AM67" s="69"/>
      <c r="AN67" s="59">
        <f>AJ65*$Q$67</f>
        <v>1060290</v>
      </c>
      <c r="AO67" s="59">
        <f t="shared" ref="AO67:AR67" si="190">AN65*$Q$67</f>
        <v>1166319</v>
      </c>
      <c r="AP67" s="59">
        <f t="shared" si="190"/>
        <v>1166319</v>
      </c>
      <c r="AQ67" s="59">
        <f t="shared" si="190"/>
        <v>1166319</v>
      </c>
      <c r="AR67" s="59">
        <f t="shared" si="190"/>
        <v>1166319</v>
      </c>
      <c r="AS67" s="77"/>
      <c r="AT67" s="69"/>
      <c r="AU67" s="59">
        <f>AQ65*$Q$67</f>
        <v>1166319</v>
      </c>
      <c r="AV67" s="59">
        <f t="shared" ref="AV67:AY67" si="191">AU65*$Q$67</f>
        <v>1282950.9000000001</v>
      </c>
      <c r="AW67" s="59">
        <f t="shared" si="191"/>
        <v>1282950.9000000001</v>
      </c>
      <c r="AX67" s="59">
        <f t="shared" si="191"/>
        <v>1282950.9000000001</v>
      </c>
      <c r="AY67" s="59">
        <f t="shared" si="191"/>
        <v>1282950.9000000001</v>
      </c>
      <c r="AZ67" s="77"/>
      <c r="BA67" s="69"/>
      <c r="BB67" s="59">
        <f>AX65*$Q$67</f>
        <v>1282950.9000000001</v>
      </c>
      <c r="BC67" s="59">
        <f t="shared" ref="BC67:BF67" si="192">BB65*$Q$67</f>
        <v>1411245.9900000002</v>
      </c>
      <c r="BD67" s="59">
        <f t="shared" si="192"/>
        <v>1411245.9900000002</v>
      </c>
      <c r="BE67" s="59">
        <f t="shared" si="192"/>
        <v>1411245.9900000002</v>
      </c>
      <c r="BF67" s="59">
        <f t="shared" si="192"/>
        <v>1411245.9900000002</v>
      </c>
      <c r="BG67" s="77"/>
      <c r="BH67" s="69"/>
    </row>
    <row r="68" spans="1:60" ht="14.4" x14ac:dyDescent="0.3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7"/>
      <c r="M68" s="38"/>
      <c r="N68" s="48"/>
      <c r="O68" s="18"/>
      <c r="P68" s="65" t="s">
        <v>21</v>
      </c>
      <c r="Q68" s="78"/>
      <c r="R68" s="66">
        <f>SUM(R66:R67)</f>
        <v>207200</v>
      </c>
      <c r="S68" s="66">
        <f>SUM(S66:S67)</f>
        <v>518000</v>
      </c>
      <c r="T68" s="66">
        <f t="shared" ref="T68:AC68" si="193">SUM(T66:T67)</f>
        <v>518000</v>
      </c>
      <c r="U68" s="66">
        <f t="shared" si="193"/>
        <v>518000</v>
      </c>
      <c r="V68" s="66">
        <f t="shared" si="193"/>
        <v>518000</v>
      </c>
      <c r="W68" s="66">
        <f t="shared" si="193"/>
        <v>518000</v>
      </c>
      <c r="X68" s="66">
        <f t="shared" si="193"/>
        <v>518000</v>
      </c>
      <c r="Y68" s="66">
        <f t="shared" si="193"/>
        <v>518000</v>
      </c>
      <c r="Z68" s="66">
        <f t="shared" si="193"/>
        <v>518000</v>
      </c>
      <c r="AA68" s="66">
        <f t="shared" si="193"/>
        <v>518000</v>
      </c>
      <c r="AB68" s="66">
        <f t="shared" si="193"/>
        <v>518000</v>
      </c>
      <c r="AC68" s="66">
        <f t="shared" si="193"/>
        <v>518000</v>
      </c>
      <c r="AD68" s="68"/>
      <c r="AE68" s="77">
        <f>SUM(R68:AC68)</f>
        <v>5905200</v>
      </c>
      <c r="AF68" s="69">
        <f>SUM(R68:AC68)</f>
        <v>5905200</v>
      </c>
      <c r="AG68" s="66">
        <f t="shared" ref="AG68:AJ68" si="194">SUM(AG66:AG67)</f>
        <v>1017660</v>
      </c>
      <c r="AH68" s="66">
        <f t="shared" si="194"/>
        <v>1767150</v>
      </c>
      <c r="AI68" s="66">
        <f t="shared" si="194"/>
        <v>1744050</v>
      </c>
      <c r="AJ68" s="66">
        <f t="shared" si="194"/>
        <v>1732500</v>
      </c>
      <c r="AK68" s="68"/>
      <c r="AL68" s="77">
        <f>SUM(AG68:AJ68)</f>
        <v>6261360</v>
      </c>
      <c r="AM68" s="69">
        <f>AL68</f>
        <v>6261360</v>
      </c>
      <c r="AN68" s="66">
        <f t="shared" ref="AN68:AQ68" si="195">SUM(AN66:AN67)</f>
        <v>1837836</v>
      </c>
      <c r="AO68" s="66">
        <f t="shared" si="195"/>
        <v>1943865</v>
      </c>
      <c r="AP68" s="66">
        <f t="shared" si="195"/>
        <v>1943865</v>
      </c>
      <c r="AQ68" s="66">
        <f t="shared" si="195"/>
        <v>1943865</v>
      </c>
      <c r="AR68" s="68"/>
      <c r="AS68" s="77">
        <f>SUM(AN68:AQ68)</f>
        <v>7669431</v>
      </c>
      <c r="AT68" s="69">
        <f>AS68</f>
        <v>7669431</v>
      </c>
      <c r="AU68" s="66">
        <f t="shared" ref="AU68:AX68" si="196">SUM(AU66:AU67)</f>
        <v>2021619.6</v>
      </c>
      <c r="AV68" s="66">
        <f t="shared" si="196"/>
        <v>2138251.5000000005</v>
      </c>
      <c r="AW68" s="66">
        <f t="shared" si="196"/>
        <v>2138251.5000000005</v>
      </c>
      <c r="AX68" s="66">
        <f t="shared" si="196"/>
        <v>2138251.5000000005</v>
      </c>
      <c r="AY68" s="68"/>
      <c r="AZ68" s="77">
        <f>SUM(AU68:AX68)</f>
        <v>8436374.1000000015</v>
      </c>
      <c r="BA68" s="69">
        <f>AZ68</f>
        <v>8436374.1000000015</v>
      </c>
      <c r="BB68" s="66">
        <f t="shared" ref="BB68:BE68" si="197">SUM(BB66:BB67)</f>
        <v>2223781.5600000005</v>
      </c>
      <c r="BC68" s="66">
        <f t="shared" si="197"/>
        <v>2352076.6500000004</v>
      </c>
      <c r="BD68" s="66">
        <f t="shared" si="197"/>
        <v>2352076.6500000004</v>
      </c>
      <c r="BE68" s="66">
        <f t="shared" si="197"/>
        <v>2352076.6500000004</v>
      </c>
      <c r="BF68" s="68"/>
      <c r="BG68" s="77">
        <f>SUM(BB68:BE68)</f>
        <v>9280011.5100000016</v>
      </c>
      <c r="BH68" s="69">
        <f>BG68</f>
        <v>9280011.5100000016</v>
      </c>
    </row>
    <row r="69" spans="1:60" ht="14.4" x14ac:dyDescent="0.3">
      <c r="A69" s="91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92"/>
      <c r="N69" s="48"/>
      <c r="O69" s="18"/>
      <c r="P69" s="65" t="s">
        <v>42</v>
      </c>
      <c r="Q69" s="85"/>
      <c r="R69" s="66">
        <f>S67</f>
        <v>310800</v>
      </c>
      <c r="S69" s="66">
        <f>T67</f>
        <v>310800</v>
      </c>
      <c r="T69" s="66">
        <f t="shared" ref="T69:AC69" si="198">U67</f>
        <v>310800</v>
      </c>
      <c r="U69" s="66">
        <f t="shared" si="198"/>
        <v>310800</v>
      </c>
      <c r="V69" s="66">
        <f t="shared" si="198"/>
        <v>310800</v>
      </c>
      <c r="W69" s="66">
        <f t="shared" si="198"/>
        <v>310800</v>
      </c>
      <c r="X69" s="66">
        <f t="shared" si="198"/>
        <v>310800</v>
      </c>
      <c r="Y69" s="66">
        <f t="shared" si="198"/>
        <v>310800</v>
      </c>
      <c r="Z69" s="66">
        <f t="shared" si="198"/>
        <v>310800</v>
      </c>
      <c r="AA69" s="66">
        <f t="shared" si="198"/>
        <v>310800</v>
      </c>
      <c r="AB69" s="66">
        <f t="shared" si="198"/>
        <v>310800</v>
      </c>
      <c r="AC69" s="66">
        <f t="shared" si="198"/>
        <v>310800</v>
      </c>
      <c r="AD69" s="93"/>
      <c r="AE69" s="89">
        <f>AE65-AE68</f>
        <v>310800</v>
      </c>
      <c r="AF69" s="53">
        <f>AF65-AF68</f>
        <v>310800</v>
      </c>
      <c r="AG69" s="66">
        <f t="shared" ref="AG69:AJ69" si="199">AH67</f>
        <v>1060290</v>
      </c>
      <c r="AH69" s="66">
        <f t="shared" si="199"/>
        <v>1060290</v>
      </c>
      <c r="AI69" s="66">
        <f t="shared" si="199"/>
        <v>1025640</v>
      </c>
      <c r="AJ69" s="66">
        <f t="shared" si="199"/>
        <v>1060290</v>
      </c>
      <c r="AK69" s="93"/>
      <c r="AL69" s="89">
        <f>AL65-AL68+AF69</f>
        <v>1060290</v>
      </c>
      <c r="AM69" s="69">
        <f>AM65-AM68+AF69</f>
        <v>1060290</v>
      </c>
      <c r="AN69" s="66">
        <f t="shared" ref="AN69:AQ69" si="200">AO67</f>
        <v>1166319</v>
      </c>
      <c r="AO69" s="66">
        <f t="shared" si="200"/>
        <v>1166319</v>
      </c>
      <c r="AP69" s="66">
        <f t="shared" si="200"/>
        <v>1166319</v>
      </c>
      <c r="AQ69" s="66">
        <f t="shared" si="200"/>
        <v>1166319</v>
      </c>
      <c r="AR69" s="93"/>
      <c r="AS69" s="89">
        <f>AS65-AS68+AM69</f>
        <v>1166319</v>
      </c>
      <c r="AT69" s="69">
        <f>AT65-AT68+AM69</f>
        <v>1166319</v>
      </c>
      <c r="AU69" s="66">
        <f t="shared" ref="AU69:AX69" si="201">AV67</f>
        <v>1282950.9000000001</v>
      </c>
      <c r="AV69" s="66">
        <f t="shared" si="201"/>
        <v>1282950.9000000001</v>
      </c>
      <c r="AW69" s="66">
        <f t="shared" si="201"/>
        <v>1282950.9000000001</v>
      </c>
      <c r="AX69" s="66">
        <f t="shared" si="201"/>
        <v>1282950.9000000001</v>
      </c>
      <c r="AY69" s="93"/>
      <c r="AZ69" s="89">
        <f>AZ65-AZ68+AT69</f>
        <v>1282950.9000000004</v>
      </c>
      <c r="BA69" s="69">
        <f>BA65-BA68+AT69</f>
        <v>1282950.9000000004</v>
      </c>
      <c r="BB69" s="66">
        <f t="shared" ref="BB69:BE69" si="202">BC67</f>
        <v>1411245.9900000002</v>
      </c>
      <c r="BC69" s="66">
        <f t="shared" si="202"/>
        <v>1411245.9900000002</v>
      </c>
      <c r="BD69" s="66">
        <f t="shared" si="202"/>
        <v>1411245.9900000002</v>
      </c>
      <c r="BE69" s="66">
        <f t="shared" si="202"/>
        <v>1411245.9900000002</v>
      </c>
      <c r="BF69" s="93"/>
      <c r="BG69" s="89">
        <f>BG65-BG68+BA69</f>
        <v>1411245.9900000002</v>
      </c>
      <c r="BH69" s="69">
        <f>BH65-BH68+BA69</f>
        <v>1411245.9900000002</v>
      </c>
    </row>
    <row r="70" spans="1:60" ht="14.4" x14ac:dyDescent="0.3">
      <c r="A70" s="91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92"/>
      <c r="N70" s="48"/>
      <c r="O70" s="18"/>
      <c r="P70" s="95"/>
      <c r="Q70" s="85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3"/>
      <c r="AE70" s="89"/>
      <c r="AF70" s="53"/>
      <c r="AG70" s="90"/>
      <c r="AH70" s="90"/>
      <c r="AI70" s="90"/>
      <c r="AJ70" s="90"/>
      <c r="AK70" s="93"/>
      <c r="AL70" s="89"/>
      <c r="AM70" s="53"/>
      <c r="AN70" s="90"/>
      <c r="AO70" s="90"/>
      <c r="AP70" s="90"/>
      <c r="AQ70" s="90"/>
      <c r="AR70" s="93"/>
      <c r="AS70" s="89"/>
      <c r="AT70" s="53"/>
      <c r="AU70" s="90"/>
      <c r="AV70" s="90"/>
      <c r="AW70" s="90"/>
      <c r="AX70" s="90"/>
      <c r="AY70" s="93"/>
      <c r="AZ70" s="89"/>
      <c r="BA70" s="53"/>
      <c r="BB70" s="90"/>
      <c r="BC70" s="90"/>
      <c r="BD70" s="90"/>
      <c r="BE70" s="90"/>
      <c r="BF70" s="93"/>
      <c r="BG70" s="89"/>
      <c r="BH70" s="53"/>
    </row>
    <row r="71" spans="1:60" ht="14.4" x14ac:dyDescent="0.3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7"/>
      <c r="M71" s="38"/>
      <c r="N71" s="48"/>
      <c r="O71" s="18"/>
      <c r="P71" s="70" t="s">
        <v>43</v>
      </c>
      <c r="Q71" s="71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3"/>
      <c r="AE71" s="74"/>
      <c r="AF71" s="75"/>
      <c r="AG71" s="72"/>
      <c r="AH71" s="72"/>
      <c r="AI71" s="72"/>
      <c r="AJ71" s="72"/>
      <c r="AK71" s="73"/>
      <c r="AL71" s="74"/>
      <c r="AM71" s="75"/>
      <c r="AN71" s="72"/>
      <c r="AO71" s="72"/>
      <c r="AP71" s="72"/>
      <c r="AQ71" s="72"/>
      <c r="AR71" s="73"/>
      <c r="AS71" s="74"/>
      <c r="AT71" s="75"/>
      <c r="AU71" s="72"/>
      <c r="AV71" s="72"/>
      <c r="AW71" s="72"/>
      <c r="AX71" s="72"/>
      <c r="AY71" s="73"/>
      <c r="AZ71" s="74"/>
      <c r="BA71" s="75"/>
      <c r="BB71" s="72"/>
      <c r="BC71" s="72"/>
      <c r="BD71" s="72"/>
      <c r="BE71" s="72"/>
      <c r="BF71" s="73"/>
      <c r="BG71" s="74"/>
      <c r="BH71" s="75"/>
    </row>
    <row r="72" spans="1:60" ht="14.4" x14ac:dyDescent="0.3">
      <c r="A72" s="45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7"/>
      <c r="M72" s="38">
        <f t="shared" ref="M72" si="203">SUM(A72:L72)</f>
        <v>0</v>
      </c>
      <c r="N72" s="48"/>
      <c r="O72" s="18"/>
      <c r="P72" s="76" t="s">
        <v>36</v>
      </c>
      <c r="R72" s="54">
        <v>43327</v>
      </c>
      <c r="S72" s="54">
        <v>44356.450000000004</v>
      </c>
      <c r="T72" s="54">
        <v>43301.425000000003</v>
      </c>
      <c r="U72" s="54">
        <v>51437.500000000007</v>
      </c>
      <c r="V72" s="54">
        <v>79643.5</v>
      </c>
      <c r="W72" s="54">
        <v>80081.5</v>
      </c>
      <c r="X72" s="54">
        <v>85781.500000000015</v>
      </c>
      <c r="Y72" s="54">
        <v>85525.750000000015</v>
      </c>
      <c r="Z72" s="54">
        <v>88265.500000000015</v>
      </c>
      <c r="AA72" s="54">
        <v>93965.5</v>
      </c>
      <c r="AB72" s="54">
        <v>94403.500000000015</v>
      </c>
      <c r="AC72" s="54">
        <v>94477.000000000015</v>
      </c>
      <c r="AD72" s="68"/>
      <c r="AE72" s="77">
        <f>SUM(R72:AC72)</f>
        <v>884566.125</v>
      </c>
      <c r="AF72" s="69">
        <f>AE72</f>
        <v>884566.125</v>
      </c>
      <c r="AG72" s="54">
        <v>144083.36249999999</v>
      </c>
      <c r="AH72" s="54">
        <v>232278.75</v>
      </c>
      <c r="AI72" s="54">
        <v>285530.02500000008</v>
      </c>
      <c r="AJ72" s="54">
        <v>311130.60000000003</v>
      </c>
      <c r="AK72" s="68"/>
      <c r="AL72" s="77">
        <f>SUM(AG72:AJ72)</f>
        <v>973022.73750000005</v>
      </c>
      <c r="AM72" s="69">
        <f>AL72</f>
        <v>973022.73750000005</v>
      </c>
      <c r="AN72" s="54">
        <v>165461.29875000002</v>
      </c>
      <c r="AO72" s="54">
        <v>262476.22500000003</v>
      </c>
      <c r="AP72" s="54">
        <v>321052.62750000012</v>
      </c>
      <c r="AQ72" s="54">
        <v>349213.26</v>
      </c>
      <c r="AR72" s="68"/>
      <c r="AS72" s="77">
        <f>SUM(AN72:AQ72)</f>
        <v>1098203.4112500001</v>
      </c>
      <c r="AT72" s="69">
        <f>AS72</f>
        <v>1098203.4112500001</v>
      </c>
      <c r="AU72" s="54">
        <v>174340.86862500003</v>
      </c>
      <c r="AV72" s="54">
        <v>281057.28750000009</v>
      </c>
      <c r="AW72" s="54">
        <v>345491.33025000023</v>
      </c>
      <c r="AX72" s="54">
        <v>376468.02600000007</v>
      </c>
      <c r="AY72" s="68"/>
      <c r="AZ72" s="77">
        <f>SUM(AU72:AX72)</f>
        <v>1177357.5123750004</v>
      </c>
      <c r="BA72" s="69">
        <f>AZ72</f>
        <v>1177357.5123750004</v>
      </c>
      <c r="BB72" s="54">
        <v>191774.95548750006</v>
      </c>
      <c r="BC72" s="54">
        <v>309163.01625000004</v>
      </c>
      <c r="BD72" s="54">
        <v>380040.46327500022</v>
      </c>
      <c r="BE72" s="54">
        <v>414114.82860000007</v>
      </c>
      <c r="BF72" s="68"/>
      <c r="BG72" s="77">
        <f>SUM(BB72:BE72)</f>
        <v>1295093.2636125004</v>
      </c>
      <c r="BH72" s="69">
        <f>BG72</f>
        <v>1295093.2636125004</v>
      </c>
    </row>
    <row r="73" spans="1:60" ht="14.4" x14ac:dyDescent="0.3">
      <c r="A73" s="45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7"/>
      <c r="M73" s="38"/>
      <c r="N73" s="48"/>
      <c r="O73" s="18"/>
      <c r="P73" s="49" t="s">
        <v>44</v>
      </c>
      <c r="Q73" s="78">
        <v>1</v>
      </c>
      <c r="R73" s="63">
        <f>R72*$Q$19</f>
        <v>43327</v>
      </c>
      <c r="S73" s="63">
        <f t="shared" ref="S73:AC73" si="204">S72*$Q$19</f>
        <v>44356.450000000004</v>
      </c>
      <c r="T73" s="63">
        <f t="shared" si="204"/>
        <v>43301.425000000003</v>
      </c>
      <c r="U73" s="63">
        <f t="shared" si="204"/>
        <v>51437.500000000007</v>
      </c>
      <c r="V73" s="63">
        <f t="shared" si="204"/>
        <v>79643.5</v>
      </c>
      <c r="W73" s="63">
        <f t="shared" si="204"/>
        <v>80081.5</v>
      </c>
      <c r="X73" s="63">
        <f t="shared" si="204"/>
        <v>85781.500000000015</v>
      </c>
      <c r="Y73" s="63">
        <f t="shared" si="204"/>
        <v>85525.750000000015</v>
      </c>
      <c r="Z73" s="63">
        <f t="shared" si="204"/>
        <v>88265.500000000015</v>
      </c>
      <c r="AA73" s="63">
        <f t="shared" si="204"/>
        <v>93965.5</v>
      </c>
      <c r="AB73" s="63">
        <f t="shared" si="204"/>
        <v>94403.500000000015</v>
      </c>
      <c r="AC73" s="63">
        <f t="shared" si="204"/>
        <v>94477.000000000015</v>
      </c>
      <c r="AD73" s="68"/>
      <c r="AE73" s="43"/>
      <c r="AF73" s="69"/>
      <c r="AG73" s="63">
        <f t="shared" ref="AG73:AJ73" si="205">AG72*$Q$19</f>
        <v>144083.36249999999</v>
      </c>
      <c r="AH73" s="63">
        <f t="shared" si="205"/>
        <v>232278.75</v>
      </c>
      <c r="AI73" s="63">
        <f t="shared" si="205"/>
        <v>285530.02500000008</v>
      </c>
      <c r="AJ73" s="63">
        <f t="shared" si="205"/>
        <v>311130.60000000003</v>
      </c>
      <c r="AK73" s="68"/>
      <c r="AL73" s="43"/>
      <c r="AM73" s="69"/>
      <c r="AN73" s="63">
        <f t="shared" ref="AN73:AQ73" si="206">AN72*$Q$19</f>
        <v>165461.29875000002</v>
      </c>
      <c r="AO73" s="63">
        <f t="shared" si="206"/>
        <v>262476.22500000003</v>
      </c>
      <c r="AP73" s="63">
        <f t="shared" si="206"/>
        <v>321052.62750000012</v>
      </c>
      <c r="AQ73" s="63">
        <f t="shared" si="206"/>
        <v>349213.26</v>
      </c>
      <c r="AR73" s="68"/>
      <c r="AS73" s="43"/>
      <c r="AT73" s="69"/>
      <c r="AU73" s="63">
        <f t="shared" ref="AU73:AX73" si="207">AU72*$Q$19</f>
        <v>174340.86862500003</v>
      </c>
      <c r="AV73" s="63">
        <f t="shared" si="207"/>
        <v>281057.28750000009</v>
      </c>
      <c r="AW73" s="63">
        <f t="shared" si="207"/>
        <v>345491.33025000023</v>
      </c>
      <c r="AX73" s="63">
        <f t="shared" si="207"/>
        <v>376468.02600000007</v>
      </c>
      <c r="AY73" s="68"/>
      <c r="AZ73" s="43"/>
      <c r="BA73" s="69"/>
      <c r="BB73" s="63">
        <f t="shared" ref="BB73:BE73" si="208">BB72*$Q$19</f>
        <v>191774.95548750006</v>
      </c>
      <c r="BC73" s="63">
        <f t="shared" si="208"/>
        <v>309163.01625000004</v>
      </c>
      <c r="BD73" s="63">
        <f t="shared" si="208"/>
        <v>380040.46327500022</v>
      </c>
      <c r="BE73" s="63">
        <f t="shared" si="208"/>
        <v>414114.82860000007</v>
      </c>
      <c r="BF73" s="68"/>
      <c r="BG73" s="43"/>
      <c r="BH73" s="69"/>
    </row>
    <row r="74" spans="1:60" s="84" customFormat="1" ht="14.4" x14ac:dyDescent="0.3">
      <c r="A74" s="79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1"/>
      <c r="M74" s="38"/>
      <c r="N74" s="48"/>
      <c r="O74" s="82"/>
      <c r="P74" s="65" t="s">
        <v>21</v>
      </c>
      <c r="Q74" s="78"/>
      <c r="R74" s="66">
        <f t="shared" ref="R74:AC74" si="209">R73</f>
        <v>43327</v>
      </c>
      <c r="S74" s="66">
        <f t="shared" si="209"/>
        <v>44356.450000000004</v>
      </c>
      <c r="T74" s="66">
        <f t="shared" si="209"/>
        <v>43301.425000000003</v>
      </c>
      <c r="U74" s="66">
        <f t="shared" si="209"/>
        <v>51437.500000000007</v>
      </c>
      <c r="V74" s="66">
        <f t="shared" si="209"/>
        <v>79643.5</v>
      </c>
      <c r="W74" s="66">
        <f t="shared" si="209"/>
        <v>80081.5</v>
      </c>
      <c r="X74" s="66">
        <f t="shared" si="209"/>
        <v>85781.500000000015</v>
      </c>
      <c r="Y74" s="66">
        <f t="shared" si="209"/>
        <v>85525.750000000015</v>
      </c>
      <c r="Z74" s="66">
        <f t="shared" si="209"/>
        <v>88265.500000000015</v>
      </c>
      <c r="AA74" s="66">
        <f t="shared" si="209"/>
        <v>93965.5</v>
      </c>
      <c r="AB74" s="66">
        <f t="shared" si="209"/>
        <v>94403.500000000015</v>
      </c>
      <c r="AC74" s="66">
        <f t="shared" si="209"/>
        <v>94477.000000000015</v>
      </c>
      <c r="AD74" s="83"/>
      <c r="AE74" s="77">
        <f>SUM(R74:AC74)</f>
        <v>884566.125</v>
      </c>
      <c r="AF74" s="69">
        <f>SUM(R73:AC73)</f>
        <v>884566.125</v>
      </c>
      <c r="AG74" s="66">
        <f t="shared" ref="AG74:AJ74" si="210">AG73</f>
        <v>144083.36249999999</v>
      </c>
      <c r="AH74" s="66">
        <f t="shared" si="210"/>
        <v>232278.75</v>
      </c>
      <c r="AI74" s="66">
        <f t="shared" si="210"/>
        <v>285530.02500000008</v>
      </c>
      <c r="AJ74" s="66">
        <f t="shared" si="210"/>
        <v>311130.60000000003</v>
      </c>
      <c r="AK74" s="83"/>
      <c r="AL74" s="77">
        <f>SUM(AG74:AJ74)</f>
        <v>973022.73750000005</v>
      </c>
      <c r="AM74" s="69">
        <f>AL74</f>
        <v>973022.73750000005</v>
      </c>
      <c r="AN74" s="66">
        <f t="shared" ref="AN74:AQ74" si="211">AN73</f>
        <v>165461.29875000002</v>
      </c>
      <c r="AO74" s="66">
        <f t="shared" si="211"/>
        <v>262476.22500000003</v>
      </c>
      <c r="AP74" s="66">
        <f t="shared" si="211"/>
        <v>321052.62750000012</v>
      </c>
      <c r="AQ74" s="66">
        <f t="shared" si="211"/>
        <v>349213.26</v>
      </c>
      <c r="AR74" s="83"/>
      <c r="AS74" s="77">
        <f>SUM(AN74:AQ74)</f>
        <v>1098203.4112500001</v>
      </c>
      <c r="AT74" s="69">
        <f>AS74</f>
        <v>1098203.4112500001</v>
      </c>
      <c r="AU74" s="66">
        <f t="shared" ref="AU74:AX74" si="212">AU73</f>
        <v>174340.86862500003</v>
      </c>
      <c r="AV74" s="66">
        <f t="shared" si="212"/>
        <v>281057.28750000009</v>
      </c>
      <c r="AW74" s="66">
        <f t="shared" si="212"/>
        <v>345491.33025000023</v>
      </c>
      <c r="AX74" s="66">
        <f t="shared" si="212"/>
        <v>376468.02600000007</v>
      </c>
      <c r="AY74" s="83"/>
      <c r="AZ74" s="77">
        <f>SUM(AU74:AX74)</f>
        <v>1177357.5123750004</v>
      </c>
      <c r="BA74" s="69">
        <f>AZ74</f>
        <v>1177357.5123750004</v>
      </c>
      <c r="BB74" s="66">
        <f t="shared" ref="BB74:BE74" si="213">BB73</f>
        <v>191774.95548750006</v>
      </c>
      <c r="BC74" s="66">
        <f t="shared" si="213"/>
        <v>309163.01625000004</v>
      </c>
      <c r="BD74" s="66">
        <f t="shared" si="213"/>
        <v>380040.46327500022</v>
      </c>
      <c r="BE74" s="66">
        <f t="shared" si="213"/>
        <v>414114.82860000007</v>
      </c>
      <c r="BF74" s="83"/>
      <c r="BG74" s="77">
        <f>SUM(BB74:BE74)</f>
        <v>1295093.2636125004</v>
      </c>
      <c r="BH74" s="69">
        <f>BG74</f>
        <v>1295093.2636125004</v>
      </c>
    </row>
    <row r="75" spans="1:60" s="84" customFormat="1" ht="14.4" x14ac:dyDescent="0.3">
      <c r="A75" s="79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1"/>
      <c r="M75" s="38"/>
      <c r="N75" s="48"/>
      <c r="O75" s="82"/>
      <c r="P75" s="65" t="s">
        <v>39</v>
      </c>
      <c r="Q75" s="85"/>
      <c r="R75" s="66">
        <f t="shared" ref="R75:AC75" si="214">R72-R74</f>
        <v>0</v>
      </c>
      <c r="S75" s="66">
        <f t="shared" si="214"/>
        <v>0</v>
      </c>
      <c r="T75" s="66">
        <f t="shared" si="214"/>
        <v>0</v>
      </c>
      <c r="U75" s="66">
        <f t="shared" si="214"/>
        <v>0</v>
      </c>
      <c r="V75" s="66">
        <f t="shared" si="214"/>
        <v>0</v>
      </c>
      <c r="W75" s="66">
        <f t="shared" si="214"/>
        <v>0</v>
      </c>
      <c r="X75" s="66">
        <f t="shared" si="214"/>
        <v>0</v>
      </c>
      <c r="Y75" s="66">
        <f t="shared" si="214"/>
        <v>0</v>
      </c>
      <c r="Z75" s="66">
        <f t="shared" si="214"/>
        <v>0</v>
      </c>
      <c r="AA75" s="66">
        <f t="shared" si="214"/>
        <v>0</v>
      </c>
      <c r="AB75" s="66">
        <f t="shared" si="214"/>
        <v>0</v>
      </c>
      <c r="AC75" s="66">
        <f t="shared" si="214"/>
        <v>0</v>
      </c>
      <c r="AD75" s="83"/>
      <c r="AE75" s="86">
        <f>AE72-AE74</f>
        <v>0</v>
      </c>
      <c r="AF75" s="69">
        <f>AF72-AF74</f>
        <v>0</v>
      </c>
      <c r="AG75" s="66">
        <f t="shared" ref="AG75:AJ75" si="215">AG72-AG74</f>
        <v>0</v>
      </c>
      <c r="AH75" s="66">
        <f t="shared" si="215"/>
        <v>0</v>
      </c>
      <c r="AI75" s="66">
        <f t="shared" si="215"/>
        <v>0</v>
      </c>
      <c r="AJ75" s="66">
        <f t="shared" si="215"/>
        <v>0</v>
      </c>
      <c r="AK75" s="83"/>
      <c r="AL75" s="86">
        <f>AL72-AL74</f>
        <v>0</v>
      </c>
      <c r="AM75" s="69">
        <f>AM72-AM74</f>
        <v>0</v>
      </c>
      <c r="AN75" s="66">
        <f t="shared" ref="AN75:AQ75" si="216">AN72-AN74</f>
        <v>0</v>
      </c>
      <c r="AO75" s="66">
        <f t="shared" si="216"/>
        <v>0</v>
      </c>
      <c r="AP75" s="66">
        <f t="shared" si="216"/>
        <v>0</v>
      </c>
      <c r="AQ75" s="66">
        <f t="shared" si="216"/>
        <v>0</v>
      </c>
      <c r="AR75" s="83"/>
      <c r="AS75" s="86">
        <f>AS72-AS74</f>
        <v>0</v>
      </c>
      <c r="AT75" s="69">
        <f>AT72-AT74</f>
        <v>0</v>
      </c>
      <c r="AU75" s="66">
        <f t="shared" ref="AU75:AX75" si="217">AU72-AU74</f>
        <v>0</v>
      </c>
      <c r="AV75" s="66">
        <f t="shared" si="217"/>
        <v>0</v>
      </c>
      <c r="AW75" s="66">
        <f t="shared" si="217"/>
        <v>0</v>
      </c>
      <c r="AX75" s="66">
        <f t="shared" si="217"/>
        <v>0</v>
      </c>
      <c r="AY75" s="83"/>
      <c r="AZ75" s="86">
        <f>AZ72-AZ74</f>
        <v>0</v>
      </c>
      <c r="BA75" s="69">
        <f>BA72-BA74</f>
        <v>0</v>
      </c>
      <c r="BB75" s="66">
        <f t="shared" ref="BB75:BE75" si="218">BB72-BB74</f>
        <v>0</v>
      </c>
      <c r="BC75" s="66">
        <f t="shared" si="218"/>
        <v>0</v>
      </c>
      <c r="BD75" s="66">
        <f t="shared" si="218"/>
        <v>0</v>
      </c>
      <c r="BE75" s="66">
        <f t="shared" si="218"/>
        <v>0</v>
      </c>
      <c r="BF75" s="83"/>
      <c r="BG75" s="86">
        <f>BG72-BG74</f>
        <v>0</v>
      </c>
      <c r="BH75" s="69">
        <f>BH72-BH74</f>
        <v>0</v>
      </c>
    </row>
    <row r="76" spans="1:60" ht="14.4" x14ac:dyDescent="0.3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7"/>
      <c r="M76" s="38">
        <f t="shared" ref="M76" si="219">SUM(A76:L76)</f>
        <v>0</v>
      </c>
      <c r="N76" s="48"/>
      <c r="O76" s="18"/>
      <c r="P76" s="76" t="s">
        <v>19</v>
      </c>
      <c r="R76" s="54">
        <v>103700</v>
      </c>
      <c r="S76" s="54">
        <v>103700</v>
      </c>
      <c r="T76" s="54">
        <v>103700</v>
      </c>
      <c r="U76" s="54">
        <v>103700</v>
      </c>
      <c r="V76" s="54">
        <v>103700</v>
      </c>
      <c r="W76" s="54">
        <v>103700</v>
      </c>
      <c r="X76" s="54">
        <v>103700</v>
      </c>
      <c r="Y76" s="54">
        <v>103700</v>
      </c>
      <c r="Z76" s="54">
        <v>103700</v>
      </c>
      <c r="AA76" s="54">
        <v>103700</v>
      </c>
      <c r="AB76" s="54">
        <v>103700</v>
      </c>
      <c r="AC76" s="54">
        <v>103700</v>
      </c>
      <c r="AD76" s="68"/>
      <c r="AE76" s="77">
        <f>SUM(R76:AC76)</f>
        <v>1244400</v>
      </c>
      <c r="AF76" s="69">
        <f>AE76</f>
        <v>1244400</v>
      </c>
      <c r="AG76" s="54">
        <v>342210</v>
      </c>
      <c r="AH76" s="54">
        <v>342210</v>
      </c>
      <c r="AI76" s="54">
        <v>342210</v>
      </c>
      <c r="AJ76" s="54">
        <v>342210</v>
      </c>
      <c r="AK76" s="68"/>
      <c r="AL76" s="77">
        <f>SUM(AG76:AJ76)</f>
        <v>1368840</v>
      </c>
      <c r="AM76" s="69">
        <f>AL76</f>
        <v>1368840</v>
      </c>
      <c r="AN76" s="54">
        <v>376431.00000000006</v>
      </c>
      <c r="AO76" s="54">
        <v>376431.00000000006</v>
      </c>
      <c r="AP76" s="54">
        <v>376431.00000000006</v>
      </c>
      <c r="AQ76" s="54">
        <v>376431.00000000006</v>
      </c>
      <c r="AR76" s="68"/>
      <c r="AS76" s="77">
        <f>SUM(AN76:AQ76)</f>
        <v>1505724.0000000002</v>
      </c>
      <c r="AT76" s="69">
        <f>AS76</f>
        <v>1505724.0000000002</v>
      </c>
      <c r="AU76" s="54">
        <v>414074.10000000015</v>
      </c>
      <c r="AV76" s="54">
        <v>414074.10000000015</v>
      </c>
      <c r="AW76" s="54">
        <v>414074.10000000015</v>
      </c>
      <c r="AX76" s="54">
        <v>414074.10000000015</v>
      </c>
      <c r="AY76" s="68"/>
      <c r="AZ76" s="77">
        <f>SUM(AU76:AX76)</f>
        <v>1656296.4000000006</v>
      </c>
      <c r="BA76" s="69">
        <f>AZ76</f>
        <v>1656296.4000000006</v>
      </c>
      <c r="BB76" s="54">
        <v>455481.51000000018</v>
      </c>
      <c r="BC76" s="54">
        <v>455481.51000000018</v>
      </c>
      <c r="BD76" s="54">
        <v>455481.51000000018</v>
      </c>
      <c r="BE76" s="54">
        <v>455481.51000000018</v>
      </c>
      <c r="BF76" s="68"/>
      <c r="BG76" s="77">
        <f>SUM(BB76:BE76)</f>
        <v>1821926.0400000007</v>
      </c>
      <c r="BH76" s="69">
        <f>BG76</f>
        <v>1821926.0400000007</v>
      </c>
    </row>
    <row r="77" spans="1:60" ht="14.4" x14ac:dyDescent="0.3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7"/>
      <c r="M77" s="38"/>
      <c r="N77" s="48"/>
      <c r="O77" s="18"/>
      <c r="P77" s="49" t="s">
        <v>20</v>
      </c>
      <c r="Q77" s="78">
        <v>1</v>
      </c>
      <c r="R77" s="63">
        <f>R76*$Q$19</f>
        <v>103700</v>
      </c>
      <c r="S77" s="63">
        <f t="shared" ref="S77:AC77" si="220">S76*$Q$19</f>
        <v>103700</v>
      </c>
      <c r="T77" s="63">
        <f t="shared" si="220"/>
        <v>103700</v>
      </c>
      <c r="U77" s="63">
        <f t="shared" si="220"/>
        <v>103700</v>
      </c>
      <c r="V77" s="63">
        <f t="shared" si="220"/>
        <v>103700</v>
      </c>
      <c r="W77" s="63">
        <f t="shared" si="220"/>
        <v>103700</v>
      </c>
      <c r="X77" s="63">
        <f t="shared" si="220"/>
        <v>103700</v>
      </c>
      <c r="Y77" s="63">
        <f t="shared" si="220"/>
        <v>103700</v>
      </c>
      <c r="Z77" s="63">
        <f t="shared" si="220"/>
        <v>103700</v>
      </c>
      <c r="AA77" s="63">
        <f t="shared" si="220"/>
        <v>103700</v>
      </c>
      <c r="AB77" s="63">
        <f t="shared" si="220"/>
        <v>103700</v>
      </c>
      <c r="AC77" s="63">
        <f t="shared" si="220"/>
        <v>103700</v>
      </c>
      <c r="AD77" s="68"/>
      <c r="AE77" s="43"/>
      <c r="AF77" s="69"/>
      <c r="AG77" s="63">
        <f t="shared" ref="AG77:AJ77" si="221">AG76*$Q$19</f>
        <v>342210</v>
      </c>
      <c r="AH77" s="63">
        <f t="shared" si="221"/>
        <v>342210</v>
      </c>
      <c r="AI77" s="63">
        <f t="shared" si="221"/>
        <v>342210</v>
      </c>
      <c r="AJ77" s="63">
        <f t="shared" si="221"/>
        <v>342210</v>
      </c>
      <c r="AK77" s="68"/>
      <c r="AL77" s="43"/>
      <c r="AM77" s="69"/>
      <c r="AN77" s="63">
        <f t="shared" ref="AN77:AQ77" si="222">AN76*$Q$19</f>
        <v>376431.00000000006</v>
      </c>
      <c r="AO77" s="63">
        <f t="shared" si="222"/>
        <v>376431.00000000006</v>
      </c>
      <c r="AP77" s="63">
        <f t="shared" si="222"/>
        <v>376431.00000000006</v>
      </c>
      <c r="AQ77" s="63">
        <f t="shared" si="222"/>
        <v>376431.00000000006</v>
      </c>
      <c r="AR77" s="68"/>
      <c r="AS77" s="43"/>
      <c r="AT77" s="69"/>
      <c r="AU77" s="63">
        <f t="shared" ref="AU77:AX77" si="223">AU76*$Q$19</f>
        <v>414074.10000000015</v>
      </c>
      <c r="AV77" s="63">
        <f t="shared" si="223"/>
        <v>414074.10000000015</v>
      </c>
      <c r="AW77" s="63">
        <f t="shared" si="223"/>
        <v>414074.10000000015</v>
      </c>
      <c r="AX77" s="63">
        <f t="shared" si="223"/>
        <v>414074.10000000015</v>
      </c>
      <c r="AY77" s="68"/>
      <c r="AZ77" s="43"/>
      <c r="BA77" s="69"/>
      <c r="BB77" s="63">
        <f t="shared" ref="BB77:BE77" si="224">BB76*$Q$19</f>
        <v>455481.51000000018</v>
      </c>
      <c r="BC77" s="63">
        <f t="shared" si="224"/>
        <v>455481.51000000018</v>
      </c>
      <c r="BD77" s="63">
        <f t="shared" si="224"/>
        <v>455481.51000000018</v>
      </c>
      <c r="BE77" s="63">
        <f t="shared" si="224"/>
        <v>455481.51000000018</v>
      </c>
      <c r="BF77" s="68"/>
      <c r="BG77" s="43"/>
      <c r="BH77" s="69"/>
    </row>
    <row r="78" spans="1:60" s="84" customFormat="1" ht="14.4" x14ac:dyDescent="0.3">
      <c r="A78" s="79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1"/>
      <c r="M78" s="38"/>
      <c r="N78" s="48"/>
      <c r="O78" s="82"/>
      <c r="P78" s="65" t="s">
        <v>21</v>
      </c>
      <c r="Q78" s="78"/>
      <c r="R78" s="66">
        <f t="shared" ref="R78:AC78" si="225">R77</f>
        <v>103700</v>
      </c>
      <c r="S78" s="66">
        <f t="shared" si="225"/>
        <v>103700</v>
      </c>
      <c r="T78" s="66">
        <f t="shared" si="225"/>
        <v>103700</v>
      </c>
      <c r="U78" s="66">
        <f t="shared" si="225"/>
        <v>103700</v>
      </c>
      <c r="V78" s="66">
        <f t="shared" si="225"/>
        <v>103700</v>
      </c>
      <c r="W78" s="66">
        <f t="shared" si="225"/>
        <v>103700</v>
      </c>
      <c r="X78" s="66">
        <f t="shared" si="225"/>
        <v>103700</v>
      </c>
      <c r="Y78" s="66">
        <f t="shared" si="225"/>
        <v>103700</v>
      </c>
      <c r="Z78" s="66">
        <f t="shared" si="225"/>
        <v>103700</v>
      </c>
      <c r="AA78" s="66">
        <f t="shared" si="225"/>
        <v>103700</v>
      </c>
      <c r="AB78" s="66">
        <f t="shared" si="225"/>
        <v>103700</v>
      </c>
      <c r="AC78" s="66">
        <f t="shared" si="225"/>
        <v>103700</v>
      </c>
      <c r="AD78" s="83"/>
      <c r="AE78" s="77">
        <f>SUM(R78:AC78)</f>
        <v>1244400</v>
      </c>
      <c r="AF78" s="69">
        <f>SUM(R77:AC77)</f>
        <v>1244400</v>
      </c>
      <c r="AG78" s="66">
        <f t="shared" ref="AG78:AJ78" si="226">AG77</f>
        <v>342210</v>
      </c>
      <c r="AH78" s="66">
        <f t="shared" si="226"/>
        <v>342210</v>
      </c>
      <c r="AI78" s="66">
        <f t="shared" si="226"/>
        <v>342210</v>
      </c>
      <c r="AJ78" s="66">
        <f t="shared" si="226"/>
        <v>342210</v>
      </c>
      <c r="AK78" s="83"/>
      <c r="AL78" s="77">
        <f>SUM(AG78:AJ78)</f>
        <v>1368840</v>
      </c>
      <c r="AM78" s="69">
        <f>AL78</f>
        <v>1368840</v>
      </c>
      <c r="AN78" s="66">
        <f t="shared" ref="AN78:AQ78" si="227">AN77</f>
        <v>376431.00000000006</v>
      </c>
      <c r="AO78" s="66">
        <f t="shared" si="227"/>
        <v>376431.00000000006</v>
      </c>
      <c r="AP78" s="66">
        <f t="shared" si="227"/>
        <v>376431.00000000006</v>
      </c>
      <c r="AQ78" s="66">
        <f t="shared" si="227"/>
        <v>376431.00000000006</v>
      </c>
      <c r="AR78" s="83"/>
      <c r="AS78" s="77">
        <f>SUM(AN78:AQ78)</f>
        <v>1505724.0000000002</v>
      </c>
      <c r="AT78" s="69">
        <f>AS78</f>
        <v>1505724.0000000002</v>
      </c>
      <c r="AU78" s="66">
        <f t="shared" ref="AU78:AX78" si="228">AU77</f>
        <v>414074.10000000015</v>
      </c>
      <c r="AV78" s="66">
        <f t="shared" si="228"/>
        <v>414074.10000000015</v>
      </c>
      <c r="AW78" s="66">
        <f t="shared" si="228"/>
        <v>414074.10000000015</v>
      </c>
      <c r="AX78" s="66">
        <f t="shared" si="228"/>
        <v>414074.10000000015</v>
      </c>
      <c r="AY78" s="83"/>
      <c r="AZ78" s="77">
        <f>SUM(AU78:AX78)</f>
        <v>1656296.4000000006</v>
      </c>
      <c r="BA78" s="69">
        <f>AZ78</f>
        <v>1656296.4000000006</v>
      </c>
      <c r="BB78" s="66">
        <f t="shared" ref="BB78:BE78" si="229">BB77</f>
        <v>455481.51000000018</v>
      </c>
      <c r="BC78" s="66">
        <f t="shared" si="229"/>
        <v>455481.51000000018</v>
      </c>
      <c r="BD78" s="66">
        <f t="shared" si="229"/>
        <v>455481.51000000018</v>
      </c>
      <c r="BE78" s="66">
        <f t="shared" si="229"/>
        <v>455481.51000000018</v>
      </c>
      <c r="BF78" s="83"/>
      <c r="BG78" s="77">
        <f>SUM(BB78:BE78)</f>
        <v>1821926.0400000007</v>
      </c>
      <c r="BH78" s="69">
        <f>BG78</f>
        <v>1821926.0400000007</v>
      </c>
    </row>
    <row r="79" spans="1:60" s="84" customFormat="1" ht="14.4" x14ac:dyDescent="0.3">
      <c r="A79" s="7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1"/>
      <c r="M79" s="38"/>
      <c r="N79" s="48"/>
      <c r="O79" s="82"/>
      <c r="P79" s="65" t="s">
        <v>45</v>
      </c>
      <c r="Q79" s="85"/>
      <c r="R79" s="66">
        <f t="shared" ref="R79:AC79" si="230">R76-R78</f>
        <v>0</v>
      </c>
      <c r="S79" s="66">
        <f t="shared" si="230"/>
        <v>0</v>
      </c>
      <c r="T79" s="66">
        <f t="shared" si="230"/>
        <v>0</v>
      </c>
      <c r="U79" s="66">
        <f t="shared" si="230"/>
        <v>0</v>
      </c>
      <c r="V79" s="66">
        <f t="shared" si="230"/>
        <v>0</v>
      </c>
      <c r="W79" s="66">
        <f t="shared" si="230"/>
        <v>0</v>
      </c>
      <c r="X79" s="66">
        <f t="shared" si="230"/>
        <v>0</v>
      </c>
      <c r="Y79" s="66">
        <f t="shared" si="230"/>
        <v>0</v>
      </c>
      <c r="Z79" s="66">
        <f t="shared" si="230"/>
        <v>0</v>
      </c>
      <c r="AA79" s="66">
        <f t="shared" si="230"/>
        <v>0</v>
      </c>
      <c r="AB79" s="66">
        <f t="shared" si="230"/>
        <v>0</v>
      </c>
      <c r="AC79" s="66">
        <f t="shared" si="230"/>
        <v>0</v>
      </c>
      <c r="AD79" s="83"/>
      <c r="AE79" s="86">
        <f>AE76-AE78</f>
        <v>0</v>
      </c>
      <c r="AF79" s="69">
        <f>AF76-AF78</f>
        <v>0</v>
      </c>
      <c r="AG79" s="66">
        <f t="shared" ref="AG79:AJ79" si="231">AG76-AG78</f>
        <v>0</v>
      </c>
      <c r="AH79" s="66">
        <f t="shared" si="231"/>
        <v>0</v>
      </c>
      <c r="AI79" s="66">
        <f t="shared" si="231"/>
        <v>0</v>
      </c>
      <c r="AJ79" s="66">
        <f t="shared" si="231"/>
        <v>0</v>
      </c>
      <c r="AK79" s="83"/>
      <c r="AL79" s="86">
        <f>AL76-AL78</f>
        <v>0</v>
      </c>
      <c r="AM79" s="69">
        <f>AM76-AM78</f>
        <v>0</v>
      </c>
      <c r="AN79" s="66">
        <f t="shared" ref="AN79:AQ79" si="232">AN76-AN78</f>
        <v>0</v>
      </c>
      <c r="AO79" s="66">
        <f t="shared" si="232"/>
        <v>0</v>
      </c>
      <c r="AP79" s="66">
        <f t="shared" si="232"/>
        <v>0</v>
      </c>
      <c r="AQ79" s="66">
        <f t="shared" si="232"/>
        <v>0</v>
      </c>
      <c r="AR79" s="83"/>
      <c r="AS79" s="86">
        <f>AS76-AS78</f>
        <v>0</v>
      </c>
      <c r="AT79" s="69">
        <f>AT76-AT78</f>
        <v>0</v>
      </c>
      <c r="AU79" s="66">
        <f t="shared" ref="AU79:AX79" si="233">AU76-AU78</f>
        <v>0</v>
      </c>
      <c r="AV79" s="66">
        <f t="shared" si="233"/>
        <v>0</v>
      </c>
      <c r="AW79" s="66">
        <f t="shared" si="233"/>
        <v>0</v>
      </c>
      <c r="AX79" s="66">
        <f t="shared" si="233"/>
        <v>0</v>
      </c>
      <c r="AY79" s="83"/>
      <c r="AZ79" s="86">
        <f>AZ76-AZ78</f>
        <v>0</v>
      </c>
      <c r="BA79" s="69">
        <f>BA76-BA78</f>
        <v>0</v>
      </c>
      <c r="BB79" s="66">
        <f t="shared" ref="BB79:BE79" si="234">BB76-BB78</f>
        <v>0</v>
      </c>
      <c r="BC79" s="66">
        <f t="shared" si="234"/>
        <v>0</v>
      </c>
      <c r="BD79" s="66">
        <f t="shared" si="234"/>
        <v>0</v>
      </c>
      <c r="BE79" s="66">
        <f t="shared" si="234"/>
        <v>0</v>
      </c>
      <c r="BF79" s="83"/>
      <c r="BG79" s="86">
        <f>BG76-BG78</f>
        <v>0</v>
      </c>
      <c r="BH79" s="69">
        <f>BH76-BH78</f>
        <v>0</v>
      </c>
    </row>
    <row r="80" spans="1:60" ht="14.4" x14ac:dyDescent="0.3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7"/>
      <c r="M80" s="38"/>
      <c r="N80" s="48"/>
      <c r="O80" s="18"/>
      <c r="P80" s="49"/>
      <c r="Q80" s="87"/>
      <c r="R80" s="88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68"/>
      <c r="AE80" s="43"/>
      <c r="AF80" s="69"/>
      <c r="AG80" s="59"/>
      <c r="AH80" s="59"/>
      <c r="AI80" s="59"/>
      <c r="AJ80" s="59"/>
      <c r="AK80" s="68"/>
      <c r="AL80" s="43"/>
      <c r="AM80" s="69"/>
      <c r="AN80" s="59"/>
      <c r="AO80" s="59"/>
      <c r="AP80" s="59"/>
      <c r="AQ80" s="59"/>
      <c r="AR80" s="68"/>
      <c r="AS80" s="43"/>
      <c r="AT80" s="69"/>
      <c r="AU80" s="59"/>
      <c r="AV80" s="59"/>
      <c r="AW80" s="59"/>
      <c r="AX80" s="59"/>
      <c r="AY80" s="68"/>
      <c r="AZ80" s="43"/>
      <c r="BA80" s="69"/>
      <c r="BB80" s="59"/>
      <c r="BC80" s="59"/>
      <c r="BD80" s="59"/>
      <c r="BE80" s="59"/>
      <c r="BF80" s="68"/>
      <c r="BG80" s="43"/>
      <c r="BH80" s="69"/>
    </row>
    <row r="81" spans="1:60" ht="14.4" x14ac:dyDescent="0.3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7"/>
      <c r="M81" s="38"/>
      <c r="N81" s="48"/>
      <c r="O81" s="18"/>
      <c r="P81" s="76" t="s">
        <v>23</v>
      </c>
      <c r="Q81" s="87"/>
      <c r="R81" s="54">
        <v>10370</v>
      </c>
      <c r="S81" s="54">
        <v>10370</v>
      </c>
      <c r="T81" s="54">
        <v>10370</v>
      </c>
      <c r="U81" s="54">
        <v>10370</v>
      </c>
      <c r="V81" s="54">
        <v>10370</v>
      </c>
      <c r="W81" s="54">
        <v>10370</v>
      </c>
      <c r="X81" s="54">
        <v>10370</v>
      </c>
      <c r="Y81" s="54">
        <v>10370</v>
      </c>
      <c r="Z81" s="54">
        <v>10370</v>
      </c>
      <c r="AA81" s="54">
        <v>10370</v>
      </c>
      <c r="AB81" s="54">
        <v>10370</v>
      </c>
      <c r="AC81" s="54">
        <v>10370</v>
      </c>
      <c r="AD81" s="68"/>
      <c r="AE81" s="77">
        <f>SUM(R81:AC81)</f>
        <v>124440</v>
      </c>
      <c r="AF81" s="69">
        <f>AE81</f>
        <v>124440</v>
      </c>
      <c r="AG81" s="54">
        <v>34221</v>
      </c>
      <c r="AH81" s="54">
        <v>34221</v>
      </c>
      <c r="AI81" s="54">
        <v>34221</v>
      </c>
      <c r="AJ81" s="54">
        <v>34221</v>
      </c>
      <c r="AK81" s="68"/>
      <c r="AL81" s="77">
        <f>SUM(AG81:AJ81)</f>
        <v>136884</v>
      </c>
      <c r="AM81" s="69">
        <f>AL81</f>
        <v>136884</v>
      </c>
      <c r="AN81" s="54">
        <v>37643.100000000006</v>
      </c>
      <c r="AO81" s="54">
        <v>37643.100000000006</v>
      </c>
      <c r="AP81" s="54">
        <v>37643.100000000006</v>
      </c>
      <c r="AQ81" s="54">
        <v>37643.100000000006</v>
      </c>
      <c r="AR81" s="68"/>
      <c r="AS81" s="77">
        <f>SUM(AN81:AQ81)</f>
        <v>150572.40000000002</v>
      </c>
      <c r="AT81" s="69">
        <f>AS81</f>
        <v>150572.40000000002</v>
      </c>
      <c r="AU81" s="54">
        <v>41407.410000000011</v>
      </c>
      <c r="AV81" s="54">
        <v>41407.410000000011</v>
      </c>
      <c r="AW81" s="54">
        <v>41407.410000000011</v>
      </c>
      <c r="AX81" s="54">
        <v>41407.410000000011</v>
      </c>
      <c r="AY81" s="68"/>
      <c r="AZ81" s="77">
        <f>SUM(AU81:AX81)</f>
        <v>165629.64000000004</v>
      </c>
      <c r="BA81" s="69">
        <f>AZ81</f>
        <v>165629.64000000004</v>
      </c>
      <c r="BB81" s="54">
        <v>45548.151000000013</v>
      </c>
      <c r="BC81" s="54">
        <v>45548.151000000013</v>
      </c>
      <c r="BD81" s="54">
        <v>45548.151000000013</v>
      </c>
      <c r="BE81" s="54">
        <v>45548.151000000013</v>
      </c>
      <c r="BF81" s="68"/>
      <c r="BG81" s="77">
        <f>SUM(BB81:BE81)</f>
        <v>182192.60400000005</v>
      </c>
      <c r="BH81" s="69">
        <f>BG81</f>
        <v>182192.60400000005</v>
      </c>
    </row>
    <row r="82" spans="1:60" ht="14.4" x14ac:dyDescent="0.3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7"/>
      <c r="M82" s="38"/>
      <c r="N82" s="48"/>
      <c r="O82" s="18"/>
      <c r="P82" s="49" t="s">
        <v>24</v>
      </c>
      <c r="Q82" s="78">
        <v>1</v>
      </c>
      <c r="R82" s="50">
        <v>0</v>
      </c>
      <c r="S82" s="50">
        <f>$Q$82*R81</f>
        <v>10370</v>
      </c>
      <c r="T82" s="50">
        <f t="shared" ref="T82:AD82" si="235">$Q$82*S81</f>
        <v>10370</v>
      </c>
      <c r="U82" s="50">
        <f t="shared" si="235"/>
        <v>10370</v>
      </c>
      <c r="V82" s="50">
        <f t="shared" si="235"/>
        <v>10370</v>
      </c>
      <c r="W82" s="50">
        <f t="shared" si="235"/>
        <v>10370</v>
      </c>
      <c r="X82" s="50">
        <f t="shared" si="235"/>
        <v>10370</v>
      </c>
      <c r="Y82" s="50">
        <f t="shared" si="235"/>
        <v>10370</v>
      </c>
      <c r="Z82" s="50">
        <f t="shared" si="235"/>
        <v>10370</v>
      </c>
      <c r="AA82" s="50">
        <f t="shared" si="235"/>
        <v>10370</v>
      </c>
      <c r="AB82" s="50">
        <f t="shared" si="235"/>
        <v>10370</v>
      </c>
      <c r="AC82" s="50">
        <f t="shared" si="235"/>
        <v>10370</v>
      </c>
      <c r="AD82" s="50">
        <f t="shared" si="235"/>
        <v>10370</v>
      </c>
      <c r="AE82" s="43"/>
      <c r="AF82" s="69"/>
      <c r="AG82" s="50">
        <f>AD82</f>
        <v>10370</v>
      </c>
      <c r="AH82" s="50">
        <f t="shared" ref="AH82:AK82" si="236">$Q$82*AG81</f>
        <v>34221</v>
      </c>
      <c r="AI82" s="50">
        <f t="shared" si="236"/>
        <v>34221</v>
      </c>
      <c r="AJ82" s="50">
        <f t="shared" si="236"/>
        <v>34221</v>
      </c>
      <c r="AK82" s="50">
        <f t="shared" si="236"/>
        <v>34221</v>
      </c>
      <c r="AL82" s="43"/>
      <c r="AM82" s="69"/>
      <c r="AN82" s="50">
        <f>$Q$82*AJ81</f>
        <v>34221</v>
      </c>
      <c r="AO82" s="50">
        <f t="shared" ref="AO82:AR82" si="237">$Q$82*AN81</f>
        <v>37643.100000000006</v>
      </c>
      <c r="AP82" s="50">
        <f t="shared" si="237"/>
        <v>37643.100000000006</v>
      </c>
      <c r="AQ82" s="50">
        <f t="shared" si="237"/>
        <v>37643.100000000006</v>
      </c>
      <c r="AR82" s="50">
        <f t="shared" si="237"/>
        <v>37643.100000000006</v>
      </c>
      <c r="AS82" s="43"/>
      <c r="AT82" s="69"/>
      <c r="AU82" s="50">
        <f>$Q$82*AQ81</f>
        <v>37643.100000000006</v>
      </c>
      <c r="AV82" s="50">
        <f t="shared" ref="AV82:AY82" si="238">$Q$82*AU81</f>
        <v>41407.410000000011</v>
      </c>
      <c r="AW82" s="50">
        <f t="shared" si="238"/>
        <v>41407.410000000011</v>
      </c>
      <c r="AX82" s="50">
        <f t="shared" si="238"/>
        <v>41407.410000000011</v>
      </c>
      <c r="AY82" s="50">
        <f t="shared" si="238"/>
        <v>41407.410000000011</v>
      </c>
      <c r="AZ82" s="43"/>
      <c r="BA82" s="69"/>
      <c r="BB82" s="50">
        <f>$Q$82*AX81</f>
        <v>41407.410000000011</v>
      </c>
      <c r="BC82" s="50">
        <f t="shared" ref="BC82:BF82" si="239">$Q$82*BB81</f>
        <v>45548.151000000013</v>
      </c>
      <c r="BD82" s="50">
        <f t="shared" si="239"/>
        <v>45548.151000000013</v>
      </c>
      <c r="BE82" s="50">
        <f t="shared" si="239"/>
        <v>45548.151000000013</v>
      </c>
      <c r="BF82" s="50">
        <f t="shared" si="239"/>
        <v>45548.151000000013</v>
      </c>
      <c r="BG82" s="43"/>
      <c r="BH82" s="69"/>
    </row>
    <row r="83" spans="1:60" ht="14.4" x14ac:dyDescent="0.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7"/>
      <c r="M83" s="38"/>
      <c r="N83" s="48"/>
      <c r="O83" s="18"/>
      <c r="P83" s="65" t="s">
        <v>21</v>
      </c>
      <c r="Q83" s="78"/>
      <c r="R83" s="66">
        <f>R82</f>
        <v>0</v>
      </c>
      <c r="S83" s="66">
        <f t="shared" ref="S83:AC83" si="240">S82</f>
        <v>10370</v>
      </c>
      <c r="T83" s="66">
        <f t="shared" si="240"/>
        <v>10370</v>
      </c>
      <c r="U83" s="66">
        <f t="shared" si="240"/>
        <v>10370</v>
      </c>
      <c r="V83" s="66">
        <f t="shared" si="240"/>
        <v>10370</v>
      </c>
      <c r="W83" s="66">
        <f t="shared" si="240"/>
        <v>10370</v>
      </c>
      <c r="X83" s="66">
        <f t="shared" si="240"/>
        <v>10370</v>
      </c>
      <c r="Y83" s="66">
        <f t="shared" si="240"/>
        <v>10370</v>
      </c>
      <c r="Z83" s="66">
        <f t="shared" si="240"/>
        <v>10370</v>
      </c>
      <c r="AA83" s="66">
        <f t="shared" si="240"/>
        <v>10370</v>
      </c>
      <c r="AB83" s="66">
        <f t="shared" si="240"/>
        <v>10370</v>
      </c>
      <c r="AC83" s="66">
        <f t="shared" si="240"/>
        <v>10370</v>
      </c>
      <c r="AD83" s="68"/>
      <c r="AE83" s="77">
        <f>SUM(R83:AC83)</f>
        <v>114070</v>
      </c>
      <c r="AF83" s="69">
        <f>SUM(R83:AC83)</f>
        <v>114070</v>
      </c>
      <c r="AG83" s="66">
        <f t="shared" ref="AG83:AJ83" si="241">AG82</f>
        <v>10370</v>
      </c>
      <c r="AH83" s="66">
        <f t="shared" si="241"/>
        <v>34221</v>
      </c>
      <c r="AI83" s="66">
        <f t="shared" si="241"/>
        <v>34221</v>
      </c>
      <c r="AJ83" s="66">
        <f t="shared" si="241"/>
        <v>34221</v>
      </c>
      <c r="AK83" s="68"/>
      <c r="AL83" s="77">
        <f>SUM(AG83:AJ83)</f>
        <v>113033</v>
      </c>
      <c r="AM83" s="69">
        <f>AL83</f>
        <v>113033</v>
      </c>
      <c r="AN83" s="66">
        <f t="shared" ref="AN83:AQ83" si="242">AN82</f>
        <v>34221</v>
      </c>
      <c r="AO83" s="66">
        <f t="shared" si="242"/>
        <v>37643.100000000006</v>
      </c>
      <c r="AP83" s="66">
        <f t="shared" si="242"/>
        <v>37643.100000000006</v>
      </c>
      <c r="AQ83" s="66">
        <f t="shared" si="242"/>
        <v>37643.100000000006</v>
      </c>
      <c r="AR83" s="68"/>
      <c r="AS83" s="77">
        <f>SUM(AN83:AQ83)</f>
        <v>147150.30000000002</v>
      </c>
      <c r="AT83" s="69">
        <f>AS83</f>
        <v>147150.30000000002</v>
      </c>
      <c r="AU83" s="66">
        <f t="shared" ref="AU83:AX83" si="243">AU82</f>
        <v>37643.100000000006</v>
      </c>
      <c r="AV83" s="66">
        <f t="shared" si="243"/>
        <v>41407.410000000011</v>
      </c>
      <c r="AW83" s="66">
        <f t="shared" si="243"/>
        <v>41407.410000000011</v>
      </c>
      <c r="AX83" s="66">
        <f t="shared" si="243"/>
        <v>41407.410000000011</v>
      </c>
      <c r="AY83" s="68"/>
      <c r="AZ83" s="77">
        <f>SUM(AU83:AX83)</f>
        <v>161865.33000000002</v>
      </c>
      <c r="BA83" s="69">
        <f>AZ83</f>
        <v>161865.33000000002</v>
      </c>
      <c r="BB83" s="66">
        <f t="shared" ref="BB83:BE83" si="244">BB82</f>
        <v>41407.410000000011</v>
      </c>
      <c r="BC83" s="66">
        <f t="shared" si="244"/>
        <v>45548.151000000013</v>
      </c>
      <c r="BD83" s="66">
        <f t="shared" si="244"/>
        <v>45548.151000000013</v>
      </c>
      <c r="BE83" s="66">
        <f t="shared" si="244"/>
        <v>45548.151000000013</v>
      </c>
      <c r="BF83" s="68"/>
      <c r="BG83" s="77">
        <f>SUM(BB83:BE83)</f>
        <v>178051.86300000004</v>
      </c>
      <c r="BH83" s="69">
        <f>BG83</f>
        <v>178051.86300000004</v>
      </c>
    </row>
    <row r="84" spans="1:60" ht="14.4" x14ac:dyDescent="0.3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7"/>
      <c r="M84" s="38"/>
      <c r="N84" s="48"/>
      <c r="O84" s="18"/>
      <c r="P84" s="65" t="s">
        <v>46</v>
      </c>
      <c r="Q84" s="85"/>
      <c r="R84" s="66">
        <f>R81-R83</f>
        <v>10370</v>
      </c>
      <c r="S84" s="66">
        <f>R84+S81-S82</f>
        <v>10370</v>
      </c>
      <c r="T84" s="66">
        <f t="shared" ref="T84:AC84" si="245">S84+T81-T82</f>
        <v>10370</v>
      </c>
      <c r="U84" s="66">
        <f t="shared" si="245"/>
        <v>10370</v>
      </c>
      <c r="V84" s="66">
        <f t="shared" si="245"/>
        <v>10370</v>
      </c>
      <c r="W84" s="66">
        <f t="shared" si="245"/>
        <v>10370</v>
      </c>
      <c r="X84" s="66">
        <f t="shared" si="245"/>
        <v>10370</v>
      </c>
      <c r="Y84" s="66">
        <f t="shared" si="245"/>
        <v>10370</v>
      </c>
      <c r="Z84" s="66">
        <f t="shared" si="245"/>
        <v>10370</v>
      </c>
      <c r="AA84" s="66">
        <f t="shared" si="245"/>
        <v>10370</v>
      </c>
      <c r="AB84" s="66">
        <f t="shared" si="245"/>
        <v>10370</v>
      </c>
      <c r="AC84" s="66">
        <f t="shared" si="245"/>
        <v>10370</v>
      </c>
      <c r="AD84" s="68"/>
      <c r="AE84" s="89">
        <f>AE81-AE83</f>
        <v>10370</v>
      </c>
      <c r="AF84" s="69">
        <f>AF81-AF83</f>
        <v>10370</v>
      </c>
      <c r="AG84" s="66">
        <f>AH82</f>
        <v>34221</v>
      </c>
      <c r="AH84" s="66">
        <f t="shared" ref="AH84:AI84" si="246">AI82</f>
        <v>34221</v>
      </c>
      <c r="AI84" s="66">
        <f t="shared" si="246"/>
        <v>34221</v>
      </c>
      <c r="AJ84" s="66">
        <f>AK82</f>
        <v>34221</v>
      </c>
      <c r="AK84" s="68"/>
      <c r="AL84" s="89">
        <f>AE84+AL81-AL83</f>
        <v>34221</v>
      </c>
      <c r="AM84" s="69">
        <f>AL84</f>
        <v>34221</v>
      </c>
      <c r="AN84" s="66">
        <f t="shared" ref="AN84:AQ84" si="247">AM84+AN81-AN82</f>
        <v>37643.100000000006</v>
      </c>
      <c r="AO84" s="66">
        <f t="shared" si="247"/>
        <v>37643.100000000006</v>
      </c>
      <c r="AP84" s="66">
        <f t="shared" si="247"/>
        <v>37643.100000000006</v>
      </c>
      <c r="AQ84" s="66">
        <f t="shared" si="247"/>
        <v>37643.100000000006</v>
      </c>
      <c r="AR84" s="68"/>
      <c r="AS84" s="89">
        <f>AL84+AS81-AS83</f>
        <v>37643.100000000006</v>
      </c>
      <c r="AT84" s="69">
        <f>AS84</f>
        <v>37643.100000000006</v>
      </c>
      <c r="AU84" s="66">
        <f t="shared" ref="AU84:AX84" si="248">AT84+AU81-AU82</f>
        <v>41407.410000000003</v>
      </c>
      <c r="AV84" s="66">
        <f t="shared" si="248"/>
        <v>41407.409999999996</v>
      </c>
      <c r="AW84" s="66">
        <f t="shared" si="248"/>
        <v>41407.409999999996</v>
      </c>
      <c r="AX84" s="66">
        <f t="shared" si="248"/>
        <v>41407.409999999996</v>
      </c>
      <c r="AY84" s="68"/>
      <c r="AZ84" s="89">
        <f>AS84+AZ81-AZ83</f>
        <v>41407.410000000033</v>
      </c>
      <c r="BA84" s="69">
        <f>AZ84</f>
        <v>41407.410000000033</v>
      </c>
      <c r="BB84" s="66">
        <f t="shared" ref="BB84:BE84" si="249">BA84+BB81-BB82</f>
        <v>45548.151000000034</v>
      </c>
      <c r="BC84" s="66">
        <f t="shared" si="249"/>
        <v>45548.151000000042</v>
      </c>
      <c r="BD84" s="66">
        <f t="shared" si="249"/>
        <v>45548.151000000042</v>
      </c>
      <c r="BE84" s="66">
        <f t="shared" si="249"/>
        <v>45548.151000000042</v>
      </c>
      <c r="BF84" s="68"/>
      <c r="BG84" s="89">
        <f>AZ84+BG81-BG83</f>
        <v>45548.151000000042</v>
      </c>
      <c r="BH84" s="69">
        <f>BG84</f>
        <v>45548.151000000042</v>
      </c>
    </row>
    <row r="85" spans="1:60" ht="14.4" x14ac:dyDescent="0.3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7"/>
      <c r="M85" s="38"/>
      <c r="N85" s="48"/>
      <c r="O85" s="18"/>
      <c r="P85" s="65"/>
      <c r="Q85" s="85"/>
      <c r="R85" s="90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68"/>
      <c r="AE85" s="43"/>
      <c r="AF85" s="69"/>
      <c r="AG85" s="59"/>
      <c r="AH85" s="59"/>
      <c r="AI85" s="59"/>
      <c r="AJ85" s="59"/>
      <c r="AK85" s="68"/>
      <c r="AL85" s="43"/>
      <c r="AM85" s="69"/>
      <c r="AN85" s="59"/>
      <c r="AO85" s="59"/>
      <c r="AP85" s="59"/>
      <c r="AQ85" s="59"/>
      <c r="AR85" s="68"/>
      <c r="AS85" s="43"/>
      <c r="AT85" s="69"/>
      <c r="AU85" s="59"/>
      <c r="AV85" s="59"/>
      <c r="AW85" s="59"/>
      <c r="AX85" s="59"/>
      <c r="AY85" s="68"/>
      <c r="AZ85" s="43"/>
      <c r="BA85" s="69"/>
      <c r="BB85" s="59"/>
      <c r="BC85" s="59"/>
      <c r="BD85" s="59"/>
      <c r="BE85" s="59"/>
      <c r="BF85" s="68"/>
      <c r="BG85" s="43"/>
      <c r="BH85" s="69"/>
    </row>
    <row r="86" spans="1:60" ht="14.4" x14ac:dyDescent="0.3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7"/>
      <c r="M86" s="38"/>
      <c r="N86" s="48"/>
      <c r="O86" s="18"/>
      <c r="P86" s="76" t="s">
        <v>26</v>
      </c>
      <c r="Q86" s="87"/>
      <c r="R86" s="54">
        <v>67949.666666666672</v>
      </c>
      <c r="S86" s="54">
        <v>67949.666666666672</v>
      </c>
      <c r="T86" s="54">
        <v>67949.666666666672</v>
      </c>
      <c r="U86" s="54">
        <v>67949.666666666672</v>
      </c>
      <c r="V86" s="54">
        <v>67949.666666666672</v>
      </c>
      <c r="W86" s="54">
        <v>67949.666666666672</v>
      </c>
      <c r="X86" s="54">
        <v>67949.666666666672</v>
      </c>
      <c r="Y86" s="54">
        <v>67949.666666666672</v>
      </c>
      <c r="Z86" s="54">
        <v>67949.666666666672</v>
      </c>
      <c r="AA86" s="54">
        <v>67949.666666666672</v>
      </c>
      <c r="AB86" s="54">
        <v>67949.666666666672</v>
      </c>
      <c r="AC86" s="54">
        <v>67949.666666666672</v>
      </c>
      <c r="AD86" s="68"/>
      <c r="AE86" s="77">
        <f>SUM(R86:AC86)</f>
        <v>815395.99999999988</v>
      </c>
      <c r="AF86" s="69">
        <f>AE86</f>
        <v>815395.99999999988</v>
      </c>
      <c r="AG86" s="54">
        <v>224233.90000000002</v>
      </c>
      <c r="AH86" s="54">
        <v>224233.90000000002</v>
      </c>
      <c r="AI86" s="54">
        <v>224233.90000000002</v>
      </c>
      <c r="AJ86" s="54">
        <v>224233.90000000002</v>
      </c>
      <c r="AK86" s="68"/>
      <c r="AL86" s="77">
        <f>SUM(AG86:AJ86)</f>
        <v>896935.60000000009</v>
      </c>
      <c r="AM86" s="69">
        <f>AL86</f>
        <v>896935.60000000009</v>
      </c>
      <c r="AN86" s="54">
        <v>246657.29000000004</v>
      </c>
      <c r="AO86" s="54">
        <v>246657.29000000004</v>
      </c>
      <c r="AP86" s="54">
        <v>246657.29000000004</v>
      </c>
      <c r="AQ86" s="54">
        <v>246657.29000000004</v>
      </c>
      <c r="AR86" s="68"/>
      <c r="AS86" s="77">
        <f>SUM(AN86:AQ86)</f>
        <v>986629.16000000015</v>
      </c>
      <c r="AT86" s="69">
        <f>AS86</f>
        <v>986629.16000000015</v>
      </c>
      <c r="AU86" s="54">
        <v>271323.01900000009</v>
      </c>
      <c r="AV86" s="54">
        <v>271323.01900000009</v>
      </c>
      <c r="AW86" s="54">
        <v>271323.01900000009</v>
      </c>
      <c r="AX86" s="54">
        <v>271323.01900000009</v>
      </c>
      <c r="AY86" s="68"/>
      <c r="AZ86" s="77">
        <f>SUM(AU86:AX86)</f>
        <v>1085292.0760000004</v>
      </c>
      <c r="BA86" s="69">
        <f>AZ86</f>
        <v>1085292.0760000004</v>
      </c>
      <c r="BB86" s="54">
        <v>298455.32090000005</v>
      </c>
      <c r="BC86" s="54">
        <v>298455.32090000005</v>
      </c>
      <c r="BD86" s="54">
        <v>298455.32090000005</v>
      </c>
      <c r="BE86" s="54">
        <v>298455.32090000005</v>
      </c>
      <c r="BF86" s="68"/>
      <c r="BG86" s="77">
        <f>SUM(BB86:BE86)</f>
        <v>1193821.2836000002</v>
      </c>
      <c r="BH86" s="69">
        <f>BG86</f>
        <v>1193821.2836000002</v>
      </c>
    </row>
    <row r="87" spans="1:60" ht="14.4" x14ac:dyDescent="0.3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7"/>
      <c r="M87" s="38"/>
      <c r="N87" s="48"/>
      <c r="O87" s="18"/>
      <c r="P87" s="49" t="s">
        <v>27</v>
      </c>
      <c r="Q87" s="78">
        <v>0.23</v>
      </c>
      <c r="R87" s="50">
        <f>R86*$Q$87</f>
        <v>15628.423333333336</v>
      </c>
      <c r="S87" s="50">
        <f t="shared" ref="S87:AC87" si="250">S86*$Q$87</f>
        <v>15628.423333333336</v>
      </c>
      <c r="T87" s="50">
        <f t="shared" si="250"/>
        <v>15628.423333333336</v>
      </c>
      <c r="U87" s="50">
        <f t="shared" si="250"/>
        <v>15628.423333333336</v>
      </c>
      <c r="V87" s="50">
        <f t="shared" si="250"/>
        <v>15628.423333333336</v>
      </c>
      <c r="W87" s="50">
        <f t="shared" si="250"/>
        <v>15628.423333333336</v>
      </c>
      <c r="X87" s="50">
        <f t="shared" si="250"/>
        <v>15628.423333333336</v>
      </c>
      <c r="Y87" s="50">
        <f t="shared" si="250"/>
        <v>15628.423333333336</v>
      </c>
      <c r="Z87" s="50">
        <f t="shared" si="250"/>
        <v>15628.423333333336</v>
      </c>
      <c r="AA87" s="50">
        <f t="shared" si="250"/>
        <v>15628.423333333336</v>
      </c>
      <c r="AB87" s="50">
        <f t="shared" si="250"/>
        <v>15628.423333333336</v>
      </c>
      <c r="AC87" s="50">
        <f t="shared" si="250"/>
        <v>15628.423333333336</v>
      </c>
      <c r="AD87" s="68"/>
      <c r="AE87" s="43"/>
      <c r="AF87" s="69"/>
      <c r="AG87" s="50">
        <f>AG86*$Q$87</f>
        <v>51573.797000000006</v>
      </c>
      <c r="AH87" s="50">
        <f t="shared" ref="AH87:AJ87" si="251">AH86*$Q$87</f>
        <v>51573.797000000006</v>
      </c>
      <c r="AI87" s="50">
        <f t="shared" si="251"/>
        <v>51573.797000000006</v>
      </c>
      <c r="AJ87" s="50">
        <f t="shared" si="251"/>
        <v>51573.797000000006</v>
      </c>
      <c r="AK87" s="68"/>
      <c r="AL87" s="43"/>
      <c r="AM87" s="69"/>
      <c r="AN87" s="50">
        <f>AN86*$Q$87</f>
        <v>56731.176700000011</v>
      </c>
      <c r="AO87" s="50">
        <f t="shared" ref="AO87:AQ87" si="252">AO86*$Q$87</f>
        <v>56731.176700000011</v>
      </c>
      <c r="AP87" s="50">
        <f t="shared" si="252"/>
        <v>56731.176700000011</v>
      </c>
      <c r="AQ87" s="50">
        <f t="shared" si="252"/>
        <v>56731.176700000011</v>
      </c>
      <c r="AR87" s="68"/>
      <c r="AS87" s="43"/>
      <c r="AT87" s="69"/>
      <c r="AU87" s="50">
        <f t="shared" ref="AU87:AX87" si="253">AU86*$Q$87</f>
        <v>62404.294370000025</v>
      </c>
      <c r="AV87" s="50">
        <f t="shared" si="253"/>
        <v>62404.294370000025</v>
      </c>
      <c r="AW87" s="50">
        <f t="shared" si="253"/>
        <v>62404.294370000025</v>
      </c>
      <c r="AX87" s="50">
        <f t="shared" si="253"/>
        <v>62404.294370000025</v>
      </c>
      <c r="AY87" s="68"/>
      <c r="AZ87" s="43"/>
      <c r="BA87" s="69"/>
      <c r="BB87" s="50">
        <f t="shared" ref="BB87:BE87" si="254">BB86*$Q$87</f>
        <v>68644.723807000017</v>
      </c>
      <c r="BC87" s="50">
        <f t="shared" si="254"/>
        <v>68644.723807000017</v>
      </c>
      <c r="BD87" s="50">
        <f t="shared" si="254"/>
        <v>68644.723807000017</v>
      </c>
      <c r="BE87" s="50">
        <f t="shared" si="254"/>
        <v>68644.723807000017</v>
      </c>
      <c r="BF87" s="68"/>
      <c r="BG87" s="43"/>
      <c r="BH87" s="69"/>
    </row>
    <row r="88" spans="1:60" ht="14.4" x14ac:dyDescent="0.3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7"/>
      <c r="M88" s="38"/>
      <c r="N88" s="48"/>
      <c r="O88" s="18"/>
      <c r="P88" s="49" t="s">
        <v>28</v>
      </c>
      <c r="Q88" s="78">
        <v>0.77</v>
      </c>
      <c r="R88" s="50"/>
      <c r="S88" s="59">
        <f>R86*$Q$88</f>
        <v>52321.243333333339</v>
      </c>
      <c r="T88" s="59">
        <f t="shared" ref="T88:AC88" si="255">S86*$Q$88</f>
        <v>52321.243333333339</v>
      </c>
      <c r="U88" s="59">
        <f t="shared" si="255"/>
        <v>52321.243333333339</v>
      </c>
      <c r="V88" s="59">
        <f t="shared" si="255"/>
        <v>52321.243333333339</v>
      </c>
      <c r="W88" s="59">
        <f t="shared" si="255"/>
        <v>52321.243333333339</v>
      </c>
      <c r="X88" s="59">
        <f t="shared" si="255"/>
        <v>52321.243333333339</v>
      </c>
      <c r="Y88" s="59">
        <f t="shared" si="255"/>
        <v>52321.243333333339</v>
      </c>
      <c r="Z88" s="59">
        <f t="shared" si="255"/>
        <v>52321.243333333339</v>
      </c>
      <c r="AA88" s="59">
        <f t="shared" si="255"/>
        <v>52321.243333333339</v>
      </c>
      <c r="AB88" s="59">
        <f t="shared" si="255"/>
        <v>52321.243333333339</v>
      </c>
      <c r="AC88" s="59">
        <f t="shared" si="255"/>
        <v>52321.243333333339</v>
      </c>
      <c r="AD88" s="59">
        <f>AC86*$Q$88</f>
        <v>52321.243333333339</v>
      </c>
      <c r="AE88" s="43"/>
      <c r="AF88" s="69"/>
      <c r="AG88" s="59">
        <f>AC86*$Q$88</f>
        <v>52321.243333333339</v>
      </c>
      <c r="AH88" s="59">
        <f>AG86*$Q$88</f>
        <v>172660.10300000003</v>
      </c>
      <c r="AI88" s="59">
        <f t="shared" ref="AI88:AJ88" si="256">AH86*$Q$88</f>
        <v>172660.10300000003</v>
      </c>
      <c r="AJ88" s="59">
        <f t="shared" si="256"/>
        <v>172660.10300000003</v>
      </c>
      <c r="AK88" s="59">
        <f>AJ86*$Q$88</f>
        <v>172660.10300000003</v>
      </c>
      <c r="AL88" s="43"/>
      <c r="AM88" s="69"/>
      <c r="AN88" s="59">
        <f>AJ86*$Q$88</f>
        <v>172660.10300000003</v>
      </c>
      <c r="AO88" s="59">
        <f t="shared" ref="AO88:AQ88" si="257">AN86*$Q$88</f>
        <v>189926.11330000003</v>
      </c>
      <c r="AP88" s="59">
        <f t="shared" si="257"/>
        <v>189926.11330000003</v>
      </c>
      <c r="AQ88" s="59">
        <f t="shared" si="257"/>
        <v>189926.11330000003</v>
      </c>
      <c r="AR88" s="59">
        <f>AQ86*$Q$88</f>
        <v>189926.11330000003</v>
      </c>
      <c r="AS88" s="43"/>
      <c r="AT88" s="69"/>
      <c r="AU88" s="59">
        <f>AQ86*$Q$88</f>
        <v>189926.11330000003</v>
      </c>
      <c r="AV88" s="59">
        <f t="shared" ref="AV88:AX88" si="258">AU86*$Q$88</f>
        <v>208918.72463000007</v>
      </c>
      <c r="AW88" s="59">
        <f t="shared" si="258"/>
        <v>208918.72463000007</v>
      </c>
      <c r="AX88" s="59">
        <f t="shared" si="258"/>
        <v>208918.72463000007</v>
      </c>
      <c r="AY88" s="59">
        <f>AX86*$Q$88</f>
        <v>208918.72463000007</v>
      </c>
      <c r="AZ88" s="43"/>
      <c r="BA88" s="69"/>
      <c r="BB88" s="59">
        <f>AX86*$Q$88</f>
        <v>208918.72463000007</v>
      </c>
      <c r="BC88" s="59">
        <f t="shared" ref="BC88:BE88" si="259">BB86*$Q$88</f>
        <v>229810.59709300005</v>
      </c>
      <c r="BD88" s="59">
        <f t="shared" si="259"/>
        <v>229810.59709300005</v>
      </c>
      <c r="BE88" s="59">
        <f t="shared" si="259"/>
        <v>229810.59709300005</v>
      </c>
      <c r="BF88" s="59">
        <f>BE86*$Q$88</f>
        <v>229810.59709300005</v>
      </c>
      <c r="BG88" s="43"/>
      <c r="BH88" s="69"/>
    </row>
    <row r="89" spans="1:60" ht="14.4" x14ac:dyDescent="0.3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7"/>
      <c r="M89" s="38"/>
      <c r="N89" s="48"/>
      <c r="O89" s="18"/>
      <c r="P89" s="65" t="s">
        <v>21</v>
      </c>
      <c r="Q89" s="78"/>
      <c r="R89" s="66">
        <f>SUM(R87:R88)</f>
        <v>15628.423333333336</v>
      </c>
      <c r="S89" s="66">
        <f t="shared" ref="S89:AC89" si="260">SUM(S87:S88)</f>
        <v>67949.666666666672</v>
      </c>
      <c r="T89" s="66">
        <f t="shared" si="260"/>
        <v>67949.666666666672</v>
      </c>
      <c r="U89" s="66">
        <f t="shared" si="260"/>
        <v>67949.666666666672</v>
      </c>
      <c r="V89" s="66">
        <f t="shared" si="260"/>
        <v>67949.666666666672</v>
      </c>
      <c r="W89" s="66">
        <f t="shared" si="260"/>
        <v>67949.666666666672</v>
      </c>
      <c r="X89" s="66">
        <f t="shared" si="260"/>
        <v>67949.666666666672</v>
      </c>
      <c r="Y89" s="66">
        <f t="shared" si="260"/>
        <v>67949.666666666672</v>
      </c>
      <c r="Z89" s="66">
        <f t="shared" si="260"/>
        <v>67949.666666666672</v>
      </c>
      <c r="AA89" s="66">
        <f t="shared" si="260"/>
        <v>67949.666666666672</v>
      </c>
      <c r="AB89" s="66">
        <f t="shared" si="260"/>
        <v>67949.666666666672</v>
      </c>
      <c r="AC89" s="66">
        <f t="shared" si="260"/>
        <v>67949.666666666672</v>
      </c>
      <c r="AD89" s="68"/>
      <c r="AE89" s="77">
        <f>SUM(R89:AC89)</f>
        <v>763074.7566666666</v>
      </c>
      <c r="AF89" s="69">
        <f>SUM(R89:AC89)</f>
        <v>763074.7566666666</v>
      </c>
      <c r="AG89" s="66">
        <f t="shared" ref="AG89:AJ89" si="261">SUM(AG87:AG88)</f>
        <v>103895.04033333334</v>
      </c>
      <c r="AH89" s="66">
        <f t="shared" si="261"/>
        <v>224233.90000000002</v>
      </c>
      <c r="AI89" s="66">
        <f t="shared" si="261"/>
        <v>224233.90000000002</v>
      </c>
      <c r="AJ89" s="66">
        <f t="shared" si="261"/>
        <v>224233.90000000002</v>
      </c>
      <c r="AK89" s="68"/>
      <c r="AL89" s="77">
        <f>SUM(AG89:AJ89)</f>
        <v>776596.74033333338</v>
      </c>
      <c r="AM89" s="69">
        <f>AL89</f>
        <v>776596.74033333338</v>
      </c>
      <c r="AN89" s="66">
        <f t="shared" ref="AN89:AQ89" si="262">SUM(AN87:AN88)</f>
        <v>229391.27970000004</v>
      </c>
      <c r="AO89" s="66">
        <f t="shared" si="262"/>
        <v>246657.29000000004</v>
      </c>
      <c r="AP89" s="66">
        <f t="shared" si="262"/>
        <v>246657.29000000004</v>
      </c>
      <c r="AQ89" s="66">
        <f t="shared" si="262"/>
        <v>246657.29000000004</v>
      </c>
      <c r="AR89" s="68"/>
      <c r="AS89" s="77">
        <f>SUM(AN89:AQ89)</f>
        <v>969363.14970000018</v>
      </c>
      <c r="AT89" s="69">
        <f>AS89</f>
        <v>969363.14970000018</v>
      </c>
      <c r="AU89" s="66">
        <f t="shared" ref="AU89:AX89" si="263">SUM(AU87:AU88)</f>
        <v>252330.40767000004</v>
      </c>
      <c r="AV89" s="66">
        <f t="shared" si="263"/>
        <v>271323.01900000009</v>
      </c>
      <c r="AW89" s="66">
        <f t="shared" si="263"/>
        <v>271323.01900000009</v>
      </c>
      <c r="AX89" s="66">
        <f t="shared" si="263"/>
        <v>271323.01900000009</v>
      </c>
      <c r="AY89" s="68"/>
      <c r="AZ89" s="77">
        <f>SUM(AU89:AX89)</f>
        <v>1066299.4646700004</v>
      </c>
      <c r="BA89" s="69">
        <f>AZ89</f>
        <v>1066299.4646700004</v>
      </c>
      <c r="BB89" s="66">
        <f t="shared" ref="BB89:BE89" si="264">SUM(BB87:BB88)</f>
        <v>277563.4484370001</v>
      </c>
      <c r="BC89" s="66">
        <f t="shared" si="264"/>
        <v>298455.32090000005</v>
      </c>
      <c r="BD89" s="66">
        <f t="shared" si="264"/>
        <v>298455.32090000005</v>
      </c>
      <c r="BE89" s="66">
        <f t="shared" si="264"/>
        <v>298455.32090000005</v>
      </c>
      <c r="BF89" s="68"/>
      <c r="BG89" s="77">
        <f>SUM(BB89:BE89)</f>
        <v>1172929.4111370002</v>
      </c>
      <c r="BH89" s="69">
        <f>BG89</f>
        <v>1172929.4111370002</v>
      </c>
    </row>
    <row r="90" spans="1:60" ht="14.4" x14ac:dyDescent="0.3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7"/>
      <c r="M90" s="38"/>
      <c r="N90" s="48"/>
      <c r="O90" s="18"/>
      <c r="P90" s="65" t="s">
        <v>47</v>
      </c>
      <c r="Q90" s="85"/>
      <c r="R90" s="66">
        <f>S88</f>
        <v>52321.243333333339</v>
      </c>
      <c r="S90" s="66">
        <f t="shared" ref="S90:AB90" si="265">T88</f>
        <v>52321.243333333339</v>
      </c>
      <c r="T90" s="66">
        <f t="shared" si="265"/>
        <v>52321.243333333339</v>
      </c>
      <c r="U90" s="66">
        <f t="shared" si="265"/>
        <v>52321.243333333339</v>
      </c>
      <c r="V90" s="66">
        <f t="shared" si="265"/>
        <v>52321.243333333339</v>
      </c>
      <c r="W90" s="66">
        <f t="shared" si="265"/>
        <v>52321.243333333339</v>
      </c>
      <c r="X90" s="66">
        <f t="shared" si="265"/>
        <v>52321.243333333339</v>
      </c>
      <c r="Y90" s="66">
        <f t="shared" si="265"/>
        <v>52321.243333333339</v>
      </c>
      <c r="Z90" s="66">
        <f t="shared" si="265"/>
        <v>52321.243333333339</v>
      </c>
      <c r="AA90" s="66">
        <f t="shared" si="265"/>
        <v>52321.243333333339</v>
      </c>
      <c r="AB90" s="66">
        <f t="shared" si="265"/>
        <v>52321.243333333339</v>
      </c>
      <c r="AC90" s="66">
        <f>AD88</f>
        <v>52321.243333333339</v>
      </c>
      <c r="AD90" s="68"/>
      <c r="AE90" s="89">
        <f>AE86-AE89</f>
        <v>52321.243333333288</v>
      </c>
      <c r="AF90" s="69">
        <f>AF86-AF89</f>
        <v>52321.243333333288</v>
      </c>
      <c r="AG90" s="66">
        <f>AH88</f>
        <v>172660.10300000003</v>
      </c>
      <c r="AH90" s="66">
        <f t="shared" ref="AH90:AI90" si="266">AI88</f>
        <v>172660.10300000003</v>
      </c>
      <c r="AI90" s="66">
        <f t="shared" si="266"/>
        <v>172660.10300000003</v>
      </c>
      <c r="AJ90" s="66">
        <f>AK88</f>
        <v>172660.10300000003</v>
      </c>
      <c r="AK90" s="68"/>
      <c r="AL90" s="89">
        <f>AL86-AL89+AF90</f>
        <v>172660.103</v>
      </c>
      <c r="AM90" s="69">
        <f>AL90</f>
        <v>172660.103</v>
      </c>
      <c r="AN90" s="66">
        <f t="shared" ref="AN90:AP90" si="267">AO88</f>
        <v>189926.11330000003</v>
      </c>
      <c r="AO90" s="66">
        <f t="shared" si="267"/>
        <v>189926.11330000003</v>
      </c>
      <c r="AP90" s="66">
        <f t="shared" si="267"/>
        <v>189926.11330000003</v>
      </c>
      <c r="AQ90" s="66">
        <f>AR88</f>
        <v>189926.11330000003</v>
      </c>
      <c r="AR90" s="68"/>
      <c r="AS90" s="89">
        <f>AS86-AS89+AM90</f>
        <v>189926.11329999997</v>
      </c>
      <c r="AT90" s="69">
        <f>AS90</f>
        <v>189926.11329999997</v>
      </c>
      <c r="AU90" s="66">
        <f t="shared" ref="AU90:AW90" si="268">AV88</f>
        <v>208918.72463000007</v>
      </c>
      <c r="AV90" s="66">
        <f t="shared" si="268"/>
        <v>208918.72463000007</v>
      </c>
      <c r="AW90" s="66">
        <f t="shared" si="268"/>
        <v>208918.72463000007</v>
      </c>
      <c r="AX90" s="66">
        <f>AY88</f>
        <v>208918.72463000007</v>
      </c>
      <c r="AY90" s="68"/>
      <c r="AZ90" s="89">
        <f>AZ86-AZ89+AT90</f>
        <v>208918.72462999995</v>
      </c>
      <c r="BA90" s="69">
        <f>AZ90</f>
        <v>208918.72462999995</v>
      </c>
      <c r="BB90" s="66">
        <f t="shared" ref="BB90:BD90" si="269">BC88</f>
        <v>229810.59709300005</v>
      </c>
      <c r="BC90" s="66">
        <f t="shared" si="269"/>
        <v>229810.59709300005</v>
      </c>
      <c r="BD90" s="66">
        <f t="shared" si="269"/>
        <v>229810.59709300005</v>
      </c>
      <c r="BE90" s="66">
        <f>BF88</f>
        <v>229810.59709300005</v>
      </c>
      <c r="BF90" s="68"/>
      <c r="BG90" s="89">
        <f>BG86-BG89+BA90</f>
        <v>229810.59709299996</v>
      </c>
      <c r="BH90" s="69">
        <f>BG90</f>
        <v>229810.59709299996</v>
      </c>
    </row>
    <row r="91" spans="1:60" ht="14.4" x14ac:dyDescent="0.3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7"/>
      <c r="M91" s="38"/>
      <c r="N91" s="48"/>
      <c r="O91" s="18"/>
      <c r="P91" s="49"/>
      <c r="Q91" s="87"/>
      <c r="R91" s="50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68"/>
      <c r="AE91" s="43"/>
      <c r="AF91" s="69"/>
      <c r="AG91" s="59"/>
      <c r="AH91" s="59"/>
      <c r="AI91" s="59"/>
      <c r="AJ91" s="59"/>
      <c r="AK91" s="68"/>
      <c r="AL91" s="43"/>
      <c r="AM91" s="69"/>
      <c r="AN91" s="59"/>
      <c r="AO91" s="59"/>
      <c r="AP91" s="59"/>
      <c r="AQ91" s="59"/>
      <c r="AR91" s="68"/>
      <c r="AS91" s="43"/>
      <c r="AT91" s="69"/>
      <c r="AU91" s="59"/>
      <c r="AV91" s="59"/>
      <c r="AW91" s="59"/>
      <c r="AX91" s="59"/>
      <c r="AY91" s="68"/>
      <c r="AZ91" s="43"/>
      <c r="BA91" s="69"/>
      <c r="BB91" s="59"/>
      <c r="BC91" s="59"/>
      <c r="BD91" s="59"/>
      <c r="BE91" s="59"/>
      <c r="BF91" s="68"/>
      <c r="BG91" s="43"/>
      <c r="BH91" s="69"/>
    </row>
    <row r="92" spans="1:60" ht="14.4" x14ac:dyDescent="0.3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7"/>
      <c r="M92" s="38"/>
      <c r="N92" s="48"/>
      <c r="O92" s="18"/>
      <c r="P92" s="76" t="s">
        <v>30</v>
      </c>
      <c r="R92" s="54">
        <v>144348.29999999999</v>
      </c>
      <c r="S92" s="54">
        <v>144782.67375000002</v>
      </c>
      <c r="T92" s="54">
        <v>144341.67937500001</v>
      </c>
      <c r="U92" s="54">
        <v>146531.8125</v>
      </c>
      <c r="V92" s="54">
        <v>153749.58749999999</v>
      </c>
      <c r="W92" s="54">
        <v>153946.91250000001</v>
      </c>
      <c r="X92" s="54">
        <v>155338.53750000001</v>
      </c>
      <c r="Y92" s="54">
        <v>155272.33124999999</v>
      </c>
      <c r="Z92" s="54">
        <v>156065.51250000001</v>
      </c>
      <c r="AA92" s="54">
        <v>157457.13750000001</v>
      </c>
      <c r="AB92" s="54">
        <v>157654.46250000002</v>
      </c>
      <c r="AC92" s="54">
        <v>157589.54999999999</v>
      </c>
      <c r="AD92" s="68"/>
      <c r="AE92" s="77">
        <f>SUM(R92:AC92)</f>
        <v>1827078.496875</v>
      </c>
      <c r="AF92" s="69">
        <f>SUM(R92:AC92)</f>
        <v>1827078.496875</v>
      </c>
      <c r="AG92" s="54">
        <v>476819.91843750002</v>
      </c>
      <c r="AH92" s="54">
        <v>499651.14375000005</v>
      </c>
      <c r="AI92" s="54">
        <v>513344.01937500003</v>
      </c>
      <c r="AJ92" s="54">
        <v>519971.26500000001</v>
      </c>
      <c r="AK92" s="68"/>
      <c r="AL92" s="77">
        <f>SUM(AG92:AJ92)</f>
        <v>2009786.3465625001</v>
      </c>
      <c r="AM92" s="69">
        <f>AL92</f>
        <v>2009786.3465625001</v>
      </c>
      <c r="AN92" s="54">
        <v>524501.91028125002</v>
      </c>
      <c r="AO92" s="54">
        <v>549616.25812500005</v>
      </c>
      <c r="AP92" s="54">
        <v>564678.42131250002</v>
      </c>
      <c r="AQ92" s="54">
        <v>571968.39150000014</v>
      </c>
      <c r="AR92" s="68"/>
      <c r="AS92" s="77">
        <f>SUM(AN92:AQ92)</f>
        <v>2210764.9812187501</v>
      </c>
      <c r="AT92" s="69">
        <f>AS92</f>
        <v>2210764.9812187501</v>
      </c>
      <c r="AU92" s="54">
        <v>576952.10130937502</v>
      </c>
      <c r="AV92" s="54">
        <v>604577.88393749995</v>
      </c>
      <c r="AW92" s="54">
        <v>621146.2634437501</v>
      </c>
      <c r="AX92" s="54">
        <v>629165.23065000004</v>
      </c>
      <c r="AY92" s="68"/>
      <c r="AZ92" s="77">
        <f>SUM(AU92:AX92)</f>
        <v>2431841.479340625</v>
      </c>
      <c r="BA92" s="69">
        <f>AZ92</f>
        <v>2431841.479340625</v>
      </c>
      <c r="BB92" s="54">
        <v>634647.31144031265</v>
      </c>
      <c r="BC92" s="54">
        <v>665035.67233125016</v>
      </c>
      <c r="BD92" s="54">
        <v>683260.88978812518</v>
      </c>
      <c r="BE92" s="54">
        <v>692081.75371500023</v>
      </c>
      <c r="BF92" s="68"/>
      <c r="BG92" s="77">
        <f>SUM(BB92:BE92)</f>
        <v>2675025.6272746883</v>
      </c>
      <c r="BH92" s="69">
        <f>BG92</f>
        <v>2675025.6272746883</v>
      </c>
    </row>
    <row r="93" spans="1:60" ht="14.4" x14ac:dyDescent="0.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7"/>
      <c r="M93" s="38"/>
      <c r="N93" s="48"/>
      <c r="O93" s="18"/>
      <c r="P93" s="49" t="s">
        <v>31</v>
      </c>
      <c r="Q93" s="78">
        <v>0.4</v>
      </c>
      <c r="R93" s="50">
        <f>R92*$Q$93</f>
        <v>57739.32</v>
      </c>
      <c r="S93" s="50">
        <f t="shared" ref="S93:AC93" si="270">S92*$Q$93</f>
        <v>57913.069500000012</v>
      </c>
      <c r="T93" s="50">
        <f t="shared" si="270"/>
        <v>57736.671750000009</v>
      </c>
      <c r="U93" s="50">
        <f t="shared" si="270"/>
        <v>58612.725000000006</v>
      </c>
      <c r="V93" s="50">
        <f t="shared" si="270"/>
        <v>61499.834999999999</v>
      </c>
      <c r="W93" s="50">
        <f t="shared" si="270"/>
        <v>61578.765000000007</v>
      </c>
      <c r="X93" s="50">
        <f t="shared" si="270"/>
        <v>62135.415000000008</v>
      </c>
      <c r="Y93" s="50">
        <f t="shared" si="270"/>
        <v>62108.932499999995</v>
      </c>
      <c r="Z93" s="50">
        <f t="shared" si="270"/>
        <v>62426.205000000009</v>
      </c>
      <c r="AA93" s="50">
        <f t="shared" si="270"/>
        <v>62982.85500000001</v>
      </c>
      <c r="AB93" s="50">
        <f t="shared" si="270"/>
        <v>63061.785000000011</v>
      </c>
      <c r="AC93" s="50">
        <f t="shared" si="270"/>
        <v>63035.82</v>
      </c>
      <c r="AD93" s="68"/>
      <c r="AE93" s="43"/>
      <c r="AF93" s="69"/>
      <c r="AG93" s="50">
        <f>AG92*$Q$93</f>
        <v>190727.96737500001</v>
      </c>
      <c r="AH93" s="50">
        <f t="shared" ref="AH93:AJ93" si="271">AH92*$Q$93</f>
        <v>199860.45750000002</v>
      </c>
      <c r="AI93" s="50">
        <f t="shared" si="271"/>
        <v>205337.60775000002</v>
      </c>
      <c r="AJ93" s="50">
        <f t="shared" si="271"/>
        <v>207988.50600000002</v>
      </c>
      <c r="AK93" s="68"/>
      <c r="AL93" s="43"/>
      <c r="AM93" s="69"/>
      <c r="AN93" s="50">
        <f t="shared" ref="AN93:AQ93" si="272">AN92*$Q$93</f>
        <v>209800.76411250001</v>
      </c>
      <c r="AO93" s="50">
        <f t="shared" si="272"/>
        <v>219846.50325000004</v>
      </c>
      <c r="AP93" s="50">
        <f t="shared" si="272"/>
        <v>225871.36852500003</v>
      </c>
      <c r="AQ93" s="50">
        <f t="shared" si="272"/>
        <v>228787.35660000006</v>
      </c>
      <c r="AR93" s="68"/>
      <c r="AS93" s="43"/>
      <c r="AT93" s="69"/>
      <c r="AU93" s="50">
        <f t="shared" ref="AU93:AX93" si="273">AU92*$Q$93</f>
        <v>230780.84052375003</v>
      </c>
      <c r="AV93" s="50">
        <f t="shared" si="273"/>
        <v>241831.153575</v>
      </c>
      <c r="AW93" s="50">
        <f t="shared" si="273"/>
        <v>248458.50537750006</v>
      </c>
      <c r="AX93" s="50">
        <f t="shared" si="273"/>
        <v>251666.09226000003</v>
      </c>
      <c r="AY93" s="68"/>
      <c r="AZ93" s="43"/>
      <c r="BA93" s="69"/>
      <c r="BB93" s="50">
        <f t="shared" ref="BB93:BE93" si="274">BB92*$Q$93</f>
        <v>253858.92457612508</v>
      </c>
      <c r="BC93" s="50">
        <f t="shared" si="274"/>
        <v>266014.2689325001</v>
      </c>
      <c r="BD93" s="50">
        <f t="shared" si="274"/>
        <v>273304.35591525008</v>
      </c>
      <c r="BE93" s="50">
        <f t="shared" si="274"/>
        <v>276832.70148600009</v>
      </c>
      <c r="BF93" s="68"/>
      <c r="BG93" s="43"/>
      <c r="BH93" s="69"/>
    </row>
    <row r="94" spans="1:60" ht="14.4" x14ac:dyDescent="0.3">
      <c r="A94" s="45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7"/>
      <c r="M94" s="38"/>
      <c r="N94" s="48"/>
      <c r="O94" s="18"/>
      <c r="P94" s="49" t="s">
        <v>32</v>
      </c>
      <c r="Q94" s="78">
        <v>0.6</v>
      </c>
      <c r="R94" s="50"/>
      <c r="S94" s="59">
        <f>R92*$Q$94</f>
        <v>86608.98</v>
      </c>
      <c r="T94" s="59">
        <f t="shared" ref="T94:AB94" si="275">S92*$Q$94</f>
        <v>86869.604250000004</v>
      </c>
      <c r="U94" s="59">
        <f t="shared" si="275"/>
        <v>86605.007624999998</v>
      </c>
      <c r="V94" s="59">
        <f t="shared" si="275"/>
        <v>87919.087499999994</v>
      </c>
      <c r="W94" s="59">
        <f t="shared" si="275"/>
        <v>92249.752499999988</v>
      </c>
      <c r="X94" s="59">
        <f t="shared" si="275"/>
        <v>92368.147500000006</v>
      </c>
      <c r="Y94" s="59">
        <f t="shared" si="275"/>
        <v>93203.122499999998</v>
      </c>
      <c r="Z94" s="59">
        <f t="shared" si="275"/>
        <v>93163.398749999993</v>
      </c>
      <c r="AA94" s="59">
        <f t="shared" si="275"/>
        <v>93639.30750000001</v>
      </c>
      <c r="AB94" s="59">
        <f t="shared" si="275"/>
        <v>94474.282500000001</v>
      </c>
      <c r="AC94" s="59">
        <f>AB92*$Q$94</f>
        <v>94592.677500000005</v>
      </c>
      <c r="AD94" s="59">
        <f>AC92*$Q$94</f>
        <v>94553.73</v>
      </c>
      <c r="AE94" s="43"/>
      <c r="AF94" s="69"/>
      <c r="AG94" s="59">
        <f>AC92*$Q$94</f>
        <v>94553.73</v>
      </c>
      <c r="AH94" s="59">
        <f>AG92*$Q$94</f>
        <v>286091.95106250001</v>
      </c>
      <c r="AI94" s="59">
        <f t="shared" ref="AI94:AK94" si="276">AH92*$Q$94</f>
        <v>299790.68625000003</v>
      </c>
      <c r="AJ94" s="59">
        <f t="shared" si="276"/>
        <v>308006.41162500001</v>
      </c>
      <c r="AK94" s="59">
        <f t="shared" si="276"/>
        <v>311982.75900000002</v>
      </c>
      <c r="AL94" s="43"/>
      <c r="AM94" s="69"/>
      <c r="AN94" s="59">
        <f>AJ92*$Q$94</f>
        <v>311982.75900000002</v>
      </c>
      <c r="AO94" s="59">
        <f t="shared" ref="AO94:AR94" si="277">AN92*$Q$94</f>
        <v>314701.14616875001</v>
      </c>
      <c r="AP94" s="59">
        <f t="shared" si="277"/>
        <v>329769.75487500004</v>
      </c>
      <c r="AQ94" s="59">
        <f t="shared" si="277"/>
        <v>338807.05278750003</v>
      </c>
      <c r="AR94" s="59">
        <f t="shared" si="277"/>
        <v>343181.03490000009</v>
      </c>
      <c r="AS94" s="43"/>
      <c r="AT94" s="69"/>
      <c r="AU94" s="59">
        <f>AQ92*$Q$94</f>
        <v>343181.03490000009</v>
      </c>
      <c r="AV94" s="59">
        <f t="shared" ref="AV94:AY94" si="278">AU92*$Q$94</f>
        <v>346171.26078562503</v>
      </c>
      <c r="AW94" s="59">
        <f t="shared" si="278"/>
        <v>362746.73036249995</v>
      </c>
      <c r="AX94" s="59">
        <f t="shared" si="278"/>
        <v>372687.75806625007</v>
      </c>
      <c r="AY94" s="59">
        <f t="shared" si="278"/>
        <v>377499.13839000004</v>
      </c>
      <c r="AZ94" s="43"/>
      <c r="BA94" s="69"/>
      <c r="BB94" s="59">
        <f>AX92*$Q$94</f>
        <v>377499.13839000004</v>
      </c>
      <c r="BC94" s="59">
        <f t="shared" ref="BC94:BF94" si="279">BB92*$Q$94</f>
        <v>380788.3868641876</v>
      </c>
      <c r="BD94" s="59">
        <f t="shared" si="279"/>
        <v>399021.40339875006</v>
      </c>
      <c r="BE94" s="59">
        <f t="shared" si="279"/>
        <v>409956.53387287509</v>
      </c>
      <c r="BF94" s="59">
        <f t="shared" si="279"/>
        <v>415249.05222900014</v>
      </c>
      <c r="BG94" s="43"/>
      <c r="BH94" s="69"/>
    </row>
    <row r="95" spans="1:60" ht="14.4" x14ac:dyDescent="0.3">
      <c r="A95" s="45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7"/>
      <c r="M95" s="38"/>
      <c r="N95" s="48"/>
      <c r="O95" s="18"/>
      <c r="P95" s="65" t="s">
        <v>21</v>
      </c>
      <c r="Q95" s="78"/>
      <c r="R95" s="66">
        <f>SUM(R93:R94)</f>
        <v>57739.32</v>
      </c>
      <c r="S95" s="66">
        <f>SUM(S93:S94)</f>
        <v>144522.04950000002</v>
      </c>
      <c r="T95" s="66">
        <f t="shared" ref="T95:AC95" si="280">SUM(T93:T94)</f>
        <v>144606.27600000001</v>
      </c>
      <c r="U95" s="66">
        <f t="shared" si="280"/>
        <v>145217.732625</v>
      </c>
      <c r="V95" s="66">
        <f t="shared" si="280"/>
        <v>149418.92249999999</v>
      </c>
      <c r="W95" s="66">
        <f t="shared" si="280"/>
        <v>153828.51749999999</v>
      </c>
      <c r="X95" s="66">
        <f t="shared" si="280"/>
        <v>154503.5625</v>
      </c>
      <c r="Y95" s="66">
        <f t="shared" si="280"/>
        <v>155312.05499999999</v>
      </c>
      <c r="Z95" s="66">
        <f t="shared" si="280"/>
        <v>155589.60375000001</v>
      </c>
      <c r="AA95" s="66">
        <f t="shared" si="280"/>
        <v>156622.16250000003</v>
      </c>
      <c r="AB95" s="66">
        <f t="shared" si="280"/>
        <v>157536.0675</v>
      </c>
      <c r="AC95" s="66">
        <f t="shared" si="280"/>
        <v>157628.4975</v>
      </c>
      <c r="AD95" s="68"/>
      <c r="AE95" s="77">
        <f>SUM(R95:AC95)</f>
        <v>1732524.7668750002</v>
      </c>
      <c r="AF95" s="69">
        <f>SUM(R95:AC95)</f>
        <v>1732524.7668750002</v>
      </c>
      <c r="AG95" s="66">
        <f t="shared" ref="AG95:AI95" si="281">SUM(AG93:AG94)</f>
        <v>285281.69737499999</v>
      </c>
      <c r="AH95" s="66">
        <f t="shared" si="281"/>
        <v>485952.40856250003</v>
      </c>
      <c r="AI95" s="66">
        <f t="shared" si="281"/>
        <v>505128.29400000005</v>
      </c>
      <c r="AJ95" s="66">
        <f>SUM(AJ93:AJ94)</f>
        <v>515994.917625</v>
      </c>
      <c r="AK95" s="68"/>
      <c r="AL95" s="77">
        <f>SUM(AG95:AJ95)</f>
        <v>1792357.3175625</v>
      </c>
      <c r="AM95" s="69">
        <f>AL95</f>
        <v>1792357.3175625</v>
      </c>
      <c r="AN95" s="66">
        <f t="shared" ref="AN95:AQ95" si="282">SUM(AN93:AN94)</f>
        <v>521783.52311250003</v>
      </c>
      <c r="AO95" s="66">
        <f t="shared" si="282"/>
        <v>534547.64941875008</v>
      </c>
      <c r="AP95" s="66">
        <f t="shared" si="282"/>
        <v>555641.12340000004</v>
      </c>
      <c r="AQ95" s="66">
        <f t="shared" si="282"/>
        <v>567594.40938750003</v>
      </c>
      <c r="AR95" s="68"/>
      <c r="AS95" s="77">
        <f>SUM(AN95:AQ95)</f>
        <v>2179566.7053187503</v>
      </c>
      <c r="AT95" s="69">
        <f>AS95</f>
        <v>2179566.7053187503</v>
      </c>
      <c r="AU95" s="66">
        <f>SUM(AU93:AU94)</f>
        <v>573961.87542375014</v>
      </c>
      <c r="AV95" s="66">
        <f t="shared" ref="AV95:AX95" si="283">SUM(AV93:AV94)</f>
        <v>588002.41436062497</v>
      </c>
      <c r="AW95" s="66">
        <f t="shared" si="283"/>
        <v>611205.23574000003</v>
      </c>
      <c r="AX95" s="66">
        <f t="shared" si="283"/>
        <v>624353.85032625007</v>
      </c>
      <c r="AY95" s="68"/>
      <c r="AZ95" s="77">
        <f>SUM(AU95:AX95)</f>
        <v>2397523.3758506253</v>
      </c>
      <c r="BA95" s="69">
        <f>AZ95</f>
        <v>2397523.3758506253</v>
      </c>
      <c r="BB95" s="66">
        <f t="shared" ref="BB95:BE95" si="284">SUM(BB93:BB94)</f>
        <v>631358.06296612509</v>
      </c>
      <c r="BC95" s="66">
        <f t="shared" si="284"/>
        <v>646802.6557966877</v>
      </c>
      <c r="BD95" s="66">
        <f t="shared" si="284"/>
        <v>672325.75931400014</v>
      </c>
      <c r="BE95" s="66">
        <f t="shared" si="284"/>
        <v>686789.23535887524</v>
      </c>
      <c r="BF95" s="68"/>
      <c r="BG95" s="77">
        <f>SUM(BB95:BE95)</f>
        <v>2637275.7134356881</v>
      </c>
      <c r="BH95" s="69">
        <f>BG95</f>
        <v>2637275.7134356881</v>
      </c>
    </row>
    <row r="96" spans="1:60" ht="14.4" x14ac:dyDescent="0.3">
      <c r="A96" s="91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92"/>
      <c r="N96" s="48"/>
      <c r="O96" s="18"/>
      <c r="P96" s="65" t="s">
        <v>48</v>
      </c>
      <c r="Q96" s="85"/>
      <c r="R96" s="66">
        <f>S94</f>
        <v>86608.98</v>
      </c>
      <c r="S96" s="66">
        <f>T94</f>
        <v>86869.604250000004</v>
      </c>
      <c r="T96" s="66">
        <f t="shared" ref="T96:AC96" si="285">U94</f>
        <v>86605.007624999998</v>
      </c>
      <c r="U96" s="66">
        <f t="shared" si="285"/>
        <v>87919.087499999994</v>
      </c>
      <c r="V96" s="66">
        <f t="shared" si="285"/>
        <v>92249.752499999988</v>
      </c>
      <c r="W96" s="66">
        <f t="shared" si="285"/>
        <v>92368.147500000006</v>
      </c>
      <c r="X96" s="66">
        <f t="shared" si="285"/>
        <v>93203.122499999998</v>
      </c>
      <c r="Y96" s="66">
        <f t="shared" si="285"/>
        <v>93163.398749999993</v>
      </c>
      <c r="Z96" s="66">
        <f t="shared" si="285"/>
        <v>93639.30750000001</v>
      </c>
      <c r="AA96" s="66">
        <f t="shared" si="285"/>
        <v>94474.282500000001</v>
      </c>
      <c r="AB96" s="66">
        <f t="shared" si="285"/>
        <v>94592.677500000005</v>
      </c>
      <c r="AC96" s="66">
        <f t="shared" si="285"/>
        <v>94553.73</v>
      </c>
      <c r="AD96" s="93"/>
      <c r="AE96" s="89">
        <f>AE92-AE95</f>
        <v>94553.729999999749</v>
      </c>
      <c r="AF96" s="53">
        <f>AF92-AF95</f>
        <v>94553.729999999749</v>
      </c>
      <c r="AG96" s="66">
        <f t="shared" ref="AG96:AI96" si="286">AH94</f>
        <v>286091.95106250001</v>
      </c>
      <c r="AH96" s="66">
        <f t="shared" si="286"/>
        <v>299790.68625000003</v>
      </c>
      <c r="AI96" s="66">
        <f t="shared" si="286"/>
        <v>308006.41162500001</v>
      </c>
      <c r="AJ96" s="66">
        <f>AK94</f>
        <v>311982.75900000002</v>
      </c>
      <c r="AK96" s="93"/>
      <c r="AL96" s="89">
        <f>AL92-AL95+AF96</f>
        <v>311982.75899999985</v>
      </c>
      <c r="AM96" s="69">
        <f>AL96</f>
        <v>311982.75899999985</v>
      </c>
      <c r="AN96" s="66">
        <f t="shared" ref="AN96:AQ96" si="287">AO94</f>
        <v>314701.14616875001</v>
      </c>
      <c r="AO96" s="66">
        <f t="shared" si="287"/>
        <v>329769.75487500004</v>
      </c>
      <c r="AP96" s="66">
        <f t="shared" si="287"/>
        <v>338807.05278750003</v>
      </c>
      <c r="AQ96" s="66">
        <f t="shared" si="287"/>
        <v>343181.03490000009</v>
      </c>
      <c r="AR96" s="93"/>
      <c r="AS96" s="89">
        <f>AS92-AS95+AM96</f>
        <v>343181.03489999962</v>
      </c>
      <c r="AT96" s="69">
        <f>AS96</f>
        <v>343181.03489999962</v>
      </c>
      <c r="AU96" s="66">
        <f t="shared" ref="AU96:AX96" si="288">AV94</f>
        <v>346171.26078562503</v>
      </c>
      <c r="AV96" s="66">
        <f t="shared" si="288"/>
        <v>362746.73036249995</v>
      </c>
      <c r="AW96" s="66">
        <f t="shared" si="288"/>
        <v>372687.75806625007</v>
      </c>
      <c r="AX96" s="66">
        <f t="shared" si="288"/>
        <v>377499.13839000004</v>
      </c>
      <c r="AY96" s="93"/>
      <c r="AZ96" s="89">
        <f>AZ92-AZ95+AT96</f>
        <v>377499.13838999928</v>
      </c>
      <c r="BA96" s="69">
        <f>AZ96</f>
        <v>377499.13838999928</v>
      </c>
      <c r="BB96" s="66">
        <f t="shared" ref="BB96:BE96" si="289">BC94</f>
        <v>380788.3868641876</v>
      </c>
      <c r="BC96" s="66">
        <f t="shared" si="289"/>
        <v>399021.40339875006</v>
      </c>
      <c r="BD96" s="66">
        <f t="shared" si="289"/>
        <v>409956.53387287509</v>
      </c>
      <c r="BE96" s="66">
        <f t="shared" si="289"/>
        <v>415249.05222900014</v>
      </c>
      <c r="BF96" s="93"/>
      <c r="BG96" s="89">
        <f>BG92-BG95+BA96</f>
        <v>415249.05222899956</v>
      </c>
      <c r="BH96" s="69">
        <f>BG96</f>
        <v>415249.05222899956</v>
      </c>
    </row>
    <row r="97" spans="1:60" ht="14.4" x14ac:dyDescent="0.3">
      <c r="A97" s="45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7"/>
      <c r="M97" s="38"/>
      <c r="N97" s="48"/>
      <c r="O97" s="18"/>
      <c r="P97" s="70" t="s">
        <v>49</v>
      </c>
      <c r="Q97" s="71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3"/>
      <c r="AE97" s="74"/>
      <c r="AF97" s="75"/>
      <c r="AG97" s="72"/>
      <c r="AH97" s="72"/>
      <c r="AI97" s="72"/>
      <c r="AJ97" s="72"/>
      <c r="AK97" s="73"/>
      <c r="AL97" s="74"/>
      <c r="AM97" s="75"/>
      <c r="AN97" s="72"/>
      <c r="AO97" s="72"/>
      <c r="AP97" s="72"/>
      <c r="AQ97" s="72"/>
      <c r="AR97" s="73"/>
      <c r="AS97" s="74"/>
      <c r="AT97" s="75"/>
      <c r="AU97" s="72"/>
      <c r="AV97" s="72"/>
      <c r="AW97" s="72"/>
      <c r="AX97" s="72"/>
      <c r="AY97" s="73"/>
      <c r="AZ97" s="74"/>
      <c r="BA97" s="75"/>
      <c r="BB97" s="72"/>
      <c r="BC97" s="72"/>
      <c r="BD97" s="72"/>
      <c r="BE97" s="72"/>
      <c r="BF97" s="73"/>
      <c r="BG97" s="74"/>
      <c r="BH97" s="75"/>
    </row>
    <row r="98" spans="1:60" ht="14.4" x14ac:dyDescent="0.3">
      <c r="A98" s="45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7"/>
      <c r="M98" s="38">
        <f t="shared" si="4"/>
        <v>0</v>
      </c>
      <c r="N98" s="48"/>
      <c r="O98" s="18"/>
      <c r="P98" s="76" t="s">
        <v>19</v>
      </c>
      <c r="R98" s="54">
        <v>293000</v>
      </c>
      <c r="S98" s="54">
        <v>293000</v>
      </c>
      <c r="T98" s="54">
        <v>293000</v>
      </c>
      <c r="U98" s="54">
        <v>293000</v>
      </c>
      <c r="V98" s="54">
        <v>293000</v>
      </c>
      <c r="W98" s="54">
        <v>293000</v>
      </c>
      <c r="X98" s="54">
        <v>293000</v>
      </c>
      <c r="Y98" s="54">
        <v>293000</v>
      </c>
      <c r="Z98" s="54">
        <v>293000</v>
      </c>
      <c r="AA98" s="54">
        <v>293000</v>
      </c>
      <c r="AB98" s="54">
        <v>293000</v>
      </c>
      <c r="AC98" s="54">
        <v>293000</v>
      </c>
      <c r="AD98" s="68"/>
      <c r="AE98" s="43"/>
      <c r="AF98" s="69">
        <v>3516000</v>
      </c>
      <c r="AG98" s="54">
        <v>966900</v>
      </c>
      <c r="AH98" s="54">
        <v>966900</v>
      </c>
      <c r="AI98" s="54">
        <v>966900</v>
      </c>
      <c r="AJ98" s="54">
        <v>966900</v>
      </c>
      <c r="AK98" s="68"/>
      <c r="AL98" s="77">
        <f>SUM(AG98:AJ98)</f>
        <v>3867600</v>
      </c>
      <c r="AM98" s="69">
        <f>AL98</f>
        <v>3867600</v>
      </c>
      <c r="AN98" s="54">
        <v>1063590.0000000002</v>
      </c>
      <c r="AO98" s="54">
        <v>1063590.0000000002</v>
      </c>
      <c r="AP98" s="54">
        <v>1063590.0000000002</v>
      </c>
      <c r="AQ98" s="54">
        <v>1063590.0000000002</v>
      </c>
      <c r="AR98" s="68"/>
      <c r="AS98" s="77">
        <f>SUM(AN98:AQ98)</f>
        <v>4254360.0000000009</v>
      </c>
      <c r="AT98" s="69">
        <f>AS98</f>
        <v>4254360.0000000009</v>
      </c>
      <c r="AU98" s="54">
        <v>1169949.0000000002</v>
      </c>
      <c r="AV98" s="54">
        <v>1169949.0000000002</v>
      </c>
      <c r="AW98" s="54">
        <v>1169949.0000000002</v>
      </c>
      <c r="AX98" s="54">
        <v>1169949.0000000002</v>
      </c>
      <c r="AY98" s="68"/>
      <c r="AZ98" s="77">
        <f>SUM(AU98:AX98)</f>
        <v>4679796.0000000009</v>
      </c>
      <c r="BA98" s="69">
        <f>AZ98</f>
        <v>4679796.0000000009</v>
      </c>
      <c r="BB98" s="54">
        <v>1286943.9000000004</v>
      </c>
      <c r="BC98" s="54">
        <v>1286943.9000000004</v>
      </c>
      <c r="BD98" s="54">
        <v>1286943.9000000004</v>
      </c>
      <c r="BE98" s="54">
        <v>1286943.9000000004</v>
      </c>
      <c r="BF98" s="68"/>
      <c r="BG98" s="77">
        <f>SUM(BB98:BE98)</f>
        <v>5147775.6000000015</v>
      </c>
      <c r="BH98" s="69">
        <f>BG98</f>
        <v>5147775.6000000015</v>
      </c>
    </row>
    <row r="99" spans="1:60" ht="14.4" x14ac:dyDescent="0.3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7"/>
      <c r="M99" s="38"/>
      <c r="N99" s="48"/>
      <c r="O99" s="18"/>
      <c r="P99" s="49" t="s">
        <v>20</v>
      </c>
      <c r="Q99" s="78">
        <v>1</v>
      </c>
      <c r="R99" s="63">
        <f t="shared" ref="R99:AB99" si="290">$Q$99*R98</f>
        <v>293000</v>
      </c>
      <c r="S99" s="63">
        <f t="shared" si="290"/>
        <v>293000</v>
      </c>
      <c r="T99" s="63">
        <f t="shared" si="290"/>
        <v>293000</v>
      </c>
      <c r="U99" s="63">
        <f t="shared" si="290"/>
        <v>293000</v>
      </c>
      <c r="V99" s="63">
        <f t="shared" si="290"/>
        <v>293000</v>
      </c>
      <c r="W99" s="63">
        <f t="shared" si="290"/>
        <v>293000</v>
      </c>
      <c r="X99" s="63">
        <f t="shared" si="290"/>
        <v>293000</v>
      </c>
      <c r="Y99" s="63">
        <f t="shared" si="290"/>
        <v>293000</v>
      </c>
      <c r="Z99" s="63">
        <f t="shared" si="290"/>
        <v>293000</v>
      </c>
      <c r="AA99" s="63">
        <f t="shared" si="290"/>
        <v>293000</v>
      </c>
      <c r="AB99" s="63">
        <f t="shared" si="290"/>
        <v>293000</v>
      </c>
      <c r="AC99" s="63">
        <f>$Q$99*AC98</f>
        <v>293000</v>
      </c>
      <c r="AD99" s="68"/>
      <c r="AE99" s="43"/>
      <c r="AF99" s="69"/>
      <c r="AG99" s="63">
        <f t="shared" ref="AG99:AI99" si="291">$Q$99*AG98</f>
        <v>966900</v>
      </c>
      <c r="AH99" s="63">
        <f t="shared" si="291"/>
        <v>966900</v>
      </c>
      <c r="AI99" s="63">
        <f t="shared" si="291"/>
        <v>966900</v>
      </c>
      <c r="AJ99" s="63">
        <f>$Q$99*AJ98</f>
        <v>966900</v>
      </c>
      <c r="AK99" s="68"/>
      <c r="AL99" s="43"/>
      <c r="AM99" s="69"/>
      <c r="AN99" s="63">
        <f t="shared" ref="AN99:AP99" si="292">$Q$99*AN98</f>
        <v>1063590.0000000002</v>
      </c>
      <c r="AO99" s="63">
        <f t="shared" si="292"/>
        <v>1063590.0000000002</v>
      </c>
      <c r="AP99" s="63">
        <f t="shared" si="292"/>
        <v>1063590.0000000002</v>
      </c>
      <c r="AQ99" s="63">
        <f>$Q$99*AQ98</f>
        <v>1063590.0000000002</v>
      </c>
      <c r="AR99" s="68"/>
      <c r="AS99" s="43"/>
      <c r="AT99" s="69"/>
      <c r="AU99" s="63">
        <f t="shared" ref="AU99:AW99" si="293">$Q$99*AU98</f>
        <v>1169949.0000000002</v>
      </c>
      <c r="AV99" s="63">
        <f t="shared" si="293"/>
        <v>1169949.0000000002</v>
      </c>
      <c r="AW99" s="63">
        <f t="shared" si="293"/>
        <v>1169949.0000000002</v>
      </c>
      <c r="AX99" s="63">
        <f>$Q$99*AX98</f>
        <v>1169949.0000000002</v>
      </c>
      <c r="AY99" s="68"/>
      <c r="AZ99" s="43"/>
      <c r="BA99" s="69"/>
      <c r="BB99" s="63">
        <f t="shared" ref="BB99:BD99" si="294">$Q$99*BB98</f>
        <v>1286943.9000000004</v>
      </c>
      <c r="BC99" s="63">
        <f t="shared" si="294"/>
        <v>1286943.9000000004</v>
      </c>
      <c r="BD99" s="63">
        <f t="shared" si="294"/>
        <v>1286943.9000000004</v>
      </c>
      <c r="BE99" s="63">
        <f>$Q$99*BE98</f>
        <v>1286943.9000000004</v>
      </c>
      <c r="BF99" s="68"/>
      <c r="BG99" s="43"/>
      <c r="BH99" s="69"/>
    </row>
    <row r="100" spans="1:60" s="84" customFormat="1" ht="14.4" x14ac:dyDescent="0.3">
      <c r="A100" s="79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1"/>
      <c r="M100" s="38"/>
      <c r="N100" s="48"/>
      <c r="O100" s="82"/>
      <c r="P100" s="65" t="s">
        <v>21</v>
      </c>
      <c r="Q100" s="78"/>
      <c r="R100" s="66">
        <f t="shared" ref="R100:AC100" si="295">R99</f>
        <v>293000</v>
      </c>
      <c r="S100" s="66">
        <f t="shared" si="295"/>
        <v>293000</v>
      </c>
      <c r="T100" s="66">
        <f t="shared" si="295"/>
        <v>293000</v>
      </c>
      <c r="U100" s="66">
        <f t="shared" si="295"/>
        <v>293000</v>
      </c>
      <c r="V100" s="66">
        <f t="shared" si="295"/>
        <v>293000</v>
      </c>
      <c r="W100" s="66">
        <f t="shared" si="295"/>
        <v>293000</v>
      </c>
      <c r="X100" s="66">
        <f t="shared" si="295"/>
        <v>293000</v>
      </c>
      <c r="Y100" s="66">
        <f t="shared" si="295"/>
        <v>293000</v>
      </c>
      <c r="Z100" s="66">
        <f t="shared" si="295"/>
        <v>293000</v>
      </c>
      <c r="AA100" s="66">
        <f t="shared" si="295"/>
        <v>293000</v>
      </c>
      <c r="AB100" s="66">
        <f t="shared" si="295"/>
        <v>293000</v>
      </c>
      <c r="AC100" s="66">
        <f t="shared" si="295"/>
        <v>293000</v>
      </c>
      <c r="AD100" s="83"/>
      <c r="AE100" s="96"/>
      <c r="AF100" s="69">
        <f>SUM(R100:AC100)</f>
        <v>3516000</v>
      </c>
      <c r="AG100" s="66">
        <f t="shared" ref="AG100:AJ100" si="296">AG99</f>
        <v>966900</v>
      </c>
      <c r="AH100" s="66">
        <f t="shared" si="296"/>
        <v>966900</v>
      </c>
      <c r="AI100" s="66">
        <f t="shared" si="296"/>
        <v>966900</v>
      </c>
      <c r="AJ100" s="66">
        <f t="shared" si="296"/>
        <v>966900</v>
      </c>
      <c r="AK100" s="83"/>
      <c r="AL100" s="77">
        <f>SUM(AG100:AJ100)</f>
        <v>3867600</v>
      </c>
      <c r="AM100" s="69">
        <f>AL100</f>
        <v>3867600</v>
      </c>
      <c r="AN100" s="66">
        <f t="shared" ref="AN100:AQ100" si="297">AN99</f>
        <v>1063590.0000000002</v>
      </c>
      <c r="AO100" s="66">
        <f t="shared" si="297"/>
        <v>1063590.0000000002</v>
      </c>
      <c r="AP100" s="66">
        <f t="shared" si="297"/>
        <v>1063590.0000000002</v>
      </c>
      <c r="AQ100" s="66">
        <f t="shared" si="297"/>
        <v>1063590.0000000002</v>
      </c>
      <c r="AR100" s="83"/>
      <c r="AS100" s="77">
        <f>SUM(AN100:AQ100)</f>
        <v>4254360.0000000009</v>
      </c>
      <c r="AT100" s="69">
        <f>AS100</f>
        <v>4254360.0000000009</v>
      </c>
      <c r="AU100" s="66">
        <f t="shared" ref="AU100:AX100" si="298">AU99</f>
        <v>1169949.0000000002</v>
      </c>
      <c r="AV100" s="66">
        <f t="shared" si="298"/>
        <v>1169949.0000000002</v>
      </c>
      <c r="AW100" s="66">
        <f t="shared" si="298"/>
        <v>1169949.0000000002</v>
      </c>
      <c r="AX100" s="66">
        <f t="shared" si="298"/>
        <v>1169949.0000000002</v>
      </c>
      <c r="AY100" s="83"/>
      <c r="AZ100" s="77">
        <f>SUM(AU100:AX100)</f>
        <v>4679796.0000000009</v>
      </c>
      <c r="BA100" s="69">
        <f>AZ100</f>
        <v>4679796.0000000009</v>
      </c>
      <c r="BB100" s="66">
        <f t="shared" ref="BB100:BE100" si="299">BB99</f>
        <v>1286943.9000000004</v>
      </c>
      <c r="BC100" s="66">
        <f t="shared" si="299"/>
        <v>1286943.9000000004</v>
      </c>
      <c r="BD100" s="66">
        <f t="shared" si="299"/>
        <v>1286943.9000000004</v>
      </c>
      <c r="BE100" s="66">
        <f t="shared" si="299"/>
        <v>1286943.9000000004</v>
      </c>
      <c r="BF100" s="83"/>
      <c r="BG100" s="77">
        <f>SUM(BB100:BE100)</f>
        <v>5147775.6000000015</v>
      </c>
      <c r="BH100" s="69">
        <f>BG100</f>
        <v>5147775.6000000015</v>
      </c>
    </row>
    <row r="101" spans="1:60" s="84" customFormat="1" ht="14.4" x14ac:dyDescent="0.3">
      <c r="A101" s="79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1"/>
      <c r="M101" s="38"/>
      <c r="N101" s="48"/>
      <c r="O101" s="82"/>
      <c r="P101" s="65" t="s">
        <v>50</v>
      </c>
      <c r="Q101" s="85"/>
      <c r="R101" s="66">
        <f t="shared" ref="R101:AB101" si="300">R98-R100</f>
        <v>0</v>
      </c>
      <c r="S101" s="66">
        <f t="shared" si="300"/>
        <v>0</v>
      </c>
      <c r="T101" s="66">
        <f t="shared" si="300"/>
        <v>0</v>
      </c>
      <c r="U101" s="66">
        <f t="shared" si="300"/>
        <v>0</v>
      </c>
      <c r="V101" s="66">
        <f t="shared" si="300"/>
        <v>0</v>
      </c>
      <c r="W101" s="66">
        <f t="shared" si="300"/>
        <v>0</v>
      </c>
      <c r="X101" s="66">
        <f t="shared" si="300"/>
        <v>0</v>
      </c>
      <c r="Y101" s="66">
        <f t="shared" si="300"/>
        <v>0</v>
      </c>
      <c r="Z101" s="66">
        <f t="shared" si="300"/>
        <v>0</v>
      </c>
      <c r="AA101" s="66">
        <f t="shared" si="300"/>
        <v>0</v>
      </c>
      <c r="AB101" s="66">
        <f t="shared" si="300"/>
        <v>0</v>
      </c>
      <c r="AC101" s="66">
        <f>AC98-AC100</f>
        <v>0</v>
      </c>
      <c r="AD101" s="83"/>
      <c r="AE101" s="96"/>
      <c r="AF101" s="69">
        <f>AF98-AF100</f>
        <v>0</v>
      </c>
      <c r="AG101" s="66">
        <f t="shared" ref="AG101:AI101" si="301">AG98-AG100</f>
        <v>0</v>
      </c>
      <c r="AH101" s="66">
        <f t="shared" si="301"/>
        <v>0</v>
      </c>
      <c r="AI101" s="66">
        <f t="shared" si="301"/>
        <v>0</v>
      </c>
      <c r="AJ101" s="66">
        <f>AJ98-AJ100</f>
        <v>0</v>
      </c>
      <c r="AK101" s="83"/>
      <c r="AL101" s="86">
        <f>AL98-AL100</f>
        <v>0</v>
      </c>
      <c r="AM101" s="69">
        <f>AM98-AM100</f>
        <v>0</v>
      </c>
      <c r="AN101" s="66">
        <f t="shared" ref="AN101:AP101" si="302">AN98-AN100</f>
        <v>0</v>
      </c>
      <c r="AO101" s="66">
        <f t="shared" si="302"/>
        <v>0</v>
      </c>
      <c r="AP101" s="66">
        <f t="shared" si="302"/>
        <v>0</v>
      </c>
      <c r="AQ101" s="66">
        <f>AQ98-AQ100</f>
        <v>0</v>
      </c>
      <c r="AR101" s="83"/>
      <c r="AS101" s="86">
        <f>AS98-AS100</f>
        <v>0</v>
      </c>
      <c r="AT101" s="69">
        <f>AT98-AT100</f>
        <v>0</v>
      </c>
      <c r="AU101" s="66">
        <f t="shared" ref="AU101:AW101" si="303">AU98-AU100</f>
        <v>0</v>
      </c>
      <c r="AV101" s="66">
        <f t="shared" si="303"/>
        <v>0</v>
      </c>
      <c r="AW101" s="66">
        <f t="shared" si="303"/>
        <v>0</v>
      </c>
      <c r="AX101" s="66">
        <f>AX98-AX100</f>
        <v>0</v>
      </c>
      <c r="AY101" s="83"/>
      <c r="AZ101" s="86">
        <f>AZ98-AZ100</f>
        <v>0</v>
      </c>
      <c r="BA101" s="69">
        <f>BA98-BA100</f>
        <v>0</v>
      </c>
      <c r="BB101" s="66">
        <f t="shared" ref="BB101:BD101" si="304">BB98-BB100</f>
        <v>0</v>
      </c>
      <c r="BC101" s="66">
        <f t="shared" si="304"/>
        <v>0</v>
      </c>
      <c r="BD101" s="66">
        <f t="shared" si="304"/>
        <v>0</v>
      </c>
      <c r="BE101" s="66">
        <f>BE98-BE100</f>
        <v>0</v>
      </c>
      <c r="BF101" s="83"/>
      <c r="BG101" s="86">
        <f>BG98-BG100</f>
        <v>0</v>
      </c>
      <c r="BH101" s="69">
        <f>BH98-BH100</f>
        <v>0</v>
      </c>
    </row>
    <row r="102" spans="1:60" ht="14.4" x14ac:dyDescent="0.3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7"/>
      <c r="M102" s="38"/>
      <c r="N102" s="48"/>
      <c r="O102" s="18"/>
      <c r="P102" s="49"/>
      <c r="Q102" s="87"/>
      <c r="R102" s="88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68"/>
      <c r="AE102" s="43"/>
      <c r="AF102" s="69"/>
      <c r="AG102" s="59"/>
      <c r="AH102" s="59"/>
      <c r="AI102" s="59"/>
      <c r="AJ102" s="59"/>
      <c r="AK102" s="68"/>
      <c r="AL102" s="43"/>
      <c r="AM102" s="69"/>
      <c r="AN102" s="59"/>
      <c r="AO102" s="59"/>
      <c r="AP102" s="59"/>
      <c r="AQ102" s="59"/>
      <c r="AR102" s="68"/>
      <c r="AS102" s="43"/>
      <c r="AT102" s="69"/>
      <c r="AU102" s="59"/>
      <c r="AV102" s="59"/>
      <c r="AW102" s="59"/>
      <c r="AX102" s="59"/>
      <c r="AY102" s="68"/>
      <c r="AZ102" s="43"/>
      <c r="BA102" s="69"/>
      <c r="BB102" s="59"/>
      <c r="BC102" s="59"/>
      <c r="BD102" s="59"/>
      <c r="BE102" s="59"/>
      <c r="BF102" s="68"/>
      <c r="BG102" s="43"/>
      <c r="BH102" s="69"/>
    </row>
    <row r="103" spans="1:60" ht="14.4" x14ac:dyDescent="0.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7"/>
      <c r="M103" s="38"/>
      <c r="N103" s="48"/>
      <c r="O103" s="18"/>
      <c r="P103" s="76" t="s">
        <v>23</v>
      </c>
      <c r="Q103" s="87"/>
      <c r="R103" s="54">
        <v>29300</v>
      </c>
      <c r="S103" s="54">
        <v>29300</v>
      </c>
      <c r="T103" s="54">
        <v>29300</v>
      </c>
      <c r="U103" s="54">
        <v>29300</v>
      </c>
      <c r="V103" s="54">
        <v>29300</v>
      </c>
      <c r="W103" s="54">
        <v>29300</v>
      </c>
      <c r="X103" s="54">
        <v>29300</v>
      </c>
      <c r="Y103" s="54">
        <v>29300</v>
      </c>
      <c r="Z103" s="54">
        <v>29300</v>
      </c>
      <c r="AA103" s="54">
        <v>29300</v>
      </c>
      <c r="AB103" s="54">
        <v>29300</v>
      </c>
      <c r="AC103" s="54">
        <v>29300</v>
      </c>
      <c r="AD103" s="68"/>
      <c r="AE103" s="77">
        <f>SUM(R103:AC103)</f>
        <v>351600</v>
      </c>
      <c r="AF103" s="69">
        <v>351600</v>
      </c>
      <c r="AG103" s="54">
        <v>96690.000000000015</v>
      </c>
      <c r="AH103" s="54">
        <v>96690.000000000015</v>
      </c>
      <c r="AI103" s="54">
        <v>96690.000000000015</v>
      </c>
      <c r="AJ103" s="54">
        <v>96690.000000000015</v>
      </c>
      <c r="AK103" s="68"/>
      <c r="AL103" s="77">
        <f>SUM(AG103:AJ103)</f>
        <v>386760.00000000006</v>
      </c>
      <c r="AM103" s="69">
        <f>AL103</f>
        <v>386760.00000000006</v>
      </c>
      <c r="AN103" s="54">
        <v>106359.00000000003</v>
      </c>
      <c r="AO103" s="54">
        <v>106359.00000000003</v>
      </c>
      <c r="AP103" s="54">
        <v>106359.00000000003</v>
      </c>
      <c r="AQ103" s="54">
        <v>106359.00000000003</v>
      </c>
      <c r="AR103" s="68"/>
      <c r="AS103" s="77">
        <f>SUM(AN103:AQ103)</f>
        <v>425436.00000000012</v>
      </c>
      <c r="AT103" s="69">
        <f>AS103</f>
        <v>425436.00000000012</v>
      </c>
      <c r="AU103" s="54">
        <v>116994.90000000004</v>
      </c>
      <c r="AV103" s="54">
        <v>116994.90000000004</v>
      </c>
      <c r="AW103" s="54">
        <v>116994.90000000004</v>
      </c>
      <c r="AX103" s="54">
        <v>116994.90000000004</v>
      </c>
      <c r="AY103" s="68"/>
      <c r="AZ103" s="77">
        <f>SUM(AU103:AX103)</f>
        <v>467979.60000000015</v>
      </c>
      <c r="BA103" s="69">
        <f>AZ103</f>
        <v>467979.60000000015</v>
      </c>
      <c r="BB103" s="54">
        <v>128694.39000000006</v>
      </c>
      <c r="BC103" s="54">
        <v>128694.39000000006</v>
      </c>
      <c r="BD103" s="54">
        <v>128694.39000000006</v>
      </c>
      <c r="BE103" s="54">
        <v>128694.39000000006</v>
      </c>
      <c r="BF103" s="68"/>
      <c r="BG103" s="77">
        <f>SUM(BB103:BE103)</f>
        <v>514777.56000000023</v>
      </c>
      <c r="BH103" s="69">
        <f>BG103</f>
        <v>514777.56000000023</v>
      </c>
    </row>
    <row r="104" spans="1:60" ht="14.4" x14ac:dyDescent="0.3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7"/>
      <c r="M104" s="38"/>
      <c r="N104" s="48"/>
      <c r="O104" s="18"/>
      <c r="P104" s="49" t="s">
        <v>24</v>
      </c>
      <c r="Q104" s="78">
        <v>1</v>
      </c>
      <c r="R104" s="50">
        <v>0</v>
      </c>
      <c r="S104" s="50">
        <f>$Q$82*R103</f>
        <v>29300</v>
      </c>
      <c r="T104" s="50">
        <f t="shared" ref="T104:AD104" si="305">$Q$82*S103</f>
        <v>29300</v>
      </c>
      <c r="U104" s="50">
        <f t="shared" si="305"/>
        <v>29300</v>
      </c>
      <c r="V104" s="50">
        <f t="shared" si="305"/>
        <v>29300</v>
      </c>
      <c r="W104" s="50">
        <f t="shared" si="305"/>
        <v>29300</v>
      </c>
      <c r="X104" s="50">
        <f t="shared" si="305"/>
        <v>29300</v>
      </c>
      <c r="Y104" s="50">
        <f t="shared" si="305"/>
        <v>29300</v>
      </c>
      <c r="Z104" s="50">
        <f t="shared" si="305"/>
        <v>29300</v>
      </c>
      <c r="AA104" s="50">
        <f t="shared" si="305"/>
        <v>29300</v>
      </c>
      <c r="AB104" s="50">
        <f t="shared" si="305"/>
        <v>29300</v>
      </c>
      <c r="AC104" s="50">
        <f t="shared" si="305"/>
        <v>29300</v>
      </c>
      <c r="AD104" s="59">
        <f t="shared" si="305"/>
        <v>29300</v>
      </c>
      <c r="AE104" s="43"/>
      <c r="AF104" s="69"/>
      <c r="AG104" s="50">
        <f>$Q$104*AC103</f>
        <v>29300</v>
      </c>
      <c r="AH104" s="50">
        <f>$Q$104*AG103</f>
        <v>96690.000000000015</v>
      </c>
      <c r="AI104" s="50">
        <f t="shared" ref="AI104:AK104" si="306">$Q$104*AH103</f>
        <v>96690.000000000015</v>
      </c>
      <c r="AJ104" s="50">
        <f t="shared" si="306"/>
        <v>96690.000000000015</v>
      </c>
      <c r="AK104" s="50">
        <f t="shared" si="306"/>
        <v>96690.000000000015</v>
      </c>
      <c r="AL104" s="43"/>
      <c r="AM104" s="69"/>
      <c r="AN104" s="50">
        <f>$Q$104*AJ103</f>
        <v>96690.000000000015</v>
      </c>
      <c r="AO104" s="50">
        <f>$Q$104*AN103</f>
        <v>106359.00000000003</v>
      </c>
      <c r="AP104" s="50">
        <f t="shared" ref="AP104:AR104" si="307">$Q$104*AO103</f>
        <v>106359.00000000003</v>
      </c>
      <c r="AQ104" s="50">
        <f t="shared" si="307"/>
        <v>106359.00000000003</v>
      </c>
      <c r="AR104" s="50">
        <f t="shared" si="307"/>
        <v>106359.00000000003</v>
      </c>
      <c r="AS104" s="43"/>
      <c r="AT104" s="69"/>
      <c r="AU104" s="50">
        <f>$Q$104*AQ103</f>
        <v>106359.00000000003</v>
      </c>
      <c r="AV104" s="50">
        <f>$Q$104*AU103</f>
        <v>116994.90000000004</v>
      </c>
      <c r="AW104" s="50">
        <f t="shared" ref="AW104:AY104" si="308">$Q$104*AV103</f>
        <v>116994.90000000004</v>
      </c>
      <c r="AX104" s="50">
        <f t="shared" si="308"/>
        <v>116994.90000000004</v>
      </c>
      <c r="AY104" s="50">
        <f t="shared" si="308"/>
        <v>116994.90000000004</v>
      </c>
      <c r="AZ104" s="43"/>
      <c r="BA104" s="69"/>
      <c r="BB104" s="50">
        <f>$Q$104*AX103</f>
        <v>116994.90000000004</v>
      </c>
      <c r="BC104" s="50">
        <f>$Q$104*BB103</f>
        <v>128694.39000000006</v>
      </c>
      <c r="BD104" s="50">
        <f t="shared" ref="BD104:BF104" si="309">$Q$104*BC103</f>
        <v>128694.39000000006</v>
      </c>
      <c r="BE104" s="50">
        <f t="shared" si="309"/>
        <v>128694.39000000006</v>
      </c>
      <c r="BF104" s="50">
        <f t="shared" si="309"/>
        <v>128694.39000000006</v>
      </c>
      <c r="BG104" s="43"/>
      <c r="BH104" s="69"/>
    </row>
    <row r="105" spans="1:60" ht="14.4" x14ac:dyDescent="0.3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7"/>
      <c r="M105" s="38"/>
      <c r="N105" s="48"/>
      <c r="O105" s="18"/>
      <c r="P105" s="65" t="s">
        <v>21</v>
      </c>
      <c r="Q105" s="78"/>
      <c r="R105" s="66">
        <f>R104</f>
        <v>0</v>
      </c>
      <c r="S105" s="66">
        <f t="shared" ref="S105:AC105" si="310">S104</f>
        <v>29300</v>
      </c>
      <c r="T105" s="66">
        <f t="shared" si="310"/>
        <v>29300</v>
      </c>
      <c r="U105" s="66">
        <f t="shared" si="310"/>
        <v>29300</v>
      </c>
      <c r="V105" s="66">
        <f t="shared" si="310"/>
        <v>29300</v>
      </c>
      <c r="W105" s="66">
        <f t="shared" si="310"/>
        <v>29300</v>
      </c>
      <c r="X105" s="66">
        <f t="shared" si="310"/>
        <v>29300</v>
      </c>
      <c r="Y105" s="66">
        <f t="shared" si="310"/>
        <v>29300</v>
      </c>
      <c r="Z105" s="66">
        <f t="shared" si="310"/>
        <v>29300</v>
      </c>
      <c r="AA105" s="66">
        <f t="shared" si="310"/>
        <v>29300</v>
      </c>
      <c r="AB105" s="66">
        <f t="shared" si="310"/>
        <v>29300</v>
      </c>
      <c r="AC105" s="66">
        <f t="shared" si="310"/>
        <v>29300</v>
      </c>
      <c r="AD105" s="68"/>
      <c r="AE105" s="77">
        <f>SUM(R105:AD105)</f>
        <v>322300</v>
      </c>
      <c r="AF105" s="69">
        <f>SUM(R105:AC105)</f>
        <v>322300</v>
      </c>
      <c r="AG105" s="66">
        <f t="shared" ref="AG105:AJ105" si="311">AG104</f>
        <v>29300</v>
      </c>
      <c r="AH105" s="66">
        <f t="shared" si="311"/>
        <v>96690.000000000015</v>
      </c>
      <c r="AI105" s="66">
        <f t="shared" si="311"/>
        <v>96690.000000000015</v>
      </c>
      <c r="AJ105" s="66">
        <f t="shared" si="311"/>
        <v>96690.000000000015</v>
      </c>
      <c r="AK105" s="68"/>
      <c r="AL105" s="77">
        <f>SUM(AG105:AJ105)</f>
        <v>319370.00000000006</v>
      </c>
      <c r="AM105" s="69">
        <f>AL105</f>
        <v>319370.00000000006</v>
      </c>
      <c r="AN105" s="66">
        <f t="shared" ref="AN105:AQ105" si="312">AN104</f>
        <v>96690.000000000015</v>
      </c>
      <c r="AO105" s="66">
        <f t="shared" si="312"/>
        <v>106359.00000000003</v>
      </c>
      <c r="AP105" s="66">
        <f t="shared" si="312"/>
        <v>106359.00000000003</v>
      </c>
      <c r="AQ105" s="66">
        <f t="shared" si="312"/>
        <v>106359.00000000003</v>
      </c>
      <c r="AR105" s="68"/>
      <c r="AS105" s="77">
        <f>SUM(AN105:AQ105)</f>
        <v>415767.00000000012</v>
      </c>
      <c r="AT105" s="69">
        <f>AS105</f>
        <v>415767.00000000012</v>
      </c>
      <c r="AU105" s="66">
        <f t="shared" ref="AU105:AX105" si="313">AU104</f>
        <v>106359.00000000003</v>
      </c>
      <c r="AV105" s="66">
        <f t="shared" si="313"/>
        <v>116994.90000000004</v>
      </c>
      <c r="AW105" s="66">
        <f t="shared" si="313"/>
        <v>116994.90000000004</v>
      </c>
      <c r="AX105" s="66">
        <f t="shared" si="313"/>
        <v>116994.90000000004</v>
      </c>
      <c r="AY105" s="68"/>
      <c r="AZ105" s="77">
        <f>SUM(AU105:AX105)</f>
        <v>457343.70000000013</v>
      </c>
      <c r="BA105" s="69">
        <f>AZ105</f>
        <v>457343.70000000013</v>
      </c>
      <c r="BB105" s="66">
        <f t="shared" ref="BB105:BE105" si="314">BB104</f>
        <v>116994.90000000004</v>
      </c>
      <c r="BC105" s="66">
        <f t="shared" si="314"/>
        <v>128694.39000000006</v>
      </c>
      <c r="BD105" s="66">
        <f t="shared" si="314"/>
        <v>128694.39000000006</v>
      </c>
      <c r="BE105" s="66">
        <f t="shared" si="314"/>
        <v>128694.39000000006</v>
      </c>
      <c r="BF105" s="68"/>
      <c r="BG105" s="77">
        <f>SUM(BB105:BE105)</f>
        <v>503078.07000000024</v>
      </c>
      <c r="BH105" s="69">
        <f>BG105</f>
        <v>503078.07000000024</v>
      </c>
    </row>
    <row r="106" spans="1:60" ht="14.4" x14ac:dyDescent="0.3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7"/>
      <c r="M106" s="38"/>
      <c r="N106" s="48"/>
      <c r="O106" s="18"/>
      <c r="P106" s="65" t="s">
        <v>51</v>
      </c>
      <c r="Q106" s="78"/>
      <c r="R106" s="66">
        <f>R103-R105</f>
        <v>29300</v>
      </c>
      <c r="S106" s="66">
        <f>R106+S103-S104</f>
        <v>29300</v>
      </c>
      <c r="T106" s="66">
        <f t="shared" ref="T106:AB106" si="315">S106+T103-T104</f>
        <v>29300</v>
      </c>
      <c r="U106" s="66">
        <f t="shared" si="315"/>
        <v>29300</v>
      </c>
      <c r="V106" s="66">
        <f t="shared" si="315"/>
        <v>29300</v>
      </c>
      <c r="W106" s="66">
        <f t="shared" si="315"/>
        <v>29300</v>
      </c>
      <c r="X106" s="66">
        <f t="shared" si="315"/>
        <v>29300</v>
      </c>
      <c r="Y106" s="66">
        <f t="shared" si="315"/>
        <v>29300</v>
      </c>
      <c r="Z106" s="66">
        <f t="shared" si="315"/>
        <v>29300</v>
      </c>
      <c r="AA106" s="66">
        <f t="shared" si="315"/>
        <v>29300</v>
      </c>
      <c r="AB106" s="66">
        <f t="shared" si="315"/>
        <v>29300</v>
      </c>
      <c r="AC106" s="66">
        <f>AB106+AC103-AC104</f>
        <v>29300</v>
      </c>
      <c r="AD106" s="68"/>
      <c r="AE106" s="89">
        <f>AE103-AE105</f>
        <v>29300</v>
      </c>
      <c r="AF106" s="69">
        <f>AF103-AF105</f>
        <v>29300</v>
      </c>
      <c r="AG106" s="66">
        <f>AH104</f>
        <v>96690.000000000015</v>
      </c>
      <c r="AH106" s="66">
        <f t="shared" ref="AH106:AI106" si="316">AI104</f>
        <v>96690.000000000015</v>
      </c>
      <c r="AI106" s="66">
        <f t="shared" si="316"/>
        <v>96690.000000000015</v>
      </c>
      <c r="AJ106" s="66">
        <f>AK104</f>
        <v>96690.000000000015</v>
      </c>
      <c r="AK106" s="68"/>
      <c r="AL106" s="89">
        <f>AE106+AL103-AL105</f>
        <v>96690</v>
      </c>
      <c r="AM106" s="69">
        <f>AL106</f>
        <v>96690</v>
      </c>
      <c r="AN106" s="66">
        <f>AO104</f>
        <v>106359.00000000003</v>
      </c>
      <c r="AO106" s="66">
        <f t="shared" ref="AO106:AQ106" si="317">AP104</f>
        <v>106359.00000000003</v>
      </c>
      <c r="AP106" s="66">
        <f t="shared" si="317"/>
        <v>106359.00000000003</v>
      </c>
      <c r="AQ106" s="66">
        <f t="shared" si="317"/>
        <v>106359.00000000003</v>
      </c>
      <c r="AR106" s="68"/>
      <c r="AS106" s="89">
        <f>AL106+AS103-AS105</f>
        <v>106359</v>
      </c>
      <c r="AT106" s="69">
        <f>AS106</f>
        <v>106359</v>
      </c>
      <c r="AU106" s="66">
        <f>AV104</f>
        <v>116994.90000000004</v>
      </c>
      <c r="AV106" s="66">
        <f t="shared" ref="AV106:AX106" si="318">AW104</f>
        <v>116994.90000000004</v>
      </c>
      <c r="AW106" s="66">
        <f t="shared" si="318"/>
        <v>116994.90000000004</v>
      </c>
      <c r="AX106" s="66">
        <f t="shared" si="318"/>
        <v>116994.90000000004</v>
      </c>
      <c r="AY106" s="68"/>
      <c r="AZ106" s="89">
        <f>AS106+AZ103-AZ105</f>
        <v>116994.89999999997</v>
      </c>
      <c r="BA106" s="69">
        <f>AZ106</f>
        <v>116994.89999999997</v>
      </c>
      <c r="BB106" s="66">
        <f>BC104</f>
        <v>128694.39000000006</v>
      </c>
      <c r="BC106" s="66">
        <f t="shared" ref="BC106:BE106" si="319">BD104</f>
        <v>128694.39000000006</v>
      </c>
      <c r="BD106" s="66">
        <f t="shared" si="319"/>
        <v>128694.39000000006</v>
      </c>
      <c r="BE106" s="66">
        <f t="shared" si="319"/>
        <v>128694.39000000006</v>
      </c>
      <c r="BF106" s="68"/>
      <c r="BG106" s="89">
        <f>AZ106+BG103-BG105</f>
        <v>128694.38999999996</v>
      </c>
      <c r="BH106" s="69">
        <f>BG106</f>
        <v>128694.38999999996</v>
      </c>
    </row>
    <row r="107" spans="1:60" ht="14.4" x14ac:dyDescent="0.3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7"/>
      <c r="M107" s="38"/>
      <c r="N107" s="48"/>
      <c r="O107" s="18"/>
      <c r="P107" s="65"/>
      <c r="Q107" s="78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68"/>
      <c r="AE107" s="43"/>
      <c r="AF107" s="69"/>
      <c r="AG107" s="90"/>
      <c r="AH107" s="90"/>
      <c r="AI107" s="90"/>
      <c r="AJ107" s="90"/>
      <c r="AK107" s="68"/>
      <c r="AL107" s="43"/>
      <c r="AM107" s="69"/>
      <c r="AN107" s="90"/>
      <c r="AO107" s="90"/>
      <c r="AP107" s="90"/>
      <c r="AQ107" s="90"/>
      <c r="AR107" s="68"/>
      <c r="AS107" s="43"/>
      <c r="AT107" s="69"/>
      <c r="AU107" s="90"/>
      <c r="AV107" s="90"/>
      <c r="AW107" s="90"/>
      <c r="AX107" s="90"/>
      <c r="AY107" s="68"/>
      <c r="AZ107" s="43"/>
      <c r="BA107" s="69"/>
      <c r="BB107" s="90"/>
      <c r="BC107" s="90"/>
      <c r="BD107" s="90"/>
      <c r="BE107" s="90"/>
      <c r="BF107" s="68"/>
      <c r="BG107" s="43"/>
      <c r="BH107" s="69"/>
    </row>
    <row r="108" spans="1:60" ht="14.4" x14ac:dyDescent="0.3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7"/>
      <c r="M108" s="38"/>
      <c r="N108" s="48"/>
      <c r="O108" s="18"/>
      <c r="P108" s="76" t="s">
        <v>26</v>
      </c>
      <c r="Q108" s="87"/>
      <c r="R108" s="54">
        <v>209205.03225806452</v>
      </c>
      <c r="S108" s="54">
        <v>209213.93103448275</v>
      </c>
      <c r="T108" s="54">
        <v>209205.03225806452</v>
      </c>
      <c r="U108" s="54">
        <v>209209.33333333334</v>
      </c>
      <c r="V108" s="54">
        <v>209205.03225806452</v>
      </c>
      <c r="W108" s="54">
        <v>209209.33333333334</v>
      </c>
      <c r="X108" s="54">
        <v>209205.03225806452</v>
      </c>
      <c r="Y108" s="54">
        <v>209205.03225806452</v>
      </c>
      <c r="Z108" s="54">
        <v>209209.33333333334</v>
      </c>
      <c r="AA108" s="54">
        <v>209205.03225806452</v>
      </c>
      <c r="AB108" s="54">
        <v>209209.33333333334</v>
      </c>
      <c r="AC108" s="54">
        <v>209205.03225806452</v>
      </c>
      <c r="AD108" s="68"/>
      <c r="AE108" s="77">
        <f>SUM(R108:AC108)</f>
        <v>2510486.4901742674</v>
      </c>
      <c r="AF108" s="69">
        <f>AE108</f>
        <v>2510486.4901742674</v>
      </c>
      <c r="AG108" s="54">
        <v>690383.78479792364</v>
      </c>
      <c r="AH108" s="54">
        <v>690383.78479792364</v>
      </c>
      <c r="AI108" s="54">
        <v>690383.78479792364</v>
      </c>
      <c r="AJ108" s="54">
        <v>690383.78479792364</v>
      </c>
      <c r="AK108" s="68"/>
      <c r="AL108" s="77">
        <f>SUM(AG108:AJ108)</f>
        <v>2761535.1391916946</v>
      </c>
      <c r="AM108" s="69">
        <f>AL108</f>
        <v>2761535.1391916946</v>
      </c>
      <c r="AN108" s="54">
        <v>759422.16327771603</v>
      </c>
      <c r="AO108" s="54">
        <v>759422.16327771603</v>
      </c>
      <c r="AP108" s="54">
        <v>759422.16327771603</v>
      </c>
      <c r="AQ108" s="54">
        <v>759422.16327771603</v>
      </c>
      <c r="AR108" s="68"/>
      <c r="AS108" s="77">
        <f>SUM(AN108:AQ108)</f>
        <v>3037688.6531108641</v>
      </c>
      <c r="AT108" s="69">
        <f>AS108</f>
        <v>3037688.6531108641</v>
      </c>
      <c r="AU108" s="54">
        <v>835364.37960548769</v>
      </c>
      <c r="AV108" s="54">
        <v>835364.37960548769</v>
      </c>
      <c r="AW108" s="54">
        <v>835364.37960548769</v>
      </c>
      <c r="AX108" s="54">
        <v>835364.37960548769</v>
      </c>
      <c r="AY108" s="68"/>
      <c r="AZ108" s="77">
        <f>SUM(AU108:AX108)</f>
        <v>3341457.5184219508</v>
      </c>
      <c r="BA108" s="69">
        <f>AZ108</f>
        <v>3341457.5184219508</v>
      </c>
      <c r="BB108" s="54">
        <v>918900.81756603648</v>
      </c>
      <c r="BC108" s="54">
        <v>918900.81756603648</v>
      </c>
      <c r="BD108" s="54">
        <v>918900.81756603648</v>
      </c>
      <c r="BE108" s="54">
        <v>918900.81756603648</v>
      </c>
      <c r="BF108" s="68"/>
      <c r="BG108" s="77">
        <f>SUM(BB108:BE108)</f>
        <v>3675603.2702641459</v>
      </c>
      <c r="BH108" s="69">
        <f>BG108</f>
        <v>3675603.2702641459</v>
      </c>
    </row>
    <row r="109" spans="1:60" ht="14.4" x14ac:dyDescent="0.3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7"/>
      <c r="M109" s="38"/>
      <c r="N109" s="48"/>
      <c r="O109" s="18"/>
      <c r="P109" s="49" t="s">
        <v>27</v>
      </c>
      <c r="Q109" s="78">
        <v>0.23</v>
      </c>
      <c r="R109" s="50">
        <f>R108*$Q$109</f>
        <v>48117.157419354844</v>
      </c>
      <c r="S109" s="50">
        <f>S108*$Q$109</f>
        <v>48119.204137931032</v>
      </c>
      <c r="T109" s="50">
        <f t="shared" ref="T109:AC109" si="320">T108*$Q$109</f>
        <v>48117.157419354844</v>
      </c>
      <c r="U109" s="50">
        <f t="shared" si="320"/>
        <v>48118.146666666667</v>
      </c>
      <c r="V109" s="50">
        <f t="shared" si="320"/>
        <v>48117.157419354844</v>
      </c>
      <c r="W109" s="50">
        <f t="shared" si="320"/>
        <v>48118.146666666667</v>
      </c>
      <c r="X109" s="50">
        <f t="shared" si="320"/>
        <v>48117.157419354844</v>
      </c>
      <c r="Y109" s="50">
        <f t="shared" si="320"/>
        <v>48117.157419354844</v>
      </c>
      <c r="Z109" s="50">
        <f t="shared" si="320"/>
        <v>48118.146666666667</v>
      </c>
      <c r="AA109" s="50">
        <f t="shared" si="320"/>
        <v>48117.157419354844</v>
      </c>
      <c r="AB109" s="50">
        <f t="shared" si="320"/>
        <v>48118.146666666667</v>
      </c>
      <c r="AC109" s="50">
        <f t="shared" si="320"/>
        <v>48117.157419354844</v>
      </c>
      <c r="AD109" s="68"/>
      <c r="AE109" s="43"/>
      <c r="AF109" s="69"/>
      <c r="AG109" s="50">
        <f>AG108*$Q$87</f>
        <v>158788.27050352245</v>
      </c>
      <c r="AH109" s="50">
        <f t="shared" ref="AH109:AJ109" si="321">AH108*$Q$87</f>
        <v>158788.27050352245</v>
      </c>
      <c r="AI109" s="50">
        <f t="shared" si="321"/>
        <v>158788.27050352245</v>
      </c>
      <c r="AJ109" s="50">
        <f t="shared" si="321"/>
        <v>158788.27050352245</v>
      </c>
      <c r="AK109" s="68"/>
      <c r="AL109" s="43"/>
      <c r="AM109" s="69"/>
      <c r="AN109" s="50">
        <f>AN108*$Q$87</f>
        <v>174667.09755387469</v>
      </c>
      <c r="AO109" s="50">
        <f t="shared" ref="AO109:AQ109" si="322">AO108*$Q$87</f>
        <v>174667.09755387469</v>
      </c>
      <c r="AP109" s="50">
        <f t="shared" si="322"/>
        <v>174667.09755387469</v>
      </c>
      <c r="AQ109" s="50">
        <f t="shared" si="322"/>
        <v>174667.09755387469</v>
      </c>
      <c r="AR109" s="68"/>
      <c r="AS109" s="43"/>
      <c r="AT109" s="69"/>
      <c r="AU109" s="50">
        <f>AU108*$Q$87</f>
        <v>192133.80730926216</v>
      </c>
      <c r="AV109" s="50">
        <f t="shared" ref="AV109:AX109" si="323">AV108*$Q$87</f>
        <v>192133.80730926216</v>
      </c>
      <c r="AW109" s="50">
        <f t="shared" si="323"/>
        <v>192133.80730926216</v>
      </c>
      <c r="AX109" s="50">
        <f t="shared" si="323"/>
        <v>192133.80730926216</v>
      </c>
      <c r="AY109" s="68"/>
      <c r="AZ109" s="43"/>
      <c r="BA109" s="69"/>
      <c r="BB109" s="50">
        <f>BB108*$Q$87</f>
        <v>211347.1880401884</v>
      </c>
      <c r="BC109" s="50">
        <f t="shared" ref="BC109:BE109" si="324">BC108*$Q$87</f>
        <v>211347.1880401884</v>
      </c>
      <c r="BD109" s="50">
        <f t="shared" si="324"/>
        <v>211347.1880401884</v>
      </c>
      <c r="BE109" s="50">
        <f t="shared" si="324"/>
        <v>211347.1880401884</v>
      </c>
      <c r="BF109" s="68"/>
      <c r="BG109" s="43"/>
      <c r="BH109" s="69"/>
    </row>
    <row r="110" spans="1:60" ht="14.4" x14ac:dyDescent="0.3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7"/>
      <c r="M110" s="38"/>
      <c r="N110" s="48"/>
      <c r="O110" s="18"/>
      <c r="P110" s="49" t="s">
        <v>28</v>
      </c>
      <c r="Q110" s="78">
        <v>0.77</v>
      </c>
      <c r="R110" s="50"/>
      <c r="S110" s="59">
        <f>R108*$Q$110</f>
        <v>161087.87483870969</v>
      </c>
      <c r="T110" s="59">
        <f t="shared" ref="T110:AD110" si="325">S108*$Q$110</f>
        <v>161094.72689655173</v>
      </c>
      <c r="U110" s="59">
        <f t="shared" si="325"/>
        <v>161087.87483870969</v>
      </c>
      <c r="V110" s="59">
        <f t="shared" si="325"/>
        <v>161091.18666666668</v>
      </c>
      <c r="W110" s="59">
        <f t="shared" si="325"/>
        <v>161087.87483870969</v>
      </c>
      <c r="X110" s="59">
        <f t="shared" si="325"/>
        <v>161091.18666666668</v>
      </c>
      <c r="Y110" s="59">
        <f t="shared" si="325"/>
        <v>161087.87483870969</v>
      </c>
      <c r="Z110" s="59">
        <f t="shared" si="325"/>
        <v>161087.87483870969</v>
      </c>
      <c r="AA110" s="59">
        <f t="shared" si="325"/>
        <v>161091.18666666668</v>
      </c>
      <c r="AB110" s="59">
        <f t="shared" si="325"/>
        <v>161087.87483870969</v>
      </c>
      <c r="AC110" s="59">
        <f t="shared" si="325"/>
        <v>161091.18666666668</v>
      </c>
      <c r="AD110" s="59">
        <f t="shared" si="325"/>
        <v>161087.87483870969</v>
      </c>
      <c r="AE110" s="43"/>
      <c r="AF110" s="69"/>
      <c r="AG110" s="59">
        <f>AC108*$Q$88</f>
        <v>161087.87483870969</v>
      </c>
      <c r="AH110" s="59">
        <f>AG108*$Q$88</f>
        <v>531595.51429440116</v>
      </c>
      <c r="AI110" s="59">
        <f t="shared" ref="AI110:AJ110" si="326">AH108*$Q$88</f>
        <v>531595.51429440116</v>
      </c>
      <c r="AJ110" s="59">
        <f t="shared" si="326"/>
        <v>531595.51429440116</v>
      </c>
      <c r="AK110" s="59">
        <f>AJ108*$Q$88</f>
        <v>531595.51429440116</v>
      </c>
      <c r="AL110" s="43"/>
      <c r="AM110" s="69"/>
      <c r="AN110" s="59">
        <f>AJ108*$Q$88</f>
        <v>531595.51429440116</v>
      </c>
      <c r="AO110" s="59">
        <f>AN108*$Q$88</f>
        <v>584755.06572384131</v>
      </c>
      <c r="AP110" s="59">
        <f t="shared" ref="AP110:AQ110" si="327">AO108*$Q$88</f>
        <v>584755.06572384131</v>
      </c>
      <c r="AQ110" s="59">
        <f t="shared" si="327"/>
        <v>584755.06572384131</v>
      </c>
      <c r="AR110" s="59">
        <f>AQ108*$Q$88</f>
        <v>584755.06572384131</v>
      </c>
      <c r="AS110" s="43"/>
      <c r="AT110" s="69"/>
      <c r="AU110" s="59">
        <f>AQ108*$Q$88</f>
        <v>584755.06572384131</v>
      </c>
      <c r="AV110" s="59">
        <f>AU108*$Q$88</f>
        <v>643230.57229622558</v>
      </c>
      <c r="AW110" s="59">
        <f t="shared" ref="AW110:AX110" si="328">AV108*$Q$88</f>
        <v>643230.57229622558</v>
      </c>
      <c r="AX110" s="59">
        <f t="shared" si="328"/>
        <v>643230.57229622558</v>
      </c>
      <c r="AY110" s="59">
        <f>AX108*$Q$88</f>
        <v>643230.57229622558</v>
      </c>
      <c r="AZ110" s="43"/>
      <c r="BA110" s="69"/>
      <c r="BB110" s="59">
        <f>AX108*$Q$88</f>
        <v>643230.57229622558</v>
      </c>
      <c r="BC110" s="59">
        <f>BB108*$Q$88</f>
        <v>707553.62952584808</v>
      </c>
      <c r="BD110" s="59">
        <f t="shared" ref="BD110:BE110" si="329">BC108*$Q$88</f>
        <v>707553.62952584808</v>
      </c>
      <c r="BE110" s="59">
        <f t="shared" si="329"/>
        <v>707553.62952584808</v>
      </c>
      <c r="BF110" s="59">
        <f>BE108*$Q$88</f>
        <v>707553.62952584808</v>
      </c>
      <c r="BG110" s="43"/>
      <c r="BH110" s="69"/>
    </row>
    <row r="111" spans="1:60" ht="14.4" x14ac:dyDescent="0.3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7"/>
      <c r="M111" s="38"/>
      <c r="N111" s="48"/>
      <c r="O111" s="18"/>
      <c r="P111" s="65" t="s">
        <v>21</v>
      </c>
      <c r="Q111" s="78"/>
      <c r="R111" s="66">
        <f>SUM(R109:R110)</f>
        <v>48117.157419354844</v>
      </c>
      <c r="S111" s="66">
        <f>SUM(S109:S110)</f>
        <v>209207.07897664071</v>
      </c>
      <c r="T111" s="66">
        <f t="shared" ref="T111:AC111" si="330">SUM(T109:T110)</f>
        <v>209211.88431590656</v>
      </c>
      <c r="U111" s="66">
        <f t="shared" si="330"/>
        <v>209206.02150537635</v>
      </c>
      <c r="V111" s="66">
        <f t="shared" si="330"/>
        <v>209208.34408602153</v>
      </c>
      <c r="W111" s="66">
        <f t="shared" si="330"/>
        <v>209206.02150537635</v>
      </c>
      <c r="X111" s="66">
        <f t="shared" si="330"/>
        <v>209208.34408602153</v>
      </c>
      <c r="Y111" s="66">
        <f t="shared" si="330"/>
        <v>209205.03225806454</v>
      </c>
      <c r="Z111" s="66">
        <f t="shared" si="330"/>
        <v>209206.02150537635</v>
      </c>
      <c r="AA111" s="66">
        <f t="shared" si="330"/>
        <v>209208.34408602153</v>
      </c>
      <c r="AB111" s="66">
        <f t="shared" si="330"/>
        <v>209206.02150537635</v>
      </c>
      <c r="AC111" s="66">
        <f t="shared" si="330"/>
        <v>209208.34408602153</v>
      </c>
      <c r="AD111" s="68"/>
      <c r="AE111" s="77">
        <f>SUM(R111:AC111)</f>
        <v>2349398.6153355585</v>
      </c>
      <c r="AF111" s="69">
        <f>AE111</f>
        <v>2349398.6153355585</v>
      </c>
      <c r="AG111" s="66">
        <f t="shared" ref="AG111:AJ111" si="331">SUM(AG109:AG110)</f>
        <v>319876.14534223214</v>
      </c>
      <c r="AH111" s="66">
        <f t="shared" si="331"/>
        <v>690383.78479792364</v>
      </c>
      <c r="AI111" s="66">
        <f t="shared" si="331"/>
        <v>690383.78479792364</v>
      </c>
      <c r="AJ111" s="66">
        <f t="shared" si="331"/>
        <v>690383.78479792364</v>
      </c>
      <c r="AK111" s="68"/>
      <c r="AL111" s="77">
        <f>SUM(AG111:AJ111)</f>
        <v>2391027.4997360031</v>
      </c>
      <c r="AM111" s="69">
        <f>AL111</f>
        <v>2391027.4997360031</v>
      </c>
      <c r="AN111" s="66">
        <f t="shared" ref="AN111:AQ111" si="332">SUM(AN109:AN110)</f>
        <v>706262.61184827588</v>
      </c>
      <c r="AO111" s="66">
        <f t="shared" si="332"/>
        <v>759422.16327771603</v>
      </c>
      <c r="AP111" s="66">
        <f t="shared" si="332"/>
        <v>759422.16327771603</v>
      </c>
      <c r="AQ111" s="66">
        <f t="shared" si="332"/>
        <v>759422.16327771603</v>
      </c>
      <c r="AR111" s="68"/>
      <c r="AS111" s="77">
        <f>SUM(AN111:AQ111)</f>
        <v>2984529.1016814238</v>
      </c>
      <c r="AT111" s="69">
        <f>AS111</f>
        <v>2984529.1016814238</v>
      </c>
      <c r="AU111" s="66">
        <f t="shared" ref="AU111:AX111" si="333">SUM(AU109:AU110)</f>
        <v>776888.87303310353</v>
      </c>
      <c r="AV111" s="66">
        <f t="shared" si="333"/>
        <v>835364.37960548769</v>
      </c>
      <c r="AW111" s="66">
        <f t="shared" si="333"/>
        <v>835364.37960548769</v>
      </c>
      <c r="AX111" s="66">
        <f t="shared" si="333"/>
        <v>835364.37960548769</v>
      </c>
      <c r="AY111" s="68"/>
      <c r="AZ111" s="77">
        <f>SUM(AU111:AX111)</f>
        <v>3282982.0118495664</v>
      </c>
      <c r="BA111" s="69">
        <f>AZ111</f>
        <v>3282982.0118495664</v>
      </c>
      <c r="BB111" s="66">
        <f t="shared" ref="BB111:BE111" si="334">SUM(BB109:BB110)</f>
        <v>854577.76033641398</v>
      </c>
      <c r="BC111" s="66">
        <f t="shared" si="334"/>
        <v>918900.81756603648</v>
      </c>
      <c r="BD111" s="66">
        <f t="shared" si="334"/>
        <v>918900.81756603648</v>
      </c>
      <c r="BE111" s="66">
        <f t="shared" si="334"/>
        <v>918900.81756603648</v>
      </c>
      <c r="BF111" s="68"/>
      <c r="BG111" s="77">
        <f>SUM(BB111:BE111)</f>
        <v>3611280.2130345237</v>
      </c>
      <c r="BH111" s="69">
        <f>BG111</f>
        <v>3611280.2130345237</v>
      </c>
    </row>
    <row r="112" spans="1:60" ht="14.4" x14ac:dyDescent="0.3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7"/>
      <c r="M112" s="38"/>
      <c r="N112" s="48"/>
      <c r="O112" s="18"/>
      <c r="P112" s="65" t="s">
        <v>52</v>
      </c>
      <c r="Q112" s="85"/>
      <c r="R112" s="66">
        <f>S110</f>
        <v>161087.87483870969</v>
      </c>
      <c r="S112" s="66">
        <f t="shared" ref="S112:AC112" si="335">T110</f>
        <v>161094.72689655173</v>
      </c>
      <c r="T112" s="66">
        <f t="shared" si="335"/>
        <v>161087.87483870969</v>
      </c>
      <c r="U112" s="66">
        <f t="shared" si="335"/>
        <v>161091.18666666668</v>
      </c>
      <c r="V112" s="66">
        <f t="shared" si="335"/>
        <v>161087.87483870969</v>
      </c>
      <c r="W112" s="66">
        <f t="shared" si="335"/>
        <v>161091.18666666668</v>
      </c>
      <c r="X112" s="66">
        <f t="shared" si="335"/>
        <v>161087.87483870969</v>
      </c>
      <c r="Y112" s="66">
        <f t="shared" si="335"/>
        <v>161087.87483870969</v>
      </c>
      <c r="Z112" s="66">
        <f t="shared" si="335"/>
        <v>161091.18666666668</v>
      </c>
      <c r="AA112" s="66">
        <f t="shared" si="335"/>
        <v>161087.87483870969</v>
      </c>
      <c r="AB112" s="66">
        <f t="shared" si="335"/>
        <v>161091.18666666668</v>
      </c>
      <c r="AC112" s="66">
        <f t="shared" si="335"/>
        <v>161087.87483870969</v>
      </c>
      <c r="AD112" s="68"/>
      <c r="AE112" s="77">
        <f>AE108-AE111</f>
        <v>161087.8748387089</v>
      </c>
      <c r="AF112" s="69">
        <f>AF108-AF111</f>
        <v>161087.8748387089</v>
      </c>
      <c r="AG112" s="66">
        <f>AH110</f>
        <v>531595.51429440116</v>
      </c>
      <c r="AH112" s="66">
        <f t="shared" ref="AH112:AI112" si="336">AI110</f>
        <v>531595.51429440116</v>
      </c>
      <c r="AI112" s="66">
        <f t="shared" si="336"/>
        <v>531595.51429440116</v>
      </c>
      <c r="AJ112" s="66">
        <f>AK110</f>
        <v>531595.51429440116</v>
      </c>
      <c r="AK112" s="68"/>
      <c r="AL112" s="89">
        <f>AL108-AL111+AF112</f>
        <v>531595.51429440035</v>
      </c>
      <c r="AM112" s="69">
        <f>AL112</f>
        <v>531595.51429440035</v>
      </c>
      <c r="AN112" s="66">
        <f>AO110</f>
        <v>584755.06572384131</v>
      </c>
      <c r="AO112" s="66">
        <f t="shared" ref="AO112:AP112" si="337">AP110</f>
        <v>584755.06572384131</v>
      </c>
      <c r="AP112" s="66">
        <f t="shared" si="337"/>
        <v>584755.06572384131</v>
      </c>
      <c r="AQ112" s="66">
        <f>AR110</f>
        <v>584755.06572384131</v>
      </c>
      <c r="AR112" s="68"/>
      <c r="AS112" s="89">
        <f>AS108-AS111+AM112</f>
        <v>584755.06572384061</v>
      </c>
      <c r="AT112" s="69">
        <f>AS112</f>
        <v>584755.06572384061</v>
      </c>
      <c r="AU112" s="66">
        <f>AV110</f>
        <v>643230.57229622558</v>
      </c>
      <c r="AV112" s="66">
        <f t="shared" ref="AV112:AW112" si="338">AW110</f>
        <v>643230.57229622558</v>
      </c>
      <c r="AW112" s="66">
        <f t="shared" si="338"/>
        <v>643230.57229622558</v>
      </c>
      <c r="AX112" s="66">
        <f>AY110</f>
        <v>643230.57229622558</v>
      </c>
      <c r="AY112" s="68"/>
      <c r="AZ112" s="89">
        <f>AZ108-AZ111+AT112</f>
        <v>643230.572296225</v>
      </c>
      <c r="BA112" s="69">
        <f>AZ112</f>
        <v>643230.572296225</v>
      </c>
      <c r="BB112" s="66">
        <f>BC110</f>
        <v>707553.62952584808</v>
      </c>
      <c r="BC112" s="66">
        <f t="shared" ref="BC112:BD112" si="339">BD110</f>
        <v>707553.62952584808</v>
      </c>
      <c r="BD112" s="66">
        <f t="shared" si="339"/>
        <v>707553.62952584808</v>
      </c>
      <c r="BE112" s="66">
        <f>BF110</f>
        <v>707553.62952584808</v>
      </c>
      <c r="BF112" s="68"/>
      <c r="BG112" s="89">
        <f>BG108-BG111+BA112</f>
        <v>707553.62952584727</v>
      </c>
      <c r="BH112" s="69">
        <f>BG112</f>
        <v>707553.62952584727</v>
      </c>
    </row>
    <row r="113" spans="1:60" ht="14.4" x14ac:dyDescent="0.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7"/>
      <c r="M113" s="38"/>
      <c r="N113" s="48"/>
      <c r="O113" s="18"/>
      <c r="P113" s="65"/>
      <c r="Q113" s="85"/>
      <c r="R113" s="90"/>
      <c r="S113" s="90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68"/>
      <c r="AE113" s="43"/>
      <c r="AF113" s="69"/>
      <c r="AG113" s="59"/>
      <c r="AH113" s="59"/>
      <c r="AI113" s="59"/>
      <c r="AJ113" s="59"/>
      <c r="AK113" s="68"/>
      <c r="AL113" s="43"/>
      <c r="AM113" s="69"/>
      <c r="AN113" s="59"/>
      <c r="AO113" s="59"/>
      <c r="AP113" s="59"/>
      <c r="AQ113" s="59"/>
      <c r="AR113" s="68"/>
      <c r="AS113" s="43"/>
      <c r="AT113" s="69"/>
      <c r="AU113" s="59"/>
      <c r="AV113" s="59"/>
      <c r="AW113" s="59"/>
      <c r="AX113" s="59"/>
      <c r="AY113" s="68"/>
      <c r="AZ113" s="43"/>
      <c r="BA113" s="69"/>
      <c r="BB113" s="59"/>
      <c r="BC113" s="59"/>
      <c r="BD113" s="59"/>
      <c r="BE113" s="59"/>
      <c r="BF113" s="68"/>
      <c r="BG113" s="43"/>
      <c r="BH113" s="69"/>
    </row>
    <row r="114" spans="1:60" ht="14.4" x14ac:dyDescent="0.3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7"/>
      <c r="M114" s="38"/>
      <c r="N114" s="48"/>
      <c r="O114" s="18"/>
      <c r="P114" s="76" t="s">
        <v>30</v>
      </c>
      <c r="R114" s="54">
        <v>289058.56666666665</v>
      </c>
      <c r="S114" s="54">
        <v>289918.56666666665</v>
      </c>
      <c r="T114" s="54">
        <v>289048.56666666665</v>
      </c>
      <c r="U114" s="54">
        <v>293658.56666666665</v>
      </c>
      <c r="V114" s="54">
        <v>307758.56666666665</v>
      </c>
      <c r="W114" s="54">
        <v>299064.06666666665</v>
      </c>
      <c r="X114" s="54">
        <v>301664.06666666665</v>
      </c>
      <c r="Y114" s="54">
        <v>303344.06666666665</v>
      </c>
      <c r="Z114" s="54">
        <v>304664.06666666665</v>
      </c>
      <c r="AA114" s="54">
        <v>306664.06666666665</v>
      </c>
      <c r="AB114" s="54">
        <v>307064.06666666665</v>
      </c>
      <c r="AC114" s="54">
        <v>309064.06666666665</v>
      </c>
      <c r="AD114" s="68"/>
      <c r="AE114" s="77">
        <f>SUM(R114:AC114)</f>
        <v>3600971.2999999989</v>
      </c>
      <c r="AF114" s="69">
        <f>SUM(R114:AC114)</f>
        <v>3600971.2999999989</v>
      </c>
      <c r="AG114" s="54">
        <v>891079.75</v>
      </c>
      <c r="AH114" s="54">
        <v>926780.8</v>
      </c>
      <c r="AI114" s="54">
        <v>936890.9</v>
      </c>
      <c r="AJ114" s="54">
        <v>951322.9</v>
      </c>
      <c r="AK114" s="68"/>
      <c r="AL114" s="77">
        <f>SUM(AG114:AJ114)</f>
        <v>3706074.35</v>
      </c>
      <c r="AM114" s="69">
        <f>AL114</f>
        <v>3706074.35</v>
      </c>
      <c r="AN114" s="54">
        <v>980187.72500000009</v>
      </c>
      <c r="AO114" s="54">
        <v>1019458.8800000001</v>
      </c>
      <c r="AP114" s="54">
        <v>1030579.9900000002</v>
      </c>
      <c r="AQ114" s="54">
        <v>1046455.1900000002</v>
      </c>
      <c r="AR114" s="68"/>
      <c r="AS114" s="77">
        <f>SUM(AN114:AQ114)</f>
        <v>4076681.7850000011</v>
      </c>
      <c r="AT114" s="69">
        <f>AS114</f>
        <v>4076681.7850000011</v>
      </c>
      <c r="AU114" s="54">
        <v>1078206.4975000001</v>
      </c>
      <c r="AV114" s="54">
        <v>1121404.7680000002</v>
      </c>
      <c r="AW114" s="54">
        <v>1133637.9890000001</v>
      </c>
      <c r="AX114" s="54">
        <v>1151100.709</v>
      </c>
      <c r="AY114" s="68"/>
      <c r="AZ114" s="77">
        <f>SUM(AU114:AX114)</f>
        <v>4484349.9635000005</v>
      </c>
      <c r="BA114" s="69">
        <f>AZ114</f>
        <v>4484349.9635000005</v>
      </c>
      <c r="BB114" s="54">
        <v>1186027.1472500004</v>
      </c>
      <c r="BC114" s="54">
        <v>1233545.2448000005</v>
      </c>
      <c r="BD114" s="54">
        <v>1247001.7879000006</v>
      </c>
      <c r="BE114" s="54">
        <v>1266210.7799000004</v>
      </c>
      <c r="BF114" s="68"/>
      <c r="BG114" s="77">
        <f>SUM(BB114:BE114)</f>
        <v>4932784.9598500021</v>
      </c>
      <c r="BH114" s="69">
        <f>BG114</f>
        <v>4932784.9598500021</v>
      </c>
    </row>
    <row r="115" spans="1:60" ht="14.4" x14ac:dyDescent="0.3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7"/>
      <c r="M115" s="38"/>
      <c r="N115" s="48"/>
      <c r="O115" s="18"/>
      <c r="P115" s="49" t="s">
        <v>31</v>
      </c>
      <c r="Q115" s="78">
        <v>0.4</v>
      </c>
      <c r="R115" s="50">
        <f>R114*$Q$115</f>
        <v>115623.42666666667</v>
      </c>
      <c r="S115" s="50">
        <f>S114*$Q$115</f>
        <v>115967.42666666667</v>
      </c>
      <c r="T115" s="50">
        <f t="shared" ref="T115:AC115" si="340">T114*$Q$115</f>
        <v>115619.42666666667</v>
      </c>
      <c r="U115" s="50">
        <f t="shared" si="340"/>
        <v>117463.42666666667</v>
      </c>
      <c r="V115" s="50">
        <f t="shared" si="340"/>
        <v>123103.42666666667</v>
      </c>
      <c r="W115" s="50">
        <f t="shared" si="340"/>
        <v>119625.62666666666</v>
      </c>
      <c r="X115" s="50">
        <f t="shared" si="340"/>
        <v>120665.62666666666</v>
      </c>
      <c r="Y115" s="50">
        <f t="shared" si="340"/>
        <v>121337.62666666666</v>
      </c>
      <c r="Z115" s="50">
        <f t="shared" si="340"/>
        <v>121865.62666666666</v>
      </c>
      <c r="AA115" s="50">
        <f t="shared" si="340"/>
        <v>122665.62666666666</v>
      </c>
      <c r="AB115" s="50">
        <f t="shared" si="340"/>
        <v>122825.62666666666</v>
      </c>
      <c r="AC115" s="50">
        <f t="shared" si="340"/>
        <v>123625.62666666666</v>
      </c>
      <c r="AD115" s="68"/>
      <c r="AE115" s="43"/>
      <c r="AF115" s="69"/>
      <c r="AG115" s="50">
        <f>AG114*$Q$93</f>
        <v>356431.9</v>
      </c>
      <c r="AH115" s="50">
        <f t="shared" ref="AH115:AJ115" si="341">AH114*$Q$93</f>
        <v>370712.32000000007</v>
      </c>
      <c r="AI115" s="50">
        <f t="shared" si="341"/>
        <v>374756.36000000004</v>
      </c>
      <c r="AJ115" s="50">
        <f t="shared" si="341"/>
        <v>380529.16000000003</v>
      </c>
      <c r="AK115" s="68"/>
      <c r="AL115" s="43"/>
      <c r="AM115" s="69"/>
      <c r="AN115" s="50">
        <f>AN114*$Q$93</f>
        <v>392075.09000000008</v>
      </c>
      <c r="AO115" s="50">
        <f t="shared" ref="AO115:AQ115" si="342">AO114*$Q$93</f>
        <v>407783.55200000008</v>
      </c>
      <c r="AP115" s="50">
        <f t="shared" si="342"/>
        <v>412231.9960000001</v>
      </c>
      <c r="AQ115" s="50">
        <f t="shared" si="342"/>
        <v>418582.07600000012</v>
      </c>
      <c r="AR115" s="68"/>
      <c r="AS115" s="43"/>
      <c r="AT115" s="69"/>
      <c r="AU115" s="50">
        <f>AU114*$Q$93</f>
        <v>431282.59900000005</v>
      </c>
      <c r="AV115" s="50">
        <f t="shared" ref="AV115:AX115" si="343">AV114*$Q$93</f>
        <v>448561.90720000007</v>
      </c>
      <c r="AW115" s="50">
        <f t="shared" si="343"/>
        <v>453455.19560000004</v>
      </c>
      <c r="AX115" s="50">
        <f t="shared" si="343"/>
        <v>460440.28360000002</v>
      </c>
      <c r="AY115" s="68"/>
      <c r="AZ115" s="43"/>
      <c r="BA115" s="69"/>
      <c r="BB115" s="50">
        <f>BB114*$Q$93</f>
        <v>474410.85890000017</v>
      </c>
      <c r="BC115" s="50">
        <f t="shared" ref="BC115:BE115" si="344">BC114*$Q$93</f>
        <v>493418.0979200002</v>
      </c>
      <c r="BD115" s="50">
        <f t="shared" si="344"/>
        <v>498800.71516000025</v>
      </c>
      <c r="BE115" s="50">
        <f t="shared" si="344"/>
        <v>506484.3119600002</v>
      </c>
      <c r="BF115" s="68"/>
      <c r="BG115" s="43"/>
      <c r="BH115" s="69"/>
    </row>
    <row r="116" spans="1:60" ht="14.4" x14ac:dyDescent="0.3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7"/>
      <c r="M116" s="38"/>
      <c r="N116" s="48"/>
      <c r="O116" s="18"/>
      <c r="P116" s="49" t="s">
        <v>32</v>
      </c>
      <c r="Q116" s="78">
        <v>0.6</v>
      </c>
      <c r="R116" s="50"/>
      <c r="S116" s="59">
        <f>R114*$Q$116</f>
        <v>173435.13999999998</v>
      </c>
      <c r="T116" s="59">
        <f t="shared" ref="T116:AD116" si="345">S114*$Q$116</f>
        <v>173951.13999999998</v>
      </c>
      <c r="U116" s="59">
        <f t="shared" si="345"/>
        <v>173429.13999999998</v>
      </c>
      <c r="V116" s="59">
        <f t="shared" si="345"/>
        <v>176195.13999999998</v>
      </c>
      <c r="W116" s="59">
        <f t="shared" si="345"/>
        <v>184655.13999999998</v>
      </c>
      <c r="X116" s="59">
        <f t="shared" si="345"/>
        <v>179438.43999999997</v>
      </c>
      <c r="Y116" s="59">
        <f t="shared" si="345"/>
        <v>180998.43999999997</v>
      </c>
      <c r="Z116" s="59">
        <f t="shared" si="345"/>
        <v>182006.43999999997</v>
      </c>
      <c r="AA116" s="59">
        <f t="shared" si="345"/>
        <v>182798.43999999997</v>
      </c>
      <c r="AB116" s="59">
        <f t="shared" si="345"/>
        <v>183998.43999999997</v>
      </c>
      <c r="AC116" s="59">
        <f t="shared" si="345"/>
        <v>184238.43999999997</v>
      </c>
      <c r="AD116" s="59">
        <f t="shared" si="345"/>
        <v>185438.43999999997</v>
      </c>
      <c r="AE116" s="43"/>
      <c r="AF116" s="69"/>
      <c r="AG116" s="59">
        <f>AC114*$Q$94</f>
        <v>185438.43999999997</v>
      </c>
      <c r="AH116" s="59">
        <f>AG114*$Q$94</f>
        <v>534647.85</v>
      </c>
      <c r="AI116" s="59">
        <f t="shared" ref="AI116:AK116" si="346">AH114*$Q$94</f>
        <v>556068.48</v>
      </c>
      <c r="AJ116" s="59">
        <f t="shared" si="346"/>
        <v>562134.54</v>
      </c>
      <c r="AK116" s="59">
        <f t="shared" si="346"/>
        <v>570793.74</v>
      </c>
      <c r="AL116" s="43"/>
      <c r="AM116" s="69"/>
      <c r="AN116" s="59">
        <f>AJ114*$Q$94</f>
        <v>570793.74</v>
      </c>
      <c r="AO116" s="59">
        <f>AN114*$Q$94</f>
        <v>588112.63500000001</v>
      </c>
      <c r="AP116" s="59">
        <f t="shared" ref="AP116:AR116" si="347">AO114*$Q$94</f>
        <v>611675.3280000001</v>
      </c>
      <c r="AQ116" s="59">
        <f t="shared" si="347"/>
        <v>618347.99400000006</v>
      </c>
      <c r="AR116" s="59">
        <f t="shared" si="347"/>
        <v>627873.11400000006</v>
      </c>
      <c r="AS116" s="43"/>
      <c r="AT116" s="69"/>
      <c r="AU116" s="59">
        <f>AQ114*$Q$94</f>
        <v>627873.11400000006</v>
      </c>
      <c r="AV116" s="59">
        <f>AU114*$Q$94</f>
        <v>646923.89850000001</v>
      </c>
      <c r="AW116" s="59">
        <f t="shared" ref="AW116:AY116" si="348">AV114*$Q$94</f>
        <v>672842.86080000002</v>
      </c>
      <c r="AX116" s="59">
        <f t="shared" si="348"/>
        <v>680182.79339999997</v>
      </c>
      <c r="AY116" s="59">
        <f t="shared" si="348"/>
        <v>690660.42539999995</v>
      </c>
      <c r="AZ116" s="43"/>
      <c r="BA116" s="69"/>
      <c r="BB116" s="59">
        <f>AX114*$Q$94</f>
        <v>690660.42539999995</v>
      </c>
      <c r="BC116" s="59">
        <f>BB114*$Q$94</f>
        <v>711616.28835000016</v>
      </c>
      <c r="BD116" s="59">
        <f t="shared" ref="BD116:BF116" si="349">BC114*$Q$94</f>
        <v>740127.14688000025</v>
      </c>
      <c r="BE116" s="59">
        <f t="shared" si="349"/>
        <v>748201.07274000032</v>
      </c>
      <c r="BF116" s="59">
        <f t="shared" si="349"/>
        <v>759726.46794000024</v>
      </c>
      <c r="BG116" s="43"/>
      <c r="BH116" s="69"/>
    </row>
    <row r="117" spans="1:60" ht="14.4" x14ac:dyDescent="0.3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7"/>
      <c r="M117" s="38"/>
      <c r="N117" s="48"/>
      <c r="O117" s="18"/>
      <c r="P117" s="65" t="s">
        <v>21</v>
      </c>
      <c r="Q117" s="78"/>
      <c r="R117" s="66">
        <f>SUM(R115:R116)</f>
        <v>115623.42666666667</v>
      </c>
      <c r="S117" s="66">
        <f>SUM(S115:S116)</f>
        <v>289402.56666666665</v>
      </c>
      <c r="T117" s="66">
        <f t="shared" ref="T117:AC117" si="350">SUM(T115:T116)</f>
        <v>289570.56666666665</v>
      </c>
      <c r="U117" s="66">
        <f t="shared" si="350"/>
        <v>290892.56666666665</v>
      </c>
      <c r="V117" s="66">
        <f t="shared" si="350"/>
        <v>299298.56666666665</v>
      </c>
      <c r="W117" s="66">
        <f t="shared" si="350"/>
        <v>304280.76666666666</v>
      </c>
      <c r="X117" s="66">
        <f t="shared" si="350"/>
        <v>300104.06666666665</v>
      </c>
      <c r="Y117" s="66">
        <f t="shared" si="350"/>
        <v>302336.06666666665</v>
      </c>
      <c r="Z117" s="66">
        <f t="shared" si="350"/>
        <v>303872.06666666665</v>
      </c>
      <c r="AA117" s="66">
        <f t="shared" si="350"/>
        <v>305464.06666666665</v>
      </c>
      <c r="AB117" s="66">
        <f t="shared" si="350"/>
        <v>306824.06666666665</v>
      </c>
      <c r="AC117" s="66">
        <f t="shared" si="350"/>
        <v>307864.06666666665</v>
      </c>
      <c r="AD117" s="68"/>
      <c r="AE117" s="77">
        <f>SUM(R117:AC117)</f>
        <v>3415532.8599999994</v>
      </c>
      <c r="AF117" s="69">
        <f>SUM(R117:AC117)</f>
        <v>3415532.8599999994</v>
      </c>
      <c r="AG117" s="66">
        <f t="shared" ref="AG117:AI117" si="351">SUM(AG115:AG116)</f>
        <v>541870.34</v>
      </c>
      <c r="AH117" s="66">
        <f t="shared" si="351"/>
        <v>905360.17</v>
      </c>
      <c r="AI117" s="66">
        <f t="shared" si="351"/>
        <v>930824.84000000008</v>
      </c>
      <c r="AJ117" s="66">
        <f>SUM(AJ115:AJ116)</f>
        <v>942663.70000000007</v>
      </c>
      <c r="AK117" s="68"/>
      <c r="AL117" s="77">
        <f>SUM(AG117:AJ117)</f>
        <v>3320719.0500000003</v>
      </c>
      <c r="AM117" s="69">
        <f>AL117</f>
        <v>3320719.0500000003</v>
      </c>
      <c r="AN117" s="66">
        <f t="shared" ref="AN117:AP117" si="352">SUM(AN115:AN116)</f>
        <v>962868.83000000007</v>
      </c>
      <c r="AO117" s="66">
        <f t="shared" si="352"/>
        <v>995896.18700000015</v>
      </c>
      <c r="AP117" s="66">
        <f t="shared" si="352"/>
        <v>1023907.3240000003</v>
      </c>
      <c r="AQ117" s="66">
        <f>SUM(AQ115:AQ116)</f>
        <v>1036930.0700000002</v>
      </c>
      <c r="AR117" s="68"/>
      <c r="AS117" s="77">
        <f>SUM(AN117:AQ117)</f>
        <v>4019602.4110000008</v>
      </c>
      <c r="AT117" s="69">
        <f>AS117</f>
        <v>4019602.4110000008</v>
      </c>
      <c r="AU117" s="66">
        <f t="shared" ref="AU117:AW117" si="353">SUM(AU115:AU116)</f>
        <v>1059155.713</v>
      </c>
      <c r="AV117" s="66">
        <f t="shared" si="353"/>
        <v>1095485.8057000001</v>
      </c>
      <c r="AW117" s="66">
        <f t="shared" si="353"/>
        <v>1126298.0564000001</v>
      </c>
      <c r="AX117" s="66">
        <f>SUM(AX115:AX116)</f>
        <v>1140623.077</v>
      </c>
      <c r="AY117" s="68"/>
      <c r="AZ117" s="77">
        <f>SUM(AU117:AX117)</f>
        <v>4421562.6521000005</v>
      </c>
      <c r="BA117" s="69">
        <f>AZ117</f>
        <v>4421562.6521000005</v>
      </c>
      <c r="BB117" s="66">
        <f t="shared" ref="BB117:BD117" si="354">SUM(BB115:BB116)</f>
        <v>1165071.2843000002</v>
      </c>
      <c r="BC117" s="66">
        <f t="shared" si="354"/>
        <v>1205034.3862700004</v>
      </c>
      <c r="BD117" s="66">
        <f t="shared" si="354"/>
        <v>1238927.8620400005</v>
      </c>
      <c r="BE117" s="66">
        <f>SUM(BE115:BE116)</f>
        <v>1254685.3847000005</v>
      </c>
      <c r="BF117" s="68"/>
      <c r="BG117" s="77">
        <f>SUM(BB117:BE117)</f>
        <v>4863718.9173100013</v>
      </c>
      <c r="BH117" s="69">
        <f>BG117</f>
        <v>4863718.9173100013</v>
      </c>
    </row>
    <row r="118" spans="1:60" ht="14.4" x14ac:dyDescent="0.3">
      <c r="A118" s="91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92"/>
      <c r="N118" s="48"/>
      <c r="O118" s="18"/>
      <c r="P118" s="65" t="s">
        <v>53</v>
      </c>
      <c r="Q118" s="85"/>
      <c r="R118" s="66">
        <f>S116</f>
        <v>173435.13999999998</v>
      </c>
      <c r="S118" s="66">
        <f>T116</f>
        <v>173951.13999999998</v>
      </c>
      <c r="T118" s="66">
        <f t="shared" ref="T118:AC118" si="355">U116</f>
        <v>173429.13999999998</v>
      </c>
      <c r="U118" s="66">
        <f t="shared" si="355"/>
        <v>176195.13999999998</v>
      </c>
      <c r="V118" s="66">
        <f t="shared" si="355"/>
        <v>184655.13999999998</v>
      </c>
      <c r="W118" s="66">
        <f t="shared" si="355"/>
        <v>179438.43999999997</v>
      </c>
      <c r="X118" s="66">
        <f t="shared" si="355"/>
        <v>180998.43999999997</v>
      </c>
      <c r="Y118" s="66">
        <f t="shared" si="355"/>
        <v>182006.43999999997</v>
      </c>
      <c r="Z118" s="66">
        <f t="shared" si="355"/>
        <v>182798.43999999997</v>
      </c>
      <c r="AA118" s="66">
        <f t="shared" si="355"/>
        <v>183998.43999999997</v>
      </c>
      <c r="AB118" s="66">
        <f t="shared" si="355"/>
        <v>184238.43999999997</v>
      </c>
      <c r="AC118" s="66">
        <f t="shared" si="355"/>
        <v>185438.43999999997</v>
      </c>
      <c r="AD118" s="93"/>
      <c r="AE118" s="43"/>
      <c r="AF118" s="53">
        <f>AF114-AF117</f>
        <v>185438.43999999948</v>
      </c>
      <c r="AG118" s="66">
        <f t="shared" ref="AG118:AI118" si="356">AH116</f>
        <v>534647.85</v>
      </c>
      <c r="AH118" s="66">
        <f t="shared" si="356"/>
        <v>556068.48</v>
      </c>
      <c r="AI118" s="66">
        <f t="shared" si="356"/>
        <v>562134.54</v>
      </c>
      <c r="AJ118" s="66">
        <f>AK116</f>
        <v>570793.74</v>
      </c>
      <c r="AK118" s="93"/>
      <c r="AL118" s="89">
        <f>AL114-AL117+AF118</f>
        <v>570793.73999999929</v>
      </c>
      <c r="AM118" s="69">
        <f>AL118</f>
        <v>570793.73999999929</v>
      </c>
      <c r="AN118" s="66">
        <f t="shared" ref="AN118:AP118" si="357">AO116</f>
        <v>588112.63500000001</v>
      </c>
      <c r="AO118" s="66">
        <f t="shared" si="357"/>
        <v>611675.3280000001</v>
      </c>
      <c r="AP118" s="66">
        <f t="shared" si="357"/>
        <v>618347.99400000006</v>
      </c>
      <c r="AQ118" s="66">
        <f>AR116</f>
        <v>627873.11400000006</v>
      </c>
      <c r="AR118" s="93"/>
      <c r="AS118" s="89">
        <f>AS114-AS117+AM118</f>
        <v>627873.11399999959</v>
      </c>
      <c r="AT118" s="69">
        <f>AS118</f>
        <v>627873.11399999959</v>
      </c>
      <c r="AU118" s="66">
        <f t="shared" ref="AU118:AW118" si="358">AV116</f>
        <v>646923.89850000001</v>
      </c>
      <c r="AV118" s="66">
        <f t="shared" si="358"/>
        <v>672842.86080000002</v>
      </c>
      <c r="AW118" s="66">
        <f t="shared" si="358"/>
        <v>680182.79339999997</v>
      </c>
      <c r="AX118" s="66">
        <f>AY116</f>
        <v>690660.42539999995</v>
      </c>
      <c r="AY118" s="93"/>
      <c r="AZ118" s="89">
        <f>AZ114-AZ117+AT118</f>
        <v>690660.4253999996</v>
      </c>
      <c r="BA118" s="69">
        <f>AZ118</f>
        <v>690660.4253999996</v>
      </c>
      <c r="BB118" s="66">
        <f t="shared" ref="BB118:BD118" si="359">BC116</f>
        <v>711616.28835000016</v>
      </c>
      <c r="BC118" s="66">
        <f t="shared" si="359"/>
        <v>740127.14688000025</v>
      </c>
      <c r="BD118" s="66">
        <f t="shared" si="359"/>
        <v>748201.07274000032</v>
      </c>
      <c r="BE118" s="66">
        <f>BF116</f>
        <v>759726.46794000024</v>
      </c>
      <c r="BF118" s="93"/>
      <c r="BG118" s="89">
        <f>BG114-BG117+BA118</f>
        <v>759726.46794000035</v>
      </c>
      <c r="BH118" s="69">
        <f>BG118</f>
        <v>759726.46794000035</v>
      </c>
    </row>
    <row r="119" spans="1:60" ht="14.4" x14ac:dyDescent="0.3">
      <c r="A119" s="45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7"/>
      <c r="M119" s="38"/>
      <c r="N119" s="48"/>
      <c r="O119" s="18"/>
      <c r="P119" s="70" t="s">
        <v>54</v>
      </c>
      <c r="Q119" s="71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3"/>
      <c r="AE119" s="74"/>
      <c r="AF119" s="75"/>
      <c r="AG119" s="72"/>
      <c r="AH119" s="72"/>
      <c r="AI119" s="72"/>
      <c r="AJ119" s="72"/>
      <c r="AK119" s="73"/>
      <c r="AL119" s="74"/>
      <c r="AM119" s="75"/>
      <c r="AN119" s="72"/>
      <c r="AO119" s="72"/>
      <c r="AP119" s="72"/>
      <c r="AQ119" s="72"/>
      <c r="AR119" s="73"/>
      <c r="AS119" s="74"/>
      <c r="AT119" s="75"/>
      <c r="AU119" s="72"/>
      <c r="AV119" s="72"/>
      <c r="AW119" s="72"/>
      <c r="AX119" s="72"/>
      <c r="AY119" s="73"/>
      <c r="AZ119" s="74"/>
      <c r="BA119" s="75"/>
      <c r="BB119" s="72"/>
      <c r="BC119" s="72"/>
      <c r="BD119" s="72"/>
      <c r="BE119" s="72"/>
      <c r="BF119" s="73"/>
      <c r="BG119" s="74"/>
      <c r="BH119" s="75"/>
    </row>
    <row r="120" spans="1:60" ht="14.4" x14ac:dyDescent="0.3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7"/>
      <c r="M120" s="38">
        <f t="shared" ref="M120" si="360">SUM(A120:L120)</f>
        <v>0</v>
      </c>
      <c r="N120" s="48"/>
      <c r="O120" s="18"/>
      <c r="P120" s="76" t="s">
        <v>19</v>
      </c>
      <c r="Q120" s="97"/>
      <c r="R120" s="54">
        <v>20000</v>
      </c>
      <c r="S120" s="54">
        <v>20000</v>
      </c>
      <c r="T120" s="54">
        <v>20000</v>
      </c>
      <c r="U120" s="54">
        <v>20000</v>
      </c>
      <c r="V120" s="54">
        <v>20000</v>
      </c>
      <c r="W120" s="54">
        <v>20000</v>
      </c>
      <c r="X120" s="54">
        <v>20000</v>
      </c>
      <c r="Y120" s="54">
        <v>20000</v>
      </c>
      <c r="Z120" s="54">
        <v>20000</v>
      </c>
      <c r="AA120" s="54">
        <v>20000</v>
      </c>
      <c r="AB120" s="54">
        <v>20000</v>
      </c>
      <c r="AC120" s="54">
        <v>20000</v>
      </c>
      <c r="AD120" s="68"/>
      <c r="AE120" s="77">
        <f>SUM(R120:AC120)</f>
        <v>240000</v>
      </c>
      <c r="AF120" s="69">
        <f>SUM(R120:AC120)</f>
        <v>240000</v>
      </c>
      <c r="AG120" s="54">
        <v>66000</v>
      </c>
      <c r="AH120" s="54">
        <v>66000</v>
      </c>
      <c r="AI120" s="54">
        <v>66000</v>
      </c>
      <c r="AJ120" s="54">
        <v>66000</v>
      </c>
      <c r="AK120" s="68"/>
      <c r="AL120" s="77">
        <f>SUM(AG120:AJ120)</f>
        <v>264000</v>
      </c>
      <c r="AM120" s="69">
        <f>AL120</f>
        <v>264000</v>
      </c>
      <c r="AN120" s="54">
        <v>72600</v>
      </c>
      <c r="AO120" s="54">
        <v>72600</v>
      </c>
      <c r="AP120" s="54">
        <v>72600</v>
      </c>
      <c r="AQ120" s="54">
        <v>72600</v>
      </c>
      <c r="AR120" s="68"/>
      <c r="AS120" s="77">
        <f>SUM(AN120:AQ120)</f>
        <v>290400</v>
      </c>
      <c r="AT120" s="69">
        <f>AS120</f>
        <v>290400</v>
      </c>
      <c r="AU120" s="54">
        <v>79860.000000000015</v>
      </c>
      <c r="AV120" s="54">
        <v>79860.000000000015</v>
      </c>
      <c r="AW120" s="54">
        <v>79860.000000000015</v>
      </c>
      <c r="AX120" s="54">
        <v>79860.000000000015</v>
      </c>
      <c r="AY120" s="68"/>
      <c r="AZ120" s="77">
        <f>SUM(AU120:AX120)</f>
        <v>319440.00000000006</v>
      </c>
      <c r="BA120" s="69">
        <f>AZ120</f>
        <v>319440.00000000006</v>
      </c>
      <c r="BB120" s="54">
        <v>87846.000000000029</v>
      </c>
      <c r="BC120" s="54">
        <v>87846.000000000029</v>
      </c>
      <c r="BD120" s="54">
        <v>87846.000000000029</v>
      </c>
      <c r="BE120" s="54">
        <v>87846.000000000029</v>
      </c>
      <c r="BF120" s="68"/>
      <c r="BG120" s="77">
        <f>SUM(BB120:BE120)</f>
        <v>351384.00000000012</v>
      </c>
      <c r="BH120" s="69">
        <f>BG120</f>
        <v>351384.00000000012</v>
      </c>
    </row>
    <row r="121" spans="1:60" ht="14.4" x14ac:dyDescent="0.3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7"/>
      <c r="M121" s="38"/>
      <c r="N121" s="48"/>
      <c r="O121" s="18"/>
      <c r="P121" s="49" t="s">
        <v>55</v>
      </c>
      <c r="Q121" s="78">
        <v>1</v>
      </c>
      <c r="R121" s="63">
        <f>$Q$121*R120</f>
        <v>20000</v>
      </c>
      <c r="S121" s="63">
        <f t="shared" ref="S121:AC121" si="361">$Q$121*S120</f>
        <v>20000</v>
      </c>
      <c r="T121" s="63">
        <f t="shared" si="361"/>
        <v>20000</v>
      </c>
      <c r="U121" s="63">
        <f t="shared" si="361"/>
        <v>20000</v>
      </c>
      <c r="V121" s="63">
        <f t="shared" si="361"/>
        <v>20000</v>
      </c>
      <c r="W121" s="63">
        <f t="shared" si="361"/>
        <v>20000</v>
      </c>
      <c r="X121" s="63">
        <f t="shared" si="361"/>
        <v>20000</v>
      </c>
      <c r="Y121" s="63">
        <f t="shared" si="361"/>
        <v>20000</v>
      </c>
      <c r="Z121" s="63">
        <f t="shared" si="361"/>
        <v>20000</v>
      </c>
      <c r="AA121" s="63">
        <f t="shared" si="361"/>
        <v>20000</v>
      </c>
      <c r="AB121" s="63">
        <f t="shared" si="361"/>
        <v>20000</v>
      </c>
      <c r="AC121" s="63">
        <f t="shared" si="361"/>
        <v>20000</v>
      </c>
      <c r="AD121" s="68"/>
      <c r="AE121" s="43"/>
      <c r="AF121" s="69"/>
      <c r="AG121" s="63">
        <f>$Q$121*AG120</f>
        <v>66000</v>
      </c>
      <c r="AH121" s="63">
        <f>$Q$121*AH120</f>
        <v>66000</v>
      </c>
      <c r="AI121" s="63">
        <f>$Q$121*AI120</f>
        <v>66000</v>
      </c>
      <c r="AJ121" s="63">
        <f>$Q$121*AJ120</f>
        <v>66000</v>
      </c>
      <c r="AK121" s="68"/>
      <c r="AL121" s="43"/>
      <c r="AM121" s="69"/>
      <c r="AN121" s="63">
        <f>$Q$121*AN120</f>
        <v>72600</v>
      </c>
      <c r="AO121" s="63">
        <f>$Q$121*AO120</f>
        <v>72600</v>
      </c>
      <c r="AP121" s="63">
        <f>$Q$121*AP120</f>
        <v>72600</v>
      </c>
      <c r="AQ121" s="63">
        <f>$Q$121*AQ120</f>
        <v>72600</v>
      </c>
      <c r="AR121" s="68"/>
      <c r="AS121" s="43"/>
      <c r="AT121" s="69"/>
      <c r="AU121" s="63">
        <f>$Q$121*AU120</f>
        <v>79860.000000000015</v>
      </c>
      <c r="AV121" s="63">
        <f>$Q$121*AV120</f>
        <v>79860.000000000015</v>
      </c>
      <c r="AW121" s="63">
        <f>$Q$121*AW120</f>
        <v>79860.000000000015</v>
      </c>
      <c r="AX121" s="63">
        <f>$Q$121*AX120</f>
        <v>79860.000000000015</v>
      </c>
      <c r="AY121" s="68"/>
      <c r="AZ121" s="43"/>
      <c r="BA121" s="69"/>
      <c r="BB121" s="63">
        <f>$Q$121*BB120</f>
        <v>87846.000000000029</v>
      </c>
      <c r="BC121" s="63">
        <f>$Q$121*BC120</f>
        <v>87846.000000000029</v>
      </c>
      <c r="BD121" s="63">
        <f>$Q$121*BD120</f>
        <v>87846.000000000029</v>
      </c>
      <c r="BE121" s="63">
        <f>$Q$121*BE120</f>
        <v>87846.000000000029</v>
      </c>
      <c r="BF121" s="68"/>
      <c r="BG121" s="43"/>
      <c r="BH121" s="69"/>
    </row>
    <row r="122" spans="1:60" ht="14.4" x14ac:dyDescent="0.3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7"/>
      <c r="M122" s="38"/>
      <c r="N122" s="48"/>
      <c r="O122" s="18"/>
      <c r="P122" s="65" t="s">
        <v>21</v>
      </c>
      <c r="Q122" s="78"/>
      <c r="R122" s="66">
        <f>R121</f>
        <v>20000</v>
      </c>
      <c r="S122" s="66">
        <f t="shared" ref="S122:AC122" si="362">S121</f>
        <v>20000</v>
      </c>
      <c r="T122" s="66">
        <f t="shared" si="362"/>
        <v>20000</v>
      </c>
      <c r="U122" s="66">
        <f t="shared" si="362"/>
        <v>20000</v>
      </c>
      <c r="V122" s="66">
        <f t="shared" si="362"/>
        <v>20000</v>
      </c>
      <c r="W122" s="66">
        <f t="shared" si="362"/>
        <v>20000</v>
      </c>
      <c r="X122" s="66">
        <f t="shared" si="362"/>
        <v>20000</v>
      </c>
      <c r="Y122" s="66">
        <f t="shared" si="362"/>
        <v>20000</v>
      </c>
      <c r="Z122" s="66">
        <f t="shared" si="362"/>
        <v>20000</v>
      </c>
      <c r="AA122" s="66">
        <f t="shared" si="362"/>
        <v>20000</v>
      </c>
      <c r="AB122" s="66">
        <f t="shared" si="362"/>
        <v>20000</v>
      </c>
      <c r="AC122" s="66">
        <f t="shared" si="362"/>
        <v>20000</v>
      </c>
      <c r="AD122" s="68"/>
      <c r="AE122" s="77">
        <f>SUM(R122:AC122)</f>
        <v>240000</v>
      </c>
      <c r="AF122" s="69">
        <f>SUM(R122:AC122)</f>
        <v>240000</v>
      </c>
      <c r="AG122" s="66">
        <f t="shared" ref="AG122:AJ122" si="363">AG121</f>
        <v>66000</v>
      </c>
      <c r="AH122" s="66">
        <f t="shared" si="363"/>
        <v>66000</v>
      </c>
      <c r="AI122" s="66">
        <f t="shared" si="363"/>
        <v>66000</v>
      </c>
      <c r="AJ122" s="66">
        <f t="shared" si="363"/>
        <v>66000</v>
      </c>
      <c r="AK122" s="83"/>
      <c r="AL122" s="77">
        <f>SUM(AG122:AJ122)</f>
        <v>264000</v>
      </c>
      <c r="AM122" s="69">
        <f>AL122</f>
        <v>264000</v>
      </c>
      <c r="AN122" s="66">
        <f t="shared" ref="AN122:AQ122" si="364">AN121</f>
        <v>72600</v>
      </c>
      <c r="AO122" s="66">
        <f t="shared" si="364"/>
        <v>72600</v>
      </c>
      <c r="AP122" s="66">
        <f t="shared" si="364"/>
        <v>72600</v>
      </c>
      <c r="AQ122" s="66">
        <f t="shared" si="364"/>
        <v>72600</v>
      </c>
      <c r="AR122" s="83"/>
      <c r="AS122" s="77">
        <f>SUM(AN122:AQ122)</f>
        <v>290400</v>
      </c>
      <c r="AT122" s="69">
        <f>AS122</f>
        <v>290400</v>
      </c>
      <c r="AU122" s="66">
        <f t="shared" ref="AU122:AX122" si="365">AU121</f>
        <v>79860.000000000015</v>
      </c>
      <c r="AV122" s="66">
        <f t="shared" si="365"/>
        <v>79860.000000000015</v>
      </c>
      <c r="AW122" s="66">
        <f t="shared" si="365"/>
        <v>79860.000000000015</v>
      </c>
      <c r="AX122" s="66">
        <f t="shared" si="365"/>
        <v>79860.000000000015</v>
      </c>
      <c r="AY122" s="83"/>
      <c r="AZ122" s="77">
        <f>SUM(AU122:AX122)</f>
        <v>319440.00000000006</v>
      </c>
      <c r="BA122" s="69">
        <f>AZ122</f>
        <v>319440.00000000006</v>
      </c>
      <c r="BB122" s="66">
        <f t="shared" ref="BB122:BE122" si="366">BB121</f>
        <v>87846.000000000029</v>
      </c>
      <c r="BC122" s="66">
        <f t="shared" si="366"/>
        <v>87846.000000000029</v>
      </c>
      <c r="BD122" s="66">
        <f t="shared" si="366"/>
        <v>87846.000000000029</v>
      </c>
      <c r="BE122" s="66">
        <f t="shared" si="366"/>
        <v>87846.000000000029</v>
      </c>
      <c r="BF122" s="83"/>
      <c r="BG122" s="77">
        <f>SUM(BB122:BE122)</f>
        <v>351384.00000000012</v>
      </c>
      <c r="BH122" s="69">
        <f>BG122</f>
        <v>351384.00000000012</v>
      </c>
    </row>
    <row r="123" spans="1:60" ht="14.4" x14ac:dyDescent="0.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7"/>
      <c r="M123" s="38"/>
      <c r="N123" s="48"/>
      <c r="O123" s="18"/>
      <c r="P123" s="65" t="s">
        <v>56</v>
      </c>
      <c r="Q123" s="87"/>
      <c r="R123" s="98">
        <f>R120-R122</f>
        <v>0</v>
      </c>
      <c r="S123" s="98">
        <f t="shared" ref="S123:AC123" si="367">S120-S122</f>
        <v>0</v>
      </c>
      <c r="T123" s="98">
        <f t="shared" si="367"/>
        <v>0</v>
      </c>
      <c r="U123" s="98">
        <f t="shared" si="367"/>
        <v>0</v>
      </c>
      <c r="V123" s="98">
        <f t="shared" si="367"/>
        <v>0</v>
      </c>
      <c r="W123" s="98">
        <f t="shared" si="367"/>
        <v>0</v>
      </c>
      <c r="X123" s="98">
        <f t="shared" si="367"/>
        <v>0</v>
      </c>
      <c r="Y123" s="98">
        <f t="shared" si="367"/>
        <v>0</v>
      </c>
      <c r="Z123" s="98">
        <f t="shared" si="367"/>
        <v>0</v>
      </c>
      <c r="AA123" s="98">
        <f t="shared" si="367"/>
        <v>0</v>
      </c>
      <c r="AB123" s="98">
        <f t="shared" si="367"/>
        <v>0</v>
      </c>
      <c r="AC123" s="98">
        <f t="shared" si="367"/>
        <v>0</v>
      </c>
      <c r="AD123" s="68"/>
      <c r="AE123" s="77">
        <f>AE120-AE122</f>
        <v>0</v>
      </c>
      <c r="AF123" s="69">
        <f>AF120-AF122</f>
        <v>0</v>
      </c>
      <c r="AG123" s="66">
        <f t="shared" ref="AG123:AI123" si="368">AG120-AG122</f>
        <v>0</v>
      </c>
      <c r="AH123" s="66">
        <f t="shared" si="368"/>
        <v>0</v>
      </c>
      <c r="AI123" s="66">
        <f t="shared" si="368"/>
        <v>0</v>
      </c>
      <c r="AJ123" s="66">
        <f>AJ120-AJ122</f>
        <v>0</v>
      </c>
      <c r="AK123" s="83"/>
      <c r="AL123" s="86">
        <f>AL120-AL122</f>
        <v>0</v>
      </c>
      <c r="AM123" s="69">
        <f>AM120-AM122</f>
        <v>0</v>
      </c>
      <c r="AN123" s="66">
        <f t="shared" ref="AN123:AP123" si="369">AN120-AN122</f>
        <v>0</v>
      </c>
      <c r="AO123" s="66">
        <f t="shared" si="369"/>
        <v>0</v>
      </c>
      <c r="AP123" s="66">
        <f t="shared" si="369"/>
        <v>0</v>
      </c>
      <c r="AQ123" s="66">
        <f>AQ120-AQ122</f>
        <v>0</v>
      </c>
      <c r="AR123" s="83"/>
      <c r="AS123" s="86">
        <f>AS120-AS122</f>
        <v>0</v>
      </c>
      <c r="AT123" s="69">
        <f>AT120-AT122</f>
        <v>0</v>
      </c>
      <c r="AU123" s="66">
        <f t="shared" ref="AU123:AW123" si="370">AU120-AU122</f>
        <v>0</v>
      </c>
      <c r="AV123" s="66">
        <f t="shared" si="370"/>
        <v>0</v>
      </c>
      <c r="AW123" s="66">
        <f t="shared" si="370"/>
        <v>0</v>
      </c>
      <c r="AX123" s="66">
        <f>AX120-AX122</f>
        <v>0</v>
      </c>
      <c r="AY123" s="83"/>
      <c r="AZ123" s="86">
        <f>AZ120-AZ122</f>
        <v>0</v>
      </c>
      <c r="BA123" s="69">
        <f>BA120-BA122</f>
        <v>0</v>
      </c>
      <c r="BB123" s="66">
        <f t="shared" ref="BB123:BD123" si="371">BB120-BB122</f>
        <v>0</v>
      </c>
      <c r="BC123" s="66">
        <f t="shared" si="371"/>
        <v>0</v>
      </c>
      <c r="BD123" s="66">
        <f t="shared" si="371"/>
        <v>0</v>
      </c>
      <c r="BE123" s="66">
        <f>BE120-BE122</f>
        <v>0</v>
      </c>
      <c r="BF123" s="83"/>
      <c r="BG123" s="86">
        <f>BG120-BG122</f>
        <v>0</v>
      </c>
      <c r="BH123" s="69">
        <f>BH120-BH122</f>
        <v>0</v>
      </c>
    </row>
    <row r="124" spans="1:60" ht="14.4" x14ac:dyDescent="0.3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7"/>
      <c r="M124" s="38"/>
      <c r="N124" s="48"/>
      <c r="O124" s="18"/>
      <c r="P124" s="49"/>
      <c r="Q124" s="87"/>
      <c r="R124" s="88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68"/>
      <c r="AE124" s="43"/>
      <c r="AF124" s="69"/>
      <c r="AG124" s="59"/>
      <c r="AH124" s="59"/>
      <c r="AI124" s="59"/>
      <c r="AJ124" s="59"/>
      <c r="AK124" s="68"/>
      <c r="AL124" s="43"/>
      <c r="AM124" s="69"/>
      <c r="AN124" s="59"/>
      <c r="AO124" s="59"/>
      <c r="AP124" s="59"/>
      <c r="AQ124" s="59"/>
      <c r="AR124" s="68"/>
      <c r="AS124" s="43"/>
      <c r="AT124" s="69"/>
      <c r="AU124" s="59"/>
      <c r="AV124" s="59"/>
      <c r="AW124" s="59"/>
      <c r="AX124" s="59"/>
      <c r="AY124" s="68"/>
      <c r="AZ124" s="43"/>
      <c r="BA124" s="69"/>
      <c r="BB124" s="59"/>
      <c r="BC124" s="59"/>
      <c r="BD124" s="59"/>
      <c r="BE124" s="59"/>
      <c r="BF124" s="68"/>
      <c r="BG124" s="43"/>
      <c r="BH124" s="69"/>
    </row>
    <row r="125" spans="1:60" ht="14.4" x14ac:dyDescent="0.3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7"/>
      <c r="M125" s="38"/>
      <c r="N125" s="48"/>
      <c r="O125" s="18"/>
      <c r="P125" s="76" t="s">
        <v>23</v>
      </c>
      <c r="Q125" s="87"/>
      <c r="R125" s="54">
        <v>2000</v>
      </c>
      <c r="S125" s="54">
        <v>2000</v>
      </c>
      <c r="T125" s="54">
        <v>2000</v>
      </c>
      <c r="U125" s="54">
        <v>2000</v>
      </c>
      <c r="V125" s="54">
        <v>2000</v>
      </c>
      <c r="W125" s="54">
        <v>2000</v>
      </c>
      <c r="X125" s="54">
        <v>2000</v>
      </c>
      <c r="Y125" s="54">
        <v>2000</v>
      </c>
      <c r="Z125" s="54">
        <v>2000</v>
      </c>
      <c r="AA125" s="54">
        <v>2000</v>
      </c>
      <c r="AB125" s="54">
        <v>2000</v>
      </c>
      <c r="AC125" s="54">
        <v>2000</v>
      </c>
      <c r="AD125" s="68"/>
      <c r="AE125" s="77">
        <f>SUM(R125:AC125)</f>
        <v>24000</v>
      </c>
      <c r="AF125" s="69">
        <f>SUM(R125:AC125)</f>
        <v>24000</v>
      </c>
      <c r="AG125" s="54">
        <v>6600.0000000000009</v>
      </c>
      <c r="AH125" s="54">
        <v>6600.0000000000009</v>
      </c>
      <c r="AI125" s="54">
        <v>6600.0000000000009</v>
      </c>
      <c r="AJ125" s="54">
        <v>6600.0000000000009</v>
      </c>
      <c r="AK125" s="68"/>
      <c r="AL125" s="77">
        <f>SUM(AG125:AJ125)</f>
        <v>26400.000000000004</v>
      </c>
      <c r="AM125" s="69">
        <f>SUM(Z125:AJ125)</f>
        <v>82400</v>
      </c>
      <c r="AN125" s="54">
        <v>7260.0000000000018</v>
      </c>
      <c r="AO125" s="54">
        <v>7260.0000000000018</v>
      </c>
      <c r="AP125" s="54">
        <v>7260.0000000000018</v>
      </c>
      <c r="AQ125" s="54">
        <v>7260.0000000000018</v>
      </c>
      <c r="AR125" s="68"/>
      <c r="AS125" s="77">
        <f>SUM(AN125:AQ125)</f>
        <v>29040.000000000007</v>
      </c>
      <c r="AT125" s="69">
        <f>SUM(AG125:AQ125)</f>
        <v>164240</v>
      </c>
      <c r="AU125" s="54">
        <v>7986.0000000000027</v>
      </c>
      <c r="AV125" s="54">
        <v>7986.0000000000027</v>
      </c>
      <c r="AW125" s="54">
        <v>7986.0000000000027</v>
      </c>
      <c r="AX125" s="54">
        <v>7986.0000000000027</v>
      </c>
      <c r="AY125" s="68"/>
      <c r="AZ125" s="77">
        <f>SUM(AU125:AX125)</f>
        <v>31944.000000000011</v>
      </c>
      <c r="BA125" s="69">
        <f>SUM(AN125:AX125)</f>
        <v>254264</v>
      </c>
      <c r="BB125" s="54">
        <v>8784.600000000004</v>
      </c>
      <c r="BC125" s="54">
        <v>8784.600000000004</v>
      </c>
      <c r="BD125" s="54">
        <v>8784.600000000004</v>
      </c>
      <c r="BE125" s="54">
        <v>8784.600000000004</v>
      </c>
      <c r="BF125" s="68"/>
      <c r="BG125" s="77">
        <f>SUM(BB125:BE125)</f>
        <v>35138.400000000016</v>
      </c>
      <c r="BH125" s="69">
        <f>SUM(AU125:BE125)</f>
        <v>353290.39999999991</v>
      </c>
    </row>
    <row r="126" spans="1:60" ht="14.4" x14ac:dyDescent="0.3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7"/>
      <c r="M126" s="38"/>
      <c r="N126" s="48"/>
      <c r="O126" s="18"/>
      <c r="P126" s="49" t="s">
        <v>24</v>
      </c>
      <c r="Q126" s="78">
        <v>1</v>
      </c>
      <c r="R126" s="50">
        <v>0</v>
      </c>
      <c r="S126" s="50">
        <f>$Q$82*R125</f>
        <v>2000</v>
      </c>
      <c r="T126" s="50">
        <f t="shared" ref="T126:AD126" si="372">$Q$82*S125</f>
        <v>2000</v>
      </c>
      <c r="U126" s="50">
        <f t="shared" si="372"/>
        <v>2000</v>
      </c>
      <c r="V126" s="50">
        <f t="shared" si="372"/>
        <v>2000</v>
      </c>
      <c r="W126" s="50">
        <f t="shared" si="372"/>
        <v>2000</v>
      </c>
      <c r="X126" s="50">
        <f t="shared" si="372"/>
        <v>2000</v>
      </c>
      <c r="Y126" s="50">
        <f t="shared" si="372"/>
        <v>2000</v>
      </c>
      <c r="Z126" s="50">
        <f t="shared" si="372"/>
        <v>2000</v>
      </c>
      <c r="AA126" s="50">
        <f t="shared" si="372"/>
        <v>2000</v>
      </c>
      <c r="AB126" s="50">
        <f t="shared" si="372"/>
        <v>2000</v>
      </c>
      <c r="AC126" s="50">
        <f t="shared" si="372"/>
        <v>2000</v>
      </c>
      <c r="AD126" s="50">
        <f t="shared" si="372"/>
        <v>2000</v>
      </c>
      <c r="AE126" s="43"/>
      <c r="AF126" s="69"/>
      <c r="AG126" s="50">
        <f>$Q$126*AC125</f>
        <v>2000</v>
      </c>
      <c r="AH126" s="50">
        <f>$Q$126*AG125</f>
        <v>6600.0000000000009</v>
      </c>
      <c r="AI126" s="50">
        <f>$Q$126*AH125</f>
        <v>6600.0000000000009</v>
      </c>
      <c r="AJ126" s="50">
        <f>$Q$126*AI125</f>
        <v>6600.0000000000009</v>
      </c>
      <c r="AK126" s="50">
        <f>$Q$126*AJ125</f>
        <v>6600.0000000000009</v>
      </c>
      <c r="AL126" s="43"/>
      <c r="AM126" s="69"/>
      <c r="AN126" s="50">
        <f>$Q$126*AJ125</f>
        <v>6600.0000000000009</v>
      </c>
      <c r="AO126" s="50">
        <f>$Q$126*AN125</f>
        <v>7260.0000000000018</v>
      </c>
      <c r="AP126" s="50">
        <f>$Q$126*AO125</f>
        <v>7260.0000000000018</v>
      </c>
      <c r="AQ126" s="50">
        <f>$Q$126*AP125</f>
        <v>7260.0000000000018</v>
      </c>
      <c r="AR126" s="50">
        <f>$Q$126*AQ125</f>
        <v>7260.0000000000018</v>
      </c>
      <c r="AS126" s="43"/>
      <c r="AT126" s="69"/>
      <c r="AU126" s="50">
        <f>$Q$126*AQ125</f>
        <v>7260.0000000000018</v>
      </c>
      <c r="AV126" s="50">
        <f>$Q$126*AU125</f>
        <v>7986.0000000000027</v>
      </c>
      <c r="AW126" s="50">
        <f>$Q$126*AV125</f>
        <v>7986.0000000000027</v>
      </c>
      <c r="AX126" s="50">
        <f>$Q$126*AW125</f>
        <v>7986.0000000000027</v>
      </c>
      <c r="AY126" s="50">
        <f>$Q$126*AX125</f>
        <v>7986.0000000000027</v>
      </c>
      <c r="AZ126" s="43"/>
      <c r="BA126" s="69"/>
      <c r="BB126" s="50">
        <f>$Q$126*AX125</f>
        <v>7986.0000000000027</v>
      </c>
      <c r="BC126" s="50">
        <f>$Q$126*BB125</f>
        <v>8784.600000000004</v>
      </c>
      <c r="BD126" s="50">
        <f>$Q$126*BC125</f>
        <v>8784.600000000004</v>
      </c>
      <c r="BE126" s="50">
        <f>$Q$126*BD125</f>
        <v>8784.600000000004</v>
      </c>
      <c r="BF126" s="50">
        <f>$Q$126*BE125</f>
        <v>8784.600000000004</v>
      </c>
      <c r="BG126" s="43"/>
      <c r="BH126" s="69"/>
    </row>
    <row r="127" spans="1:60" ht="14.4" x14ac:dyDescent="0.3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7"/>
      <c r="M127" s="38"/>
      <c r="N127" s="48"/>
      <c r="O127" s="18"/>
      <c r="P127" s="65" t="s">
        <v>21</v>
      </c>
      <c r="Q127" s="78"/>
      <c r="R127" s="66">
        <f>R126</f>
        <v>0</v>
      </c>
      <c r="S127" s="66">
        <f t="shared" ref="S127:AC127" si="373">S126</f>
        <v>2000</v>
      </c>
      <c r="T127" s="66">
        <f t="shared" si="373"/>
        <v>2000</v>
      </c>
      <c r="U127" s="66">
        <f t="shared" si="373"/>
        <v>2000</v>
      </c>
      <c r="V127" s="66">
        <f t="shared" si="373"/>
        <v>2000</v>
      </c>
      <c r="W127" s="66">
        <f t="shared" si="373"/>
        <v>2000</v>
      </c>
      <c r="X127" s="66">
        <f t="shared" si="373"/>
        <v>2000</v>
      </c>
      <c r="Y127" s="66">
        <f t="shared" si="373"/>
        <v>2000</v>
      </c>
      <c r="Z127" s="66">
        <f t="shared" si="373"/>
        <v>2000</v>
      </c>
      <c r="AA127" s="66">
        <f t="shared" si="373"/>
        <v>2000</v>
      </c>
      <c r="AB127" s="66">
        <f t="shared" si="373"/>
        <v>2000</v>
      </c>
      <c r="AC127" s="66">
        <f t="shared" si="373"/>
        <v>2000</v>
      </c>
      <c r="AD127" s="66"/>
      <c r="AE127" s="77">
        <f>SUM(R127:AC127)</f>
        <v>22000</v>
      </c>
      <c r="AF127" s="69">
        <f>SUM(R127:AC127)</f>
        <v>22000</v>
      </c>
      <c r="AG127" s="66">
        <f t="shared" ref="AG127:AJ127" si="374">AG126</f>
        <v>2000</v>
      </c>
      <c r="AH127" s="66">
        <f t="shared" si="374"/>
        <v>6600.0000000000009</v>
      </c>
      <c r="AI127" s="66">
        <f t="shared" si="374"/>
        <v>6600.0000000000009</v>
      </c>
      <c r="AJ127" s="66">
        <f t="shared" si="374"/>
        <v>6600.0000000000009</v>
      </c>
      <c r="AK127" s="68"/>
      <c r="AL127" s="77">
        <f>SUM(AG127:AJ127)</f>
        <v>21800</v>
      </c>
      <c r="AM127" s="69">
        <f>AL127</f>
        <v>21800</v>
      </c>
      <c r="AN127" s="66">
        <f t="shared" ref="AN127:AQ127" si="375">AN126</f>
        <v>6600.0000000000009</v>
      </c>
      <c r="AO127" s="66">
        <f t="shared" si="375"/>
        <v>7260.0000000000018</v>
      </c>
      <c r="AP127" s="66">
        <f t="shared" si="375"/>
        <v>7260.0000000000018</v>
      </c>
      <c r="AQ127" s="66">
        <f t="shared" si="375"/>
        <v>7260.0000000000018</v>
      </c>
      <c r="AR127" s="68"/>
      <c r="AS127" s="77">
        <f>SUM(AN127:AQ127)</f>
        <v>28380.000000000007</v>
      </c>
      <c r="AT127" s="69">
        <f>AS127</f>
        <v>28380.000000000007</v>
      </c>
      <c r="AU127" s="66">
        <f t="shared" ref="AU127:AX127" si="376">AU126</f>
        <v>7260.0000000000018</v>
      </c>
      <c r="AV127" s="66">
        <f t="shared" si="376"/>
        <v>7986.0000000000027</v>
      </c>
      <c r="AW127" s="66">
        <f t="shared" si="376"/>
        <v>7986.0000000000027</v>
      </c>
      <c r="AX127" s="66">
        <f t="shared" si="376"/>
        <v>7986.0000000000027</v>
      </c>
      <c r="AY127" s="68"/>
      <c r="AZ127" s="77">
        <f>SUM(AU127:AX127)</f>
        <v>31218.000000000011</v>
      </c>
      <c r="BA127" s="69">
        <f>AZ127</f>
        <v>31218.000000000011</v>
      </c>
      <c r="BB127" s="66">
        <f t="shared" ref="BB127:BE127" si="377">BB126</f>
        <v>7986.0000000000027</v>
      </c>
      <c r="BC127" s="66">
        <f t="shared" si="377"/>
        <v>8784.600000000004</v>
      </c>
      <c r="BD127" s="66">
        <f t="shared" si="377"/>
        <v>8784.600000000004</v>
      </c>
      <c r="BE127" s="66">
        <f t="shared" si="377"/>
        <v>8784.600000000004</v>
      </c>
      <c r="BF127" s="68"/>
      <c r="BG127" s="77">
        <f>SUM(BB127:BE127)</f>
        <v>34339.800000000017</v>
      </c>
      <c r="BH127" s="69">
        <f>BG127</f>
        <v>34339.800000000017</v>
      </c>
    </row>
    <row r="128" spans="1:60" ht="14.4" x14ac:dyDescent="0.3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7"/>
      <c r="M128" s="38"/>
      <c r="N128" s="48"/>
      <c r="O128" s="18"/>
      <c r="P128" s="65" t="s">
        <v>57</v>
      </c>
      <c r="Q128" s="78"/>
      <c r="R128" s="66">
        <f>R125-R127</f>
        <v>2000</v>
      </c>
      <c r="S128" s="66">
        <f>R128+S125-S126</f>
        <v>2000</v>
      </c>
      <c r="T128" s="66">
        <f t="shared" ref="T128:AB128" si="378">S128+T125-T126</f>
        <v>2000</v>
      </c>
      <c r="U128" s="66">
        <f t="shared" si="378"/>
        <v>2000</v>
      </c>
      <c r="V128" s="66">
        <f t="shared" si="378"/>
        <v>2000</v>
      </c>
      <c r="W128" s="66">
        <f t="shared" si="378"/>
        <v>2000</v>
      </c>
      <c r="X128" s="66">
        <f t="shared" si="378"/>
        <v>2000</v>
      </c>
      <c r="Y128" s="66">
        <f t="shared" si="378"/>
        <v>2000</v>
      </c>
      <c r="Z128" s="66">
        <f t="shared" si="378"/>
        <v>2000</v>
      </c>
      <c r="AA128" s="66">
        <f t="shared" si="378"/>
        <v>2000</v>
      </c>
      <c r="AB128" s="66">
        <f t="shared" si="378"/>
        <v>2000</v>
      </c>
      <c r="AC128" s="66">
        <f>AB128+AC125-AC126</f>
        <v>2000</v>
      </c>
      <c r="AD128" s="66">
        <f>AC128+AD125-AD126</f>
        <v>0</v>
      </c>
      <c r="AE128" s="77">
        <f>AE125-AE127</f>
        <v>2000</v>
      </c>
      <c r="AF128" s="69">
        <f>AF125-AF127</f>
        <v>2000</v>
      </c>
      <c r="AG128" s="66">
        <f>AH126</f>
        <v>6600.0000000000009</v>
      </c>
      <c r="AH128" s="66">
        <f t="shared" ref="AH128:AI128" si="379">AI126</f>
        <v>6600.0000000000009</v>
      </c>
      <c r="AI128" s="66">
        <f t="shared" si="379"/>
        <v>6600.0000000000009</v>
      </c>
      <c r="AJ128" s="66">
        <f>AK126</f>
        <v>6600.0000000000009</v>
      </c>
      <c r="AK128" s="68"/>
      <c r="AL128" s="89">
        <f>AE128+AL125-AL127</f>
        <v>6600.0000000000036</v>
      </c>
      <c r="AM128" s="69">
        <f>AL128</f>
        <v>6600.0000000000036</v>
      </c>
      <c r="AN128" s="66">
        <f>AO126</f>
        <v>7260.0000000000018</v>
      </c>
      <c r="AO128" s="66">
        <f t="shared" ref="AO128:AQ128" si="380">AP126</f>
        <v>7260.0000000000018</v>
      </c>
      <c r="AP128" s="66">
        <f t="shared" si="380"/>
        <v>7260.0000000000018</v>
      </c>
      <c r="AQ128" s="66">
        <f t="shared" si="380"/>
        <v>7260.0000000000018</v>
      </c>
      <c r="AR128" s="68"/>
      <c r="AS128" s="89">
        <f>AL128+AS125-AS127</f>
        <v>7260.0000000000073</v>
      </c>
      <c r="AT128" s="69">
        <f>AS128</f>
        <v>7260.0000000000073</v>
      </c>
      <c r="AU128" s="66">
        <f>AV126</f>
        <v>7986.0000000000027</v>
      </c>
      <c r="AV128" s="66">
        <f t="shared" ref="AV128:AX128" si="381">AW126</f>
        <v>7986.0000000000027</v>
      </c>
      <c r="AW128" s="66">
        <f t="shared" si="381"/>
        <v>7986.0000000000027</v>
      </c>
      <c r="AX128" s="66">
        <f t="shared" si="381"/>
        <v>7986.0000000000027</v>
      </c>
      <c r="AY128" s="68"/>
      <c r="AZ128" s="89">
        <f>AS128+AZ125-AZ127</f>
        <v>7986.0000000000036</v>
      </c>
      <c r="BA128" s="69">
        <f>AZ128</f>
        <v>7986.0000000000036</v>
      </c>
      <c r="BB128" s="66">
        <f>BC126</f>
        <v>8784.600000000004</v>
      </c>
      <c r="BC128" s="66">
        <f t="shared" ref="BC128:BE128" si="382">BD126</f>
        <v>8784.600000000004</v>
      </c>
      <c r="BD128" s="66">
        <f t="shared" si="382"/>
        <v>8784.600000000004</v>
      </c>
      <c r="BE128" s="66">
        <f t="shared" si="382"/>
        <v>8784.600000000004</v>
      </c>
      <c r="BF128" s="68"/>
      <c r="BG128" s="89">
        <f>AZ128+BG125-BG127</f>
        <v>8784.6000000000058</v>
      </c>
      <c r="BH128" s="69">
        <f>BG128</f>
        <v>8784.6000000000058</v>
      </c>
    </row>
    <row r="129" spans="1:60" ht="14.4" x14ac:dyDescent="0.3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7"/>
      <c r="M129" s="38"/>
      <c r="N129" s="48"/>
      <c r="O129" s="18"/>
      <c r="P129" s="65"/>
      <c r="Q129" s="78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68"/>
      <c r="AE129" s="43"/>
      <c r="AF129" s="69"/>
      <c r="AG129" s="90"/>
      <c r="AH129" s="90"/>
      <c r="AI129" s="90"/>
      <c r="AJ129" s="90"/>
      <c r="AK129" s="68"/>
      <c r="AL129" s="43"/>
      <c r="AM129" s="69"/>
      <c r="AN129" s="90"/>
      <c r="AO129" s="90"/>
      <c r="AP129" s="90"/>
      <c r="AQ129" s="90"/>
      <c r="AR129" s="68"/>
      <c r="AS129" s="43"/>
      <c r="AT129" s="69"/>
      <c r="AU129" s="90"/>
      <c r="AV129" s="90"/>
      <c r="AW129" s="90"/>
      <c r="AX129" s="90"/>
      <c r="AY129" s="68"/>
      <c r="AZ129" s="43"/>
      <c r="BA129" s="69"/>
      <c r="BB129" s="90"/>
      <c r="BC129" s="90"/>
      <c r="BD129" s="90"/>
      <c r="BE129" s="90"/>
      <c r="BF129" s="68"/>
      <c r="BG129" s="43"/>
      <c r="BH129" s="69"/>
    </row>
    <row r="130" spans="1:60" ht="14.4" x14ac:dyDescent="0.3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7"/>
      <c r="M130" s="38"/>
      <c r="N130" s="48"/>
      <c r="O130" s="18"/>
      <c r="P130" s="76" t="s">
        <v>26</v>
      </c>
      <c r="Q130" s="87"/>
      <c r="R130" s="54">
        <v>17129.333333333336</v>
      </c>
      <c r="S130" s="54">
        <v>17129.333333333336</v>
      </c>
      <c r="T130" s="54">
        <v>17129.333333333336</v>
      </c>
      <c r="U130" s="54">
        <v>17129.333333333336</v>
      </c>
      <c r="V130" s="54">
        <v>17129.333333333336</v>
      </c>
      <c r="W130" s="54">
        <v>17129.333333333336</v>
      </c>
      <c r="X130" s="54">
        <v>17129.333333333336</v>
      </c>
      <c r="Y130" s="54">
        <v>17129.333333333336</v>
      </c>
      <c r="Z130" s="54">
        <v>17129.333333333336</v>
      </c>
      <c r="AA130" s="54">
        <v>17129.333333333336</v>
      </c>
      <c r="AB130" s="54">
        <v>17129.333333333336</v>
      </c>
      <c r="AC130" s="54">
        <v>17129.333333333336</v>
      </c>
      <c r="AD130" s="68"/>
      <c r="AE130" s="77">
        <f>SUM(R130:AC130)</f>
        <v>205552.00000000009</v>
      </c>
      <c r="AF130" s="69">
        <f>SUM(R130:AC130)</f>
        <v>205552.00000000009</v>
      </c>
      <c r="AG130" s="54">
        <v>56526.8</v>
      </c>
      <c r="AH130" s="54">
        <v>56526.8</v>
      </c>
      <c r="AI130" s="54">
        <v>56526.8</v>
      </c>
      <c r="AJ130" s="54">
        <v>56526.8</v>
      </c>
      <c r="AK130" s="68"/>
      <c r="AL130" s="77">
        <f>SUM(AG130:AJ130)</f>
        <v>226107.2</v>
      </c>
      <c r="AM130" s="69">
        <f>SUM(Z130:AJ130)</f>
        <v>705728.53333333367</v>
      </c>
      <c r="AN130" s="54">
        <v>62179.48</v>
      </c>
      <c r="AO130" s="54">
        <v>62179.48</v>
      </c>
      <c r="AP130" s="54">
        <v>62179.48</v>
      </c>
      <c r="AQ130" s="54">
        <v>62179.48</v>
      </c>
      <c r="AR130" s="68"/>
      <c r="AS130" s="77">
        <f>SUM(AN130:AQ130)</f>
        <v>248717.92</v>
      </c>
      <c r="AT130" s="69">
        <f>SUM(AG130:AQ130)</f>
        <v>1406660.8533333335</v>
      </c>
      <c r="AU130" s="54">
        <v>68397.428</v>
      </c>
      <c r="AV130" s="54">
        <v>68397.428</v>
      </c>
      <c r="AW130" s="54">
        <v>68397.428</v>
      </c>
      <c r="AX130" s="54">
        <v>68397.428</v>
      </c>
      <c r="AY130" s="68"/>
      <c r="AZ130" s="77">
        <f>SUM(AU130:AX130)</f>
        <v>273589.712</v>
      </c>
      <c r="BA130" s="69">
        <f>SUM(AN130:AX130)</f>
        <v>2177686.4053333336</v>
      </c>
      <c r="BB130" s="54">
        <v>75237.170800000007</v>
      </c>
      <c r="BC130" s="54">
        <v>75237.170800000007</v>
      </c>
      <c r="BD130" s="54">
        <v>75237.170800000007</v>
      </c>
      <c r="BE130" s="54">
        <v>75237.170800000007</v>
      </c>
      <c r="BF130" s="68"/>
      <c r="BG130" s="77">
        <f>SUM(BB130:BE130)</f>
        <v>300948.68320000003</v>
      </c>
      <c r="BH130" s="69">
        <f>SUM(AU130:BE130)</f>
        <v>3025814.5125333336</v>
      </c>
    </row>
    <row r="131" spans="1:60" ht="14.4" x14ac:dyDescent="0.3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7"/>
      <c r="M131" s="38"/>
      <c r="N131" s="48"/>
      <c r="O131" s="18"/>
      <c r="P131" s="49" t="s">
        <v>27</v>
      </c>
      <c r="Q131" s="78">
        <v>0.23</v>
      </c>
      <c r="R131" s="50">
        <f>R130*$Q$131</f>
        <v>3939.7466666666674</v>
      </c>
      <c r="S131" s="50">
        <f t="shared" ref="S131:AC131" si="383">S130*$Q$131</f>
        <v>3939.7466666666674</v>
      </c>
      <c r="T131" s="50">
        <f t="shared" si="383"/>
        <v>3939.7466666666674</v>
      </c>
      <c r="U131" s="50">
        <f t="shared" si="383"/>
        <v>3939.7466666666674</v>
      </c>
      <c r="V131" s="50">
        <f t="shared" si="383"/>
        <v>3939.7466666666674</v>
      </c>
      <c r="W131" s="50">
        <f t="shared" si="383"/>
        <v>3939.7466666666674</v>
      </c>
      <c r="X131" s="50">
        <f t="shared" si="383"/>
        <v>3939.7466666666674</v>
      </c>
      <c r="Y131" s="50">
        <f t="shared" si="383"/>
        <v>3939.7466666666674</v>
      </c>
      <c r="Z131" s="50">
        <f t="shared" si="383"/>
        <v>3939.7466666666674</v>
      </c>
      <c r="AA131" s="50">
        <f t="shared" si="383"/>
        <v>3939.7466666666674</v>
      </c>
      <c r="AB131" s="50">
        <f t="shared" si="383"/>
        <v>3939.7466666666674</v>
      </c>
      <c r="AC131" s="50">
        <f t="shared" si="383"/>
        <v>3939.7466666666674</v>
      </c>
      <c r="AD131" s="99"/>
      <c r="AE131" s="43"/>
      <c r="AF131" s="69"/>
      <c r="AG131" s="50">
        <f>AG130*$Q$131</f>
        <v>13001.164000000001</v>
      </c>
      <c r="AH131" s="50">
        <f>AH130*$Q$131</f>
        <v>13001.164000000001</v>
      </c>
      <c r="AI131" s="50">
        <f>AI130*$Q$131</f>
        <v>13001.164000000001</v>
      </c>
      <c r="AJ131" s="50">
        <f>AJ130*$Q$131</f>
        <v>13001.164000000001</v>
      </c>
      <c r="AK131" s="68"/>
      <c r="AL131" s="43"/>
      <c r="AM131" s="69"/>
      <c r="AN131" s="50">
        <f>AN130*$Q$131</f>
        <v>14301.280400000001</v>
      </c>
      <c r="AO131" s="50">
        <f>AO130*$Q$131</f>
        <v>14301.280400000001</v>
      </c>
      <c r="AP131" s="50">
        <f>AP130*$Q$131</f>
        <v>14301.280400000001</v>
      </c>
      <c r="AQ131" s="50">
        <f>AQ130*$Q$131</f>
        <v>14301.280400000001</v>
      </c>
      <c r="AR131" s="68"/>
      <c r="AS131" s="43"/>
      <c r="AT131" s="69"/>
      <c r="AU131" s="50">
        <f>AU130*$Q$131</f>
        <v>15731.408440000001</v>
      </c>
      <c r="AV131" s="50">
        <f>AV130*$Q$131</f>
        <v>15731.408440000001</v>
      </c>
      <c r="AW131" s="50">
        <f>AW130*$Q$131</f>
        <v>15731.408440000001</v>
      </c>
      <c r="AX131" s="50">
        <f>AX130*$Q$131</f>
        <v>15731.408440000001</v>
      </c>
      <c r="AY131" s="68"/>
      <c r="AZ131" s="43"/>
      <c r="BA131" s="69"/>
      <c r="BB131" s="50">
        <f>BB130*$Q$131</f>
        <v>17304.549284000001</v>
      </c>
      <c r="BC131" s="50">
        <f>BC130*$Q$131</f>
        <v>17304.549284000001</v>
      </c>
      <c r="BD131" s="50">
        <f>BD130*$Q$131</f>
        <v>17304.549284000001</v>
      </c>
      <c r="BE131" s="50">
        <f>BE130*$Q$131</f>
        <v>17304.549284000001</v>
      </c>
      <c r="BF131" s="68"/>
      <c r="BG131" s="43"/>
      <c r="BH131" s="69"/>
    </row>
    <row r="132" spans="1:60" ht="14.4" x14ac:dyDescent="0.3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7"/>
      <c r="M132" s="38"/>
      <c r="N132" s="48"/>
      <c r="O132" s="18"/>
      <c r="P132" s="49" t="s">
        <v>28</v>
      </c>
      <c r="Q132" s="78">
        <v>0.77</v>
      </c>
      <c r="R132" s="50"/>
      <c r="S132" s="59">
        <f>R130*$Q$132</f>
        <v>13189.586666666668</v>
      </c>
      <c r="T132" s="59">
        <f t="shared" ref="T132:AD132" si="384">S130*$Q$132</f>
        <v>13189.586666666668</v>
      </c>
      <c r="U132" s="59">
        <f t="shared" si="384"/>
        <v>13189.586666666668</v>
      </c>
      <c r="V132" s="59">
        <f t="shared" si="384"/>
        <v>13189.586666666668</v>
      </c>
      <c r="W132" s="59">
        <f t="shared" si="384"/>
        <v>13189.586666666668</v>
      </c>
      <c r="X132" s="59">
        <f t="shared" si="384"/>
        <v>13189.586666666668</v>
      </c>
      <c r="Y132" s="59">
        <f t="shared" si="384"/>
        <v>13189.586666666668</v>
      </c>
      <c r="Z132" s="59">
        <f t="shared" si="384"/>
        <v>13189.586666666668</v>
      </c>
      <c r="AA132" s="59">
        <f t="shared" si="384"/>
        <v>13189.586666666668</v>
      </c>
      <c r="AB132" s="59">
        <f t="shared" si="384"/>
        <v>13189.586666666668</v>
      </c>
      <c r="AC132" s="59">
        <f t="shared" si="384"/>
        <v>13189.586666666668</v>
      </c>
      <c r="AD132" s="100">
        <f t="shared" si="384"/>
        <v>13189.586666666668</v>
      </c>
      <c r="AE132" s="43"/>
      <c r="AF132" s="69"/>
      <c r="AG132" s="59">
        <f>AC130*$Q$132</f>
        <v>13189.586666666668</v>
      </c>
      <c r="AH132" s="59">
        <f>AG130*$Q$132</f>
        <v>43525.636000000006</v>
      </c>
      <c r="AI132" s="59">
        <f>AH130*$Q$132</f>
        <v>43525.636000000006</v>
      </c>
      <c r="AJ132" s="59">
        <f>AI130*$Q$132</f>
        <v>43525.636000000006</v>
      </c>
      <c r="AK132" s="59">
        <f>AJ130*$Q$132</f>
        <v>43525.636000000006</v>
      </c>
      <c r="AL132" s="43"/>
      <c r="AM132" s="69"/>
      <c r="AN132" s="59">
        <f>AJ130*$Q$132</f>
        <v>43525.636000000006</v>
      </c>
      <c r="AO132" s="59">
        <f>AN130*$Q$132</f>
        <v>47878.199600000007</v>
      </c>
      <c r="AP132" s="59">
        <f>AO130*$Q$132</f>
        <v>47878.199600000007</v>
      </c>
      <c r="AQ132" s="59">
        <f>AP130*$Q$132</f>
        <v>47878.199600000007</v>
      </c>
      <c r="AR132" s="59">
        <f>AQ130*$Q$132</f>
        <v>47878.199600000007</v>
      </c>
      <c r="AS132" s="43"/>
      <c r="AT132" s="69"/>
      <c r="AU132" s="59">
        <f>AQ130*$Q$132</f>
        <v>47878.199600000007</v>
      </c>
      <c r="AV132" s="59">
        <f>AU130*$Q$132</f>
        <v>52666.019560000001</v>
      </c>
      <c r="AW132" s="59">
        <f>AV130*$Q$132</f>
        <v>52666.019560000001</v>
      </c>
      <c r="AX132" s="59">
        <f>AW130*$Q$132</f>
        <v>52666.019560000001</v>
      </c>
      <c r="AY132" s="59">
        <f>AX130*$Q$132</f>
        <v>52666.019560000001</v>
      </c>
      <c r="AZ132" s="43"/>
      <c r="BA132" s="69"/>
      <c r="BB132" s="59">
        <f>AX130*$Q$132</f>
        <v>52666.019560000001</v>
      </c>
      <c r="BC132" s="59">
        <f>BB130*$Q$132</f>
        <v>57932.621516000007</v>
      </c>
      <c r="BD132" s="59">
        <f>BC130*$Q$132</f>
        <v>57932.621516000007</v>
      </c>
      <c r="BE132" s="59">
        <f>BD130*$Q$132</f>
        <v>57932.621516000007</v>
      </c>
      <c r="BF132" s="59">
        <f>BE130*$Q$132</f>
        <v>57932.621516000007</v>
      </c>
      <c r="BG132" s="43"/>
      <c r="BH132" s="69"/>
    </row>
    <row r="133" spans="1:60" ht="14.4" x14ac:dyDescent="0.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7"/>
      <c r="M133" s="38"/>
      <c r="N133" s="48"/>
      <c r="O133" s="18"/>
      <c r="P133" s="65" t="s">
        <v>21</v>
      </c>
      <c r="Q133" s="78"/>
      <c r="R133" s="66">
        <f>SUM(R131:R132)</f>
        <v>3939.7466666666674</v>
      </c>
      <c r="S133" s="66">
        <f>SUM(S131:S132)</f>
        <v>17129.333333333336</v>
      </c>
      <c r="T133" s="66">
        <f>SUM(T131:T132)</f>
        <v>17129.333333333336</v>
      </c>
      <c r="U133" s="66">
        <f t="shared" ref="U133:AC133" si="385">SUM(U131:U132)</f>
        <v>17129.333333333336</v>
      </c>
      <c r="V133" s="66">
        <f t="shared" si="385"/>
        <v>17129.333333333336</v>
      </c>
      <c r="W133" s="66">
        <f t="shared" si="385"/>
        <v>17129.333333333336</v>
      </c>
      <c r="X133" s="66">
        <f t="shared" si="385"/>
        <v>17129.333333333336</v>
      </c>
      <c r="Y133" s="66">
        <f t="shared" si="385"/>
        <v>17129.333333333336</v>
      </c>
      <c r="Z133" s="66">
        <f t="shared" si="385"/>
        <v>17129.333333333336</v>
      </c>
      <c r="AA133" s="66">
        <f t="shared" si="385"/>
        <v>17129.333333333336</v>
      </c>
      <c r="AB133" s="66">
        <f t="shared" si="385"/>
        <v>17129.333333333336</v>
      </c>
      <c r="AC133" s="66">
        <f t="shared" si="385"/>
        <v>17129.333333333336</v>
      </c>
      <c r="AD133" s="99"/>
      <c r="AE133" s="77">
        <f>SUM(R133:AC133)</f>
        <v>192362.41333333342</v>
      </c>
      <c r="AF133" s="69">
        <f>SUM(R133:AC133)</f>
        <v>192362.41333333342</v>
      </c>
      <c r="AG133" s="66">
        <f t="shared" ref="AG133:AJ133" si="386">SUM(AG131:AG132)</f>
        <v>26190.750666666667</v>
      </c>
      <c r="AH133" s="66">
        <f t="shared" si="386"/>
        <v>56526.8</v>
      </c>
      <c r="AI133" s="66">
        <f t="shared" si="386"/>
        <v>56526.8</v>
      </c>
      <c r="AJ133" s="66">
        <f t="shared" si="386"/>
        <v>56526.8</v>
      </c>
      <c r="AK133" s="68"/>
      <c r="AL133" s="77">
        <f>SUM(AG133:AJ133)</f>
        <v>195771.15066666668</v>
      </c>
      <c r="AM133" s="69">
        <f>AL133</f>
        <v>195771.15066666668</v>
      </c>
      <c r="AN133" s="66">
        <f t="shared" ref="AN133:AQ133" si="387">SUM(AN131:AN132)</f>
        <v>57826.916400000009</v>
      </c>
      <c r="AO133" s="66">
        <f t="shared" si="387"/>
        <v>62179.48000000001</v>
      </c>
      <c r="AP133" s="66">
        <f t="shared" si="387"/>
        <v>62179.48000000001</v>
      </c>
      <c r="AQ133" s="66">
        <f t="shared" si="387"/>
        <v>62179.48000000001</v>
      </c>
      <c r="AR133" s="68"/>
      <c r="AS133" s="77">
        <f>SUM(AN133:AQ133)</f>
        <v>244365.35640000005</v>
      </c>
      <c r="AT133" s="69">
        <f>AS133</f>
        <v>244365.35640000005</v>
      </c>
      <c r="AU133" s="66">
        <f t="shared" ref="AU133:AX133" si="388">SUM(AU131:AU132)</f>
        <v>63609.608040000006</v>
      </c>
      <c r="AV133" s="66">
        <f t="shared" si="388"/>
        <v>68397.428</v>
      </c>
      <c r="AW133" s="66">
        <f t="shared" si="388"/>
        <v>68397.428</v>
      </c>
      <c r="AX133" s="66">
        <f t="shared" si="388"/>
        <v>68397.428</v>
      </c>
      <c r="AY133" s="68"/>
      <c r="AZ133" s="77">
        <f>SUM(AU133:AX133)</f>
        <v>268801.89204000001</v>
      </c>
      <c r="BA133" s="69">
        <f>AZ133</f>
        <v>268801.89204000001</v>
      </c>
      <c r="BB133" s="66">
        <f t="shared" ref="BB133:BE133" si="389">SUM(BB131:BB132)</f>
        <v>69970.568843999994</v>
      </c>
      <c r="BC133" s="66">
        <f t="shared" si="389"/>
        <v>75237.170800000007</v>
      </c>
      <c r="BD133" s="66">
        <f t="shared" si="389"/>
        <v>75237.170800000007</v>
      </c>
      <c r="BE133" s="66">
        <f t="shared" si="389"/>
        <v>75237.170800000007</v>
      </c>
      <c r="BF133" s="68"/>
      <c r="BG133" s="77">
        <f>SUM(BB133:BE133)</f>
        <v>295682.08124400006</v>
      </c>
      <c r="BH133" s="69">
        <f>BG133</f>
        <v>295682.08124400006</v>
      </c>
    </row>
    <row r="134" spans="1:60" ht="14.4" x14ac:dyDescent="0.3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7"/>
      <c r="M134" s="38"/>
      <c r="N134" s="48"/>
      <c r="O134" s="18"/>
      <c r="P134" s="65" t="s">
        <v>58</v>
      </c>
      <c r="Q134" s="85"/>
      <c r="R134" s="66">
        <f>S132</f>
        <v>13189.586666666668</v>
      </c>
      <c r="S134" s="66">
        <f t="shared" ref="S134:AC134" si="390">T132</f>
        <v>13189.586666666668</v>
      </c>
      <c r="T134" s="66">
        <f t="shared" si="390"/>
        <v>13189.586666666668</v>
      </c>
      <c r="U134" s="66">
        <f t="shared" si="390"/>
        <v>13189.586666666668</v>
      </c>
      <c r="V134" s="66">
        <f t="shared" si="390"/>
        <v>13189.586666666668</v>
      </c>
      <c r="W134" s="66">
        <f t="shared" si="390"/>
        <v>13189.586666666668</v>
      </c>
      <c r="X134" s="66">
        <f t="shared" si="390"/>
        <v>13189.586666666668</v>
      </c>
      <c r="Y134" s="66">
        <f t="shared" si="390"/>
        <v>13189.586666666668</v>
      </c>
      <c r="Z134" s="66">
        <f t="shared" si="390"/>
        <v>13189.586666666668</v>
      </c>
      <c r="AA134" s="66">
        <f t="shared" si="390"/>
        <v>13189.586666666668</v>
      </c>
      <c r="AB134" s="66">
        <f t="shared" si="390"/>
        <v>13189.586666666668</v>
      </c>
      <c r="AC134" s="66">
        <f t="shared" si="390"/>
        <v>13189.586666666668</v>
      </c>
      <c r="AD134" s="68"/>
      <c r="AE134" s="77">
        <f>AE130-AE133</f>
        <v>13189.58666666667</v>
      </c>
      <c r="AF134" s="69">
        <f>AF130-AF133</f>
        <v>13189.58666666667</v>
      </c>
      <c r="AG134" s="66">
        <f>AH132</f>
        <v>43525.636000000006</v>
      </c>
      <c r="AH134" s="66">
        <f t="shared" ref="AH134:AI134" si="391">AI132</f>
        <v>43525.636000000006</v>
      </c>
      <c r="AI134" s="66">
        <f t="shared" si="391"/>
        <v>43525.636000000006</v>
      </c>
      <c r="AJ134" s="66">
        <f>AK132</f>
        <v>43525.636000000006</v>
      </c>
      <c r="AK134" s="68"/>
      <c r="AL134" s="89">
        <f>AL130-AL133+AF134</f>
        <v>43525.635999999999</v>
      </c>
      <c r="AM134" s="69">
        <f>AL134</f>
        <v>43525.635999999999</v>
      </c>
      <c r="AN134" s="66">
        <f>AO132</f>
        <v>47878.199600000007</v>
      </c>
      <c r="AO134" s="66">
        <f t="shared" ref="AO134:AP134" si="392">AP132</f>
        <v>47878.199600000007</v>
      </c>
      <c r="AP134" s="66">
        <f t="shared" si="392"/>
        <v>47878.199600000007</v>
      </c>
      <c r="AQ134" s="66">
        <f>AR132</f>
        <v>47878.199600000007</v>
      </c>
      <c r="AR134" s="68"/>
      <c r="AS134" s="89">
        <f>AS130-AS133+AM134</f>
        <v>47878.199599999964</v>
      </c>
      <c r="AT134" s="69">
        <f>AS134</f>
        <v>47878.199599999964</v>
      </c>
      <c r="AU134" s="66">
        <f>AV132</f>
        <v>52666.019560000001</v>
      </c>
      <c r="AV134" s="66">
        <f t="shared" ref="AV134:AW134" si="393">AW132</f>
        <v>52666.019560000001</v>
      </c>
      <c r="AW134" s="66">
        <f t="shared" si="393"/>
        <v>52666.019560000001</v>
      </c>
      <c r="AX134" s="66">
        <f>AY132</f>
        <v>52666.019560000001</v>
      </c>
      <c r="AY134" s="68"/>
      <c r="AZ134" s="89">
        <f>AZ130-AZ133+AT134</f>
        <v>52666.019559999957</v>
      </c>
      <c r="BA134" s="69">
        <f>AZ134</f>
        <v>52666.019559999957</v>
      </c>
      <c r="BB134" s="66">
        <f>BC132</f>
        <v>57932.621516000007</v>
      </c>
      <c r="BC134" s="66">
        <f t="shared" ref="BC134:BD134" si="394">BD132</f>
        <v>57932.621516000007</v>
      </c>
      <c r="BD134" s="66">
        <f t="shared" si="394"/>
        <v>57932.621516000007</v>
      </c>
      <c r="BE134" s="66">
        <f>BF132</f>
        <v>57932.621516000007</v>
      </c>
      <c r="BF134" s="68"/>
      <c r="BG134" s="89">
        <f>BG130-BG133+BA134</f>
        <v>57932.621515999926</v>
      </c>
      <c r="BH134" s="69">
        <f>BG134</f>
        <v>57932.621515999926</v>
      </c>
    </row>
    <row r="135" spans="1:60" ht="14.4" x14ac:dyDescent="0.3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7"/>
      <c r="M135" s="38"/>
      <c r="N135" s="48"/>
      <c r="O135" s="18"/>
      <c r="P135" s="65"/>
      <c r="Q135" s="85"/>
      <c r="R135" s="90"/>
      <c r="S135" s="90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68"/>
      <c r="AE135" s="43"/>
      <c r="AF135" s="69"/>
      <c r="AG135" s="59"/>
      <c r="AH135" s="59"/>
      <c r="AI135" s="59"/>
      <c r="AJ135" s="59"/>
      <c r="AK135" s="68"/>
      <c r="AL135" s="43"/>
      <c r="AM135" s="69"/>
      <c r="AN135" s="59"/>
      <c r="AO135" s="59"/>
      <c r="AP135" s="59"/>
      <c r="AQ135" s="59"/>
      <c r="AR135" s="68"/>
      <c r="AS135" s="43"/>
      <c r="AT135" s="69"/>
      <c r="AU135" s="59"/>
      <c r="AV135" s="59"/>
      <c r="AW135" s="59"/>
      <c r="AX135" s="59"/>
      <c r="AY135" s="68"/>
      <c r="AZ135" s="43"/>
      <c r="BA135" s="69"/>
      <c r="BB135" s="59"/>
      <c r="BC135" s="59"/>
      <c r="BD135" s="59"/>
      <c r="BE135" s="59"/>
      <c r="BF135" s="68"/>
      <c r="BG135" s="43"/>
      <c r="BH135" s="69"/>
    </row>
    <row r="136" spans="1:60" ht="14.4" x14ac:dyDescent="0.3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7"/>
      <c r="M136" s="38"/>
      <c r="N136" s="48"/>
      <c r="O136" s="18"/>
      <c r="P136" s="76" t="s">
        <v>59</v>
      </c>
      <c r="R136" s="54">
        <v>84500</v>
      </c>
      <c r="S136" s="54">
        <v>84500</v>
      </c>
      <c r="T136" s="54">
        <v>84500</v>
      </c>
      <c r="U136" s="54">
        <v>83500</v>
      </c>
      <c r="V136" s="54">
        <v>83500</v>
      </c>
      <c r="W136" s="54">
        <v>83500</v>
      </c>
      <c r="X136" s="54">
        <v>83500</v>
      </c>
      <c r="Y136" s="54">
        <v>83500</v>
      </c>
      <c r="Z136" s="54">
        <v>83500</v>
      </c>
      <c r="AA136" s="54">
        <v>83500</v>
      </c>
      <c r="AB136" s="54">
        <v>83500</v>
      </c>
      <c r="AC136" s="54">
        <v>83500</v>
      </c>
      <c r="AD136" s="68"/>
      <c r="AE136" s="77">
        <f>SUM(R136:AC136)</f>
        <v>1005000</v>
      </c>
      <c r="AF136" s="69">
        <f>SUM(R136:AC136)</f>
        <v>1005000</v>
      </c>
      <c r="AG136" s="54">
        <v>278850</v>
      </c>
      <c r="AH136" s="54">
        <v>275550</v>
      </c>
      <c r="AI136" s="54">
        <v>275550</v>
      </c>
      <c r="AJ136" s="54">
        <v>275550</v>
      </c>
      <c r="AK136" s="68"/>
      <c r="AL136" s="77">
        <f>SUM(AG136:AJ136)</f>
        <v>1105500</v>
      </c>
      <c r="AM136" s="69">
        <f>AL136</f>
        <v>1105500</v>
      </c>
      <c r="AN136" s="54">
        <v>306735.00000000006</v>
      </c>
      <c r="AO136" s="54">
        <v>303105.00000000006</v>
      </c>
      <c r="AP136" s="54">
        <v>303105.00000000006</v>
      </c>
      <c r="AQ136" s="54">
        <v>303105.00000000006</v>
      </c>
      <c r="AR136" s="68"/>
      <c r="AS136" s="77">
        <f>SUM(AN136:AQ136)</f>
        <v>1216050.0000000002</v>
      </c>
      <c r="AT136" s="69">
        <f>AS136</f>
        <v>1216050.0000000002</v>
      </c>
      <c r="AU136" s="54">
        <v>337408.50000000012</v>
      </c>
      <c r="AV136" s="54">
        <v>333415.50000000012</v>
      </c>
      <c r="AW136" s="54">
        <v>333415.50000000012</v>
      </c>
      <c r="AX136" s="54">
        <v>333415.50000000012</v>
      </c>
      <c r="AY136" s="68"/>
      <c r="AZ136" s="77">
        <f>SUM(AU136:AX136)</f>
        <v>1337655.0000000005</v>
      </c>
      <c r="BA136" s="69">
        <f>AZ136</f>
        <v>1337655.0000000005</v>
      </c>
      <c r="BB136" s="54">
        <v>371149.35000000015</v>
      </c>
      <c r="BC136" s="54">
        <v>366757.05000000016</v>
      </c>
      <c r="BD136" s="54">
        <v>366757.05000000016</v>
      </c>
      <c r="BE136" s="54">
        <v>366757.05000000016</v>
      </c>
      <c r="BF136" s="68"/>
      <c r="BG136" s="77">
        <f>SUM(BB136:BE136)</f>
        <v>1471420.5000000009</v>
      </c>
      <c r="BH136" s="69">
        <f>BG136</f>
        <v>1471420.5000000009</v>
      </c>
    </row>
    <row r="137" spans="1:60" ht="14.4" x14ac:dyDescent="0.3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7"/>
      <c r="M137" s="38"/>
      <c r="N137" s="48"/>
      <c r="O137" s="18"/>
      <c r="P137" s="49" t="s">
        <v>60</v>
      </c>
      <c r="Q137" s="78">
        <v>0.4</v>
      </c>
      <c r="R137" s="50">
        <f>R136*$Q$137</f>
        <v>33800</v>
      </c>
      <c r="S137" s="50">
        <f t="shared" ref="S137:AC137" si="395">S136*$Q$137</f>
        <v>33800</v>
      </c>
      <c r="T137" s="50">
        <f t="shared" si="395"/>
        <v>33800</v>
      </c>
      <c r="U137" s="50">
        <f t="shared" si="395"/>
        <v>33400</v>
      </c>
      <c r="V137" s="50">
        <f t="shared" si="395"/>
        <v>33400</v>
      </c>
      <c r="W137" s="50">
        <f t="shared" si="395"/>
        <v>33400</v>
      </c>
      <c r="X137" s="50">
        <f t="shared" si="395"/>
        <v>33400</v>
      </c>
      <c r="Y137" s="50">
        <f t="shared" si="395"/>
        <v>33400</v>
      </c>
      <c r="Z137" s="50">
        <f t="shared" si="395"/>
        <v>33400</v>
      </c>
      <c r="AA137" s="50">
        <f t="shared" si="395"/>
        <v>33400</v>
      </c>
      <c r="AB137" s="50">
        <f t="shared" si="395"/>
        <v>33400</v>
      </c>
      <c r="AC137" s="50">
        <f t="shared" si="395"/>
        <v>33400</v>
      </c>
      <c r="AD137" s="68"/>
      <c r="AE137" s="43"/>
      <c r="AF137" s="69"/>
      <c r="AG137" s="50">
        <f t="shared" ref="AG137:AJ137" si="396">AG136*$Q$137</f>
        <v>111540</v>
      </c>
      <c r="AH137" s="50">
        <f t="shared" si="396"/>
        <v>110220</v>
      </c>
      <c r="AI137" s="50">
        <f t="shared" si="396"/>
        <v>110220</v>
      </c>
      <c r="AJ137" s="50">
        <f t="shared" si="396"/>
        <v>110220</v>
      </c>
      <c r="AK137" s="68"/>
      <c r="AL137" s="43"/>
      <c r="AM137" s="69"/>
      <c r="AN137" s="50">
        <f t="shared" ref="AN137:AQ137" si="397">AN136*$Q$137</f>
        <v>122694.00000000003</v>
      </c>
      <c r="AO137" s="50">
        <f t="shared" si="397"/>
        <v>121242.00000000003</v>
      </c>
      <c r="AP137" s="50">
        <f t="shared" si="397"/>
        <v>121242.00000000003</v>
      </c>
      <c r="AQ137" s="50">
        <f t="shared" si="397"/>
        <v>121242.00000000003</v>
      </c>
      <c r="AR137" s="68"/>
      <c r="AS137" s="43"/>
      <c r="AT137" s="69"/>
      <c r="AU137" s="50">
        <f t="shared" ref="AU137:AX137" si="398">AU136*$Q$137</f>
        <v>134963.40000000005</v>
      </c>
      <c r="AV137" s="50">
        <f t="shared" si="398"/>
        <v>133366.20000000004</v>
      </c>
      <c r="AW137" s="50">
        <f t="shared" si="398"/>
        <v>133366.20000000004</v>
      </c>
      <c r="AX137" s="50">
        <f t="shared" si="398"/>
        <v>133366.20000000004</v>
      </c>
      <c r="AY137" s="68"/>
      <c r="AZ137" s="43"/>
      <c r="BA137" s="69"/>
      <c r="BB137" s="50">
        <f t="shared" ref="BB137:BE137" si="399">BB136*$Q$137</f>
        <v>148459.74000000008</v>
      </c>
      <c r="BC137" s="50">
        <f t="shared" si="399"/>
        <v>146702.82000000007</v>
      </c>
      <c r="BD137" s="50">
        <f t="shared" si="399"/>
        <v>146702.82000000007</v>
      </c>
      <c r="BE137" s="50">
        <f t="shared" si="399"/>
        <v>146702.82000000007</v>
      </c>
      <c r="BF137" s="68"/>
      <c r="BG137" s="43"/>
      <c r="BH137" s="69"/>
    </row>
    <row r="138" spans="1:60" ht="14.4" x14ac:dyDescent="0.3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7"/>
      <c r="M138" s="38"/>
      <c r="N138" s="48"/>
      <c r="O138" s="18"/>
      <c r="P138" s="49" t="s">
        <v>61</v>
      </c>
      <c r="Q138" s="78">
        <v>0.6</v>
      </c>
      <c r="R138" s="50"/>
      <c r="S138" s="59">
        <f>R136*$Q$138</f>
        <v>50700</v>
      </c>
      <c r="T138" s="59">
        <f t="shared" ref="T138:AD138" si="400">S136*$Q$138</f>
        <v>50700</v>
      </c>
      <c r="U138" s="59">
        <f t="shared" si="400"/>
        <v>50700</v>
      </c>
      <c r="V138" s="59">
        <f t="shared" si="400"/>
        <v>50100</v>
      </c>
      <c r="W138" s="59">
        <f t="shared" si="400"/>
        <v>50100</v>
      </c>
      <c r="X138" s="59">
        <f t="shared" si="400"/>
        <v>50100</v>
      </c>
      <c r="Y138" s="59">
        <f t="shared" si="400"/>
        <v>50100</v>
      </c>
      <c r="Z138" s="59">
        <f t="shared" si="400"/>
        <v>50100</v>
      </c>
      <c r="AA138" s="59">
        <f t="shared" si="400"/>
        <v>50100</v>
      </c>
      <c r="AB138" s="59">
        <f t="shared" si="400"/>
        <v>50100</v>
      </c>
      <c r="AC138" s="59">
        <f t="shared" si="400"/>
        <v>50100</v>
      </c>
      <c r="AD138" s="59">
        <f t="shared" si="400"/>
        <v>50100</v>
      </c>
      <c r="AE138" s="43"/>
      <c r="AF138" s="69"/>
      <c r="AG138" s="59">
        <f>AC136*$Q$138</f>
        <v>50100</v>
      </c>
      <c r="AH138" s="59">
        <f t="shared" ref="AH138:AK138" si="401">AG136*$Q$138</f>
        <v>167310</v>
      </c>
      <c r="AI138" s="59">
        <f t="shared" si="401"/>
        <v>165330</v>
      </c>
      <c r="AJ138" s="59">
        <f t="shared" si="401"/>
        <v>165330</v>
      </c>
      <c r="AK138" s="59">
        <f t="shared" si="401"/>
        <v>165330</v>
      </c>
      <c r="AL138" s="43"/>
      <c r="AM138" s="69"/>
      <c r="AN138" s="59">
        <f>AJ136*$Q$138</f>
        <v>165330</v>
      </c>
      <c r="AO138" s="59">
        <f t="shared" ref="AO138:AR138" si="402">AN136*$Q$138</f>
        <v>184041.00000000003</v>
      </c>
      <c r="AP138" s="59">
        <f t="shared" si="402"/>
        <v>181863.00000000003</v>
      </c>
      <c r="AQ138" s="59">
        <f t="shared" si="402"/>
        <v>181863.00000000003</v>
      </c>
      <c r="AR138" s="59">
        <f t="shared" si="402"/>
        <v>181863.00000000003</v>
      </c>
      <c r="AS138" s="43"/>
      <c r="AT138" s="69"/>
      <c r="AU138" s="59">
        <f>AQ136*$Q$138</f>
        <v>181863.00000000003</v>
      </c>
      <c r="AV138" s="59">
        <f t="shared" ref="AV138:AY138" si="403">AU136*$Q$138</f>
        <v>202445.10000000006</v>
      </c>
      <c r="AW138" s="59">
        <f t="shared" si="403"/>
        <v>200049.30000000008</v>
      </c>
      <c r="AX138" s="59">
        <f t="shared" si="403"/>
        <v>200049.30000000008</v>
      </c>
      <c r="AY138" s="59">
        <f t="shared" si="403"/>
        <v>200049.30000000008</v>
      </c>
      <c r="AZ138" s="43"/>
      <c r="BA138" s="69"/>
      <c r="BB138" s="59">
        <f>AX136*$Q$138</f>
        <v>200049.30000000008</v>
      </c>
      <c r="BC138" s="59">
        <f t="shared" ref="BC138:BF138" si="404">BB136*$Q$138</f>
        <v>222689.61000000007</v>
      </c>
      <c r="BD138" s="59">
        <f t="shared" si="404"/>
        <v>220054.2300000001</v>
      </c>
      <c r="BE138" s="59">
        <f t="shared" si="404"/>
        <v>220054.2300000001</v>
      </c>
      <c r="BF138" s="59">
        <f t="shared" si="404"/>
        <v>220054.2300000001</v>
      </c>
      <c r="BG138" s="43"/>
      <c r="BH138" s="69"/>
    </row>
    <row r="139" spans="1:60" ht="14.4" x14ac:dyDescent="0.3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7"/>
      <c r="M139" s="38"/>
      <c r="N139" s="48"/>
      <c r="O139" s="18"/>
      <c r="P139" s="65" t="s">
        <v>21</v>
      </c>
      <c r="Q139" s="78"/>
      <c r="R139" s="66">
        <f>SUM(R137:R138)</f>
        <v>33800</v>
      </c>
      <c r="S139" s="66">
        <f t="shared" ref="S139:AC139" si="405">SUM(S137:S138)</f>
        <v>84500</v>
      </c>
      <c r="T139" s="66">
        <f t="shared" si="405"/>
        <v>84500</v>
      </c>
      <c r="U139" s="66">
        <f t="shared" si="405"/>
        <v>84100</v>
      </c>
      <c r="V139" s="66">
        <f t="shared" si="405"/>
        <v>83500</v>
      </c>
      <c r="W139" s="66">
        <f t="shared" si="405"/>
        <v>83500</v>
      </c>
      <c r="X139" s="66">
        <f t="shared" si="405"/>
        <v>83500</v>
      </c>
      <c r="Y139" s="66">
        <f t="shared" si="405"/>
        <v>83500</v>
      </c>
      <c r="Z139" s="66">
        <f t="shared" si="405"/>
        <v>83500</v>
      </c>
      <c r="AA139" s="66">
        <f t="shared" si="405"/>
        <v>83500</v>
      </c>
      <c r="AB139" s="66">
        <f t="shared" si="405"/>
        <v>83500</v>
      </c>
      <c r="AC139" s="66">
        <f t="shared" si="405"/>
        <v>83500</v>
      </c>
      <c r="AD139" s="68"/>
      <c r="AE139" s="77">
        <f>SUM(R139:AC139)</f>
        <v>954900</v>
      </c>
      <c r="AF139" s="69">
        <f>SUM(R139:AC139)</f>
        <v>954900</v>
      </c>
      <c r="AG139" s="66">
        <f t="shared" ref="AG139:AJ139" si="406">SUM(AG137:AG138)</f>
        <v>161640</v>
      </c>
      <c r="AH139" s="66">
        <f t="shared" si="406"/>
        <v>277530</v>
      </c>
      <c r="AI139" s="66">
        <f t="shared" si="406"/>
        <v>275550</v>
      </c>
      <c r="AJ139" s="66">
        <f t="shared" si="406"/>
        <v>275550</v>
      </c>
      <c r="AK139" s="68"/>
      <c r="AL139" s="77">
        <f>SUM(AG139:AJ139)</f>
        <v>990270</v>
      </c>
      <c r="AM139" s="69">
        <f>AL139</f>
        <v>990270</v>
      </c>
      <c r="AN139" s="66">
        <f t="shared" ref="AN139:AQ139" si="407">SUM(AN137:AN138)</f>
        <v>288024</v>
      </c>
      <c r="AO139" s="66">
        <f t="shared" si="407"/>
        <v>305283.00000000006</v>
      </c>
      <c r="AP139" s="66">
        <f t="shared" si="407"/>
        <v>303105.00000000006</v>
      </c>
      <c r="AQ139" s="66">
        <f t="shared" si="407"/>
        <v>303105.00000000006</v>
      </c>
      <c r="AR139" s="68"/>
      <c r="AS139" s="77">
        <f>SUM(AN139:AQ139)</f>
        <v>1199517</v>
      </c>
      <c r="AT139" s="69">
        <f>AS139</f>
        <v>1199517</v>
      </c>
      <c r="AU139" s="66">
        <f t="shared" ref="AU139:AX139" si="408">SUM(AU137:AU138)</f>
        <v>316826.40000000008</v>
      </c>
      <c r="AV139" s="66">
        <f t="shared" si="408"/>
        <v>335811.3000000001</v>
      </c>
      <c r="AW139" s="66">
        <f t="shared" si="408"/>
        <v>333415.50000000012</v>
      </c>
      <c r="AX139" s="66">
        <f t="shared" si="408"/>
        <v>333415.50000000012</v>
      </c>
      <c r="AY139" s="68"/>
      <c r="AZ139" s="77">
        <f>SUM(AU139:AX139)</f>
        <v>1319468.7000000004</v>
      </c>
      <c r="BA139" s="69">
        <f>AZ139</f>
        <v>1319468.7000000004</v>
      </c>
      <c r="BB139" s="66">
        <f t="shared" ref="BB139:BE139" si="409">SUM(BB137:BB138)</f>
        <v>348509.04000000015</v>
      </c>
      <c r="BC139" s="66">
        <f t="shared" si="409"/>
        <v>369392.43000000017</v>
      </c>
      <c r="BD139" s="66">
        <f t="shared" si="409"/>
        <v>366757.05000000016</v>
      </c>
      <c r="BE139" s="66">
        <f t="shared" si="409"/>
        <v>366757.05000000016</v>
      </c>
      <c r="BF139" s="68"/>
      <c r="BG139" s="77">
        <f>SUM(BB139:BE139)</f>
        <v>1451415.5700000008</v>
      </c>
      <c r="BH139" s="69">
        <f>BG139</f>
        <v>1451415.5700000008</v>
      </c>
    </row>
    <row r="140" spans="1:60" ht="14.4" x14ac:dyDescent="0.3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7"/>
      <c r="M140" s="38"/>
      <c r="N140" s="48"/>
      <c r="O140" s="18"/>
      <c r="P140" s="65" t="s">
        <v>62</v>
      </c>
      <c r="Q140" s="78"/>
      <c r="R140" s="66">
        <f>S138</f>
        <v>50700</v>
      </c>
      <c r="S140" s="66">
        <f t="shared" ref="S140:AC140" si="410">T138</f>
        <v>50700</v>
      </c>
      <c r="T140" s="66">
        <f t="shared" si="410"/>
        <v>50700</v>
      </c>
      <c r="U140" s="66">
        <f t="shared" si="410"/>
        <v>50100</v>
      </c>
      <c r="V140" s="66">
        <f t="shared" si="410"/>
        <v>50100</v>
      </c>
      <c r="W140" s="66">
        <f t="shared" si="410"/>
        <v>50100</v>
      </c>
      <c r="X140" s="66">
        <f t="shared" si="410"/>
        <v>50100</v>
      </c>
      <c r="Y140" s="66">
        <f t="shared" si="410"/>
        <v>50100</v>
      </c>
      <c r="Z140" s="66">
        <f t="shared" si="410"/>
        <v>50100</v>
      </c>
      <c r="AA140" s="66">
        <f t="shared" si="410"/>
        <v>50100</v>
      </c>
      <c r="AB140" s="66">
        <f t="shared" si="410"/>
        <v>50100</v>
      </c>
      <c r="AC140" s="66">
        <f t="shared" si="410"/>
        <v>50100</v>
      </c>
      <c r="AD140" s="68"/>
      <c r="AE140" s="77">
        <f>AE136-AE139</f>
        <v>50100</v>
      </c>
      <c r="AF140" s="69">
        <f>AF136-AF139</f>
        <v>50100</v>
      </c>
      <c r="AG140" s="66">
        <f t="shared" ref="AG140:AJ140" si="411">AH138</f>
        <v>167310</v>
      </c>
      <c r="AH140" s="66">
        <f t="shared" si="411"/>
        <v>165330</v>
      </c>
      <c r="AI140" s="66">
        <f t="shared" si="411"/>
        <v>165330</v>
      </c>
      <c r="AJ140" s="66">
        <f t="shared" si="411"/>
        <v>165330</v>
      </c>
      <c r="AK140" s="68"/>
      <c r="AL140" s="89">
        <f>AL136-AL139+AF140</f>
        <v>165330</v>
      </c>
      <c r="AM140" s="69">
        <f>AL140</f>
        <v>165330</v>
      </c>
      <c r="AN140" s="66">
        <f t="shared" ref="AN140:AQ140" si="412">AO138</f>
        <v>184041.00000000003</v>
      </c>
      <c r="AO140" s="66">
        <f t="shared" si="412"/>
        <v>181863.00000000003</v>
      </c>
      <c r="AP140" s="66">
        <f t="shared" si="412"/>
        <v>181863.00000000003</v>
      </c>
      <c r="AQ140" s="66">
        <f t="shared" si="412"/>
        <v>181863.00000000003</v>
      </c>
      <c r="AR140" s="68"/>
      <c r="AS140" s="89">
        <f>AS136-AS139+AM140</f>
        <v>181863.00000000023</v>
      </c>
      <c r="AT140" s="69">
        <f>AS140</f>
        <v>181863.00000000023</v>
      </c>
      <c r="AU140" s="66">
        <f t="shared" ref="AU140:AX140" si="413">AV138</f>
        <v>202445.10000000006</v>
      </c>
      <c r="AV140" s="66">
        <f t="shared" si="413"/>
        <v>200049.30000000008</v>
      </c>
      <c r="AW140" s="66">
        <f t="shared" si="413"/>
        <v>200049.30000000008</v>
      </c>
      <c r="AX140" s="66">
        <f t="shared" si="413"/>
        <v>200049.30000000008</v>
      </c>
      <c r="AY140" s="68"/>
      <c r="AZ140" s="89">
        <f>AZ136-AZ139+AT140</f>
        <v>200049.30000000028</v>
      </c>
      <c r="BA140" s="69">
        <f>AZ140</f>
        <v>200049.30000000028</v>
      </c>
      <c r="BB140" s="66">
        <f t="shared" ref="BB140:BE140" si="414">BC138</f>
        <v>222689.61000000007</v>
      </c>
      <c r="BC140" s="66">
        <f t="shared" si="414"/>
        <v>220054.2300000001</v>
      </c>
      <c r="BD140" s="66">
        <f t="shared" si="414"/>
        <v>220054.2300000001</v>
      </c>
      <c r="BE140" s="66">
        <f t="shared" si="414"/>
        <v>220054.2300000001</v>
      </c>
      <c r="BF140" s="68"/>
      <c r="BG140" s="89">
        <f>BG136-BG139+BA140</f>
        <v>220054.23000000045</v>
      </c>
      <c r="BH140" s="69">
        <f>BG140</f>
        <v>220054.23000000045</v>
      </c>
    </row>
    <row r="141" spans="1:60" ht="14.4" x14ac:dyDescent="0.3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7"/>
      <c r="M141" s="38"/>
      <c r="N141" s="48"/>
      <c r="O141" s="18"/>
      <c r="P141" s="65"/>
      <c r="Q141" s="78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59"/>
      <c r="AD141" s="68"/>
      <c r="AE141" s="43"/>
      <c r="AF141" s="69"/>
      <c r="AG141" s="90"/>
      <c r="AH141" s="90"/>
      <c r="AI141" s="90"/>
      <c r="AJ141" s="59"/>
      <c r="AK141" s="68"/>
      <c r="AL141" s="43"/>
      <c r="AM141" s="69"/>
      <c r="AN141" s="90"/>
      <c r="AO141" s="90"/>
      <c r="AP141" s="90"/>
      <c r="AQ141" s="59"/>
      <c r="AR141" s="68"/>
      <c r="AS141" s="43"/>
      <c r="AT141" s="69"/>
      <c r="AU141" s="90"/>
      <c r="AV141" s="90"/>
      <c r="AW141" s="90"/>
      <c r="AX141" s="59"/>
      <c r="AY141" s="68"/>
      <c r="AZ141" s="43"/>
      <c r="BA141" s="69"/>
      <c r="BB141" s="90"/>
      <c r="BC141" s="90"/>
      <c r="BD141" s="90"/>
      <c r="BE141" s="59"/>
      <c r="BF141" s="68"/>
      <c r="BG141" s="43"/>
      <c r="BH141" s="69"/>
    </row>
    <row r="142" spans="1:60" ht="14.4" x14ac:dyDescent="0.3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7"/>
      <c r="M142" s="38"/>
      <c r="N142" s="48"/>
      <c r="O142" s="18"/>
      <c r="P142" s="76" t="s">
        <v>30</v>
      </c>
      <c r="R142" s="54">
        <v>124675.16666666666</v>
      </c>
      <c r="S142" s="54">
        <v>124676.16666666666</v>
      </c>
      <c r="T142" s="54">
        <v>124677.16666666666</v>
      </c>
      <c r="U142" s="54">
        <v>124678.16666666666</v>
      </c>
      <c r="V142" s="54">
        <v>124679.16666666666</v>
      </c>
      <c r="W142" s="54">
        <v>124680.16666666666</v>
      </c>
      <c r="X142" s="54">
        <v>124681.16666666666</v>
      </c>
      <c r="Y142" s="54">
        <v>124682.16666666666</v>
      </c>
      <c r="Z142" s="54">
        <v>124683.16666666666</v>
      </c>
      <c r="AA142" s="54">
        <v>124684.16666666666</v>
      </c>
      <c r="AB142" s="54">
        <v>124685.16666666666</v>
      </c>
      <c r="AC142" s="54">
        <v>124686.16666666666</v>
      </c>
      <c r="AD142" s="68"/>
      <c r="AE142" s="77">
        <f>SUM(R142:AC142)</f>
        <v>1496168</v>
      </c>
      <c r="AF142" s="69">
        <f>SUM(R142:AC142)</f>
        <v>1496168</v>
      </c>
      <c r="AG142" s="54">
        <v>411431.35</v>
      </c>
      <c r="AH142" s="54">
        <v>411441.25</v>
      </c>
      <c r="AI142" s="54">
        <v>411451.15</v>
      </c>
      <c r="AJ142" s="54">
        <v>411461.05</v>
      </c>
      <c r="AK142" s="68"/>
      <c r="AL142" s="77">
        <f>SUM(AG142:AJ142)</f>
        <v>1645784.8</v>
      </c>
      <c r="AM142" s="69">
        <f>AL142</f>
        <v>1645784.8</v>
      </c>
      <c r="AN142" s="54">
        <v>452574.48500000004</v>
      </c>
      <c r="AO142" s="54">
        <v>452585.37500000006</v>
      </c>
      <c r="AP142" s="54">
        <v>452596.26500000007</v>
      </c>
      <c r="AQ142" s="54">
        <v>452607.15500000003</v>
      </c>
      <c r="AR142" s="68"/>
      <c r="AS142" s="77">
        <f>SUM(AN142:AQ142)</f>
        <v>1810363.2800000003</v>
      </c>
      <c r="AT142" s="69">
        <f>AS142</f>
        <v>1810363.2800000003</v>
      </c>
      <c r="AU142" s="54">
        <v>497831.93350000004</v>
      </c>
      <c r="AV142" s="54">
        <v>497843.91250000009</v>
      </c>
      <c r="AW142" s="54">
        <v>497855.89150000003</v>
      </c>
      <c r="AX142" s="54">
        <v>497867.87050000008</v>
      </c>
      <c r="AY142" s="68"/>
      <c r="AZ142" s="77">
        <f>SUM(AU142:AX142)</f>
        <v>1991399.6080000005</v>
      </c>
      <c r="BA142" s="69">
        <f>AZ142</f>
        <v>1991399.6080000005</v>
      </c>
      <c r="BB142" s="54">
        <v>547615.12685000012</v>
      </c>
      <c r="BC142" s="54">
        <v>547628.30375000008</v>
      </c>
      <c r="BD142" s="54">
        <v>547641.48065000016</v>
      </c>
      <c r="BE142" s="54">
        <v>547654.65755000012</v>
      </c>
      <c r="BF142" s="68"/>
      <c r="BG142" s="77">
        <f>SUM(BB142:BE142)</f>
        <v>2190539.5688000005</v>
      </c>
      <c r="BH142" s="69">
        <f>BG142</f>
        <v>2190539.5688000005</v>
      </c>
    </row>
    <row r="143" spans="1:60" ht="14.4" x14ac:dyDescent="0.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7"/>
      <c r="M143" s="38"/>
      <c r="N143" s="48"/>
      <c r="O143" s="18"/>
      <c r="P143" s="49" t="s">
        <v>31</v>
      </c>
      <c r="Q143" s="78">
        <v>0.4</v>
      </c>
      <c r="R143" s="50">
        <f>R142*$Q$143</f>
        <v>49870.066666666666</v>
      </c>
      <c r="S143" s="50">
        <f>S142*$Q$143</f>
        <v>49870.466666666667</v>
      </c>
      <c r="T143" s="50">
        <f t="shared" ref="T143:AC143" si="415">T142*$Q$143</f>
        <v>49870.866666666669</v>
      </c>
      <c r="U143" s="50">
        <f t="shared" si="415"/>
        <v>49871.266666666663</v>
      </c>
      <c r="V143" s="50">
        <f t="shared" si="415"/>
        <v>49871.666666666664</v>
      </c>
      <c r="W143" s="50">
        <f t="shared" si="415"/>
        <v>49872.066666666666</v>
      </c>
      <c r="X143" s="50">
        <f t="shared" si="415"/>
        <v>49872.466666666667</v>
      </c>
      <c r="Y143" s="50">
        <f t="shared" si="415"/>
        <v>49872.866666666669</v>
      </c>
      <c r="Z143" s="50">
        <f t="shared" si="415"/>
        <v>49873.266666666663</v>
      </c>
      <c r="AA143" s="50">
        <f t="shared" si="415"/>
        <v>49873.666666666664</v>
      </c>
      <c r="AB143" s="50">
        <f t="shared" si="415"/>
        <v>49874.066666666666</v>
      </c>
      <c r="AC143" s="50">
        <f t="shared" si="415"/>
        <v>49874.466666666667</v>
      </c>
      <c r="AD143" s="68"/>
      <c r="AE143" s="43"/>
      <c r="AF143" s="69"/>
      <c r="AG143" s="50">
        <f>AG142*$Q$143</f>
        <v>164572.54</v>
      </c>
      <c r="AH143" s="50">
        <f>AH142*$Q$143</f>
        <v>164576.5</v>
      </c>
      <c r="AI143" s="50">
        <f>AI142*$Q$143</f>
        <v>164580.46000000002</v>
      </c>
      <c r="AJ143" s="50">
        <f>AJ142*$Q$143</f>
        <v>164584.42000000001</v>
      </c>
      <c r="AK143" s="68"/>
      <c r="AL143" s="43"/>
      <c r="AM143" s="69"/>
      <c r="AN143" s="50">
        <f>AN142*$Q$143</f>
        <v>181029.79400000002</v>
      </c>
      <c r="AO143" s="50">
        <f>AO142*$Q$143</f>
        <v>181034.15000000002</v>
      </c>
      <c r="AP143" s="50">
        <f>AP142*$Q$143</f>
        <v>181038.50600000005</v>
      </c>
      <c r="AQ143" s="50">
        <f>AQ142*$Q$143</f>
        <v>181042.86200000002</v>
      </c>
      <c r="AR143" s="68"/>
      <c r="AS143" s="43"/>
      <c r="AT143" s="69"/>
      <c r="AU143" s="50">
        <f>AU142*$Q$143</f>
        <v>199132.77340000003</v>
      </c>
      <c r="AV143" s="50">
        <f>AV142*$Q$143</f>
        <v>199137.56500000006</v>
      </c>
      <c r="AW143" s="50">
        <f>AW142*$Q$143</f>
        <v>199142.35660000003</v>
      </c>
      <c r="AX143" s="50">
        <f>AX142*$Q$143</f>
        <v>199147.14820000005</v>
      </c>
      <c r="AY143" s="68"/>
      <c r="AZ143" s="43"/>
      <c r="BA143" s="69"/>
      <c r="BB143" s="50">
        <f>BB142*$Q$143</f>
        <v>219046.05074000006</v>
      </c>
      <c r="BC143" s="50">
        <f>BC142*$Q$143</f>
        <v>219051.32150000005</v>
      </c>
      <c r="BD143" s="50">
        <f>BD142*$Q$143</f>
        <v>219056.59226000006</v>
      </c>
      <c r="BE143" s="50">
        <f>BE142*$Q$143</f>
        <v>219061.86302000005</v>
      </c>
      <c r="BF143" s="68"/>
      <c r="BG143" s="43"/>
      <c r="BH143" s="69"/>
    </row>
    <row r="144" spans="1:60" ht="14.4" x14ac:dyDescent="0.3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7"/>
      <c r="M144" s="38"/>
      <c r="N144" s="48"/>
      <c r="O144" s="18"/>
      <c r="P144" s="49" t="s">
        <v>32</v>
      </c>
      <c r="Q144" s="78">
        <v>0.6</v>
      </c>
      <c r="R144" s="50"/>
      <c r="S144" s="59">
        <f>R142*$Q$144</f>
        <v>74805.099999999991</v>
      </c>
      <c r="T144" s="59">
        <f t="shared" ref="T144:AD144" si="416">S142*$Q$144</f>
        <v>74805.7</v>
      </c>
      <c r="U144" s="59">
        <f t="shared" si="416"/>
        <v>74806.299999999988</v>
      </c>
      <c r="V144" s="59">
        <f t="shared" si="416"/>
        <v>74806.899999999994</v>
      </c>
      <c r="W144" s="59">
        <f t="shared" si="416"/>
        <v>74807.499999999985</v>
      </c>
      <c r="X144" s="59">
        <f t="shared" si="416"/>
        <v>74808.099999999991</v>
      </c>
      <c r="Y144" s="59">
        <f t="shared" si="416"/>
        <v>74808.7</v>
      </c>
      <c r="Z144" s="59">
        <f t="shared" si="416"/>
        <v>74809.299999999988</v>
      </c>
      <c r="AA144" s="59">
        <f t="shared" si="416"/>
        <v>74809.899999999994</v>
      </c>
      <c r="AB144" s="59">
        <f t="shared" si="416"/>
        <v>74810.499999999985</v>
      </c>
      <c r="AC144" s="59">
        <f t="shared" si="416"/>
        <v>74811.099999999991</v>
      </c>
      <c r="AD144" s="59">
        <f t="shared" si="416"/>
        <v>74811.7</v>
      </c>
      <c r="AE144" s="43"/>
      <c r="AF144" s="69"/>
      <c r="AG144" s="59">
        <f>AC142*$Q$144</f>
        <v>74811.7</v>
      </c>
      <c r="AH144" s="59">
        <f>AG142*$Q$144</f>
        <v>246858.80999999997</v>
      </c>
      <c r="AI144" s="59">
        <f>AH142*$Q$144</f>
        <v>246864.75</v>
      </c>
      <c r="AJ144" s="59">
        <f>AI142*$Q$144</f>
        <v>246870.69</v>
      </c>
      <c r="AK144" s="59">
        <f>AJ142*$Q$144</f>
        <v>246876.62999999998</v>
      </c>
      <c r="AL144" s="43"/>
      <c r="AM144" s="69"/>
      <c r="AN144" s="59">
        <f>AJ142*$Q$144</f>
        <v>246876.62999999998</v>
      </c>
      <c r="AO144" s="59">
        <f>AN142*$Q$144</f>
        <v>271544.69099999999</v>
      </c>
      <c r="AP144" s="59">
        <f>AO142*$Q$144</f>
        <v>271551.22500000003</v>
      </c>
      <c r="AQ144" s="59">
        <f>AP142*$Q$144</f>
        <v>271557.75900000002</v>
      </c>
      <c r="AR144" s="59">
        <f>AQ142*$Q$144</f>
        <v>271564.29300000001</v>
      </c>
      <c r="AS144" s="43"/>
      <c r="AT144" s="69"/>
      <c r="AU144" s="59">
        <f>AQ142*$Q$144</f>
        <v>271564.29300000001</v>
      </c>
      <c r="AV144" s="59">
        <f>AU142*$Q$144</f>
        <v>298699.16010000004</v>
      </c>
      <c r="AW144" s="59">
        <f>AV142*$Q$144</f>
        <v>298706.34750000003</v>
      </c>
      <c r="AX144" s="59">
        <f>AW142*$Q$144</f>
        <v>298713.53490000003</v>
      </c>
      <c r="AY144" s="59">
        <f>AX142*$Q$144</f>
        <v>298720.72230000002</v>
      </c>
      <c r="AZ144" s="43"/>
      <c r="BA144" s="69"/>
      <c r="BB144" s="59">
        <f>AX142*$Q$144</f>
        <v>298720.72230000002</v>
      </c>
      <c r="BC144" s="59">
        <f>BB142*$Q$144</f>
        <v>328569.07611000008</v>
      </c>
      <c r="BD144" s="59">
        <f>BC142*$Q$144</f>
        <v>328576.98225000006</v>
      </c>
      <c r="BE144" s="59">
        <f>BD142*$Q$144</f>
        <v>328584.88839000009</v>
      </c>
      <c r="BF144" s="59">
        <f>BE142*$Q$144</f>
        <v>328592.79453000007</v>
      </c>
      <c r="BG144" s="43"/>
      <c r="BH144" s="69"/>
    </row>
    <row r="145" spans="1:60" ht="14.4" x14ac:dyDescent="0.3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7"/>
      <c r="M145" s="38"/>
      <c r="N145" s="48"/>
      <c r="O145" s="18"/>
      <c r="P145" s="65" t="s">
        <v>21</v>
      </c>
      <c r="Q145" s="78"/>
      <c r="R145" s="66">
        <f t="shared" ref="R145:AC145" si="417">SUM(R143:R144)</f>
        <v>49870.066666666666</v>
      </c>
      <c r="S145" s="66">
        <f t="shared" si="417"/>
        <v>124675.56666666665</v>
      </c>
      <c r="T145" s="66">
        <f t="shared" si="417"/>
        <v>124676.56666666667</v>
      </c>
      <c r="U145" s="66">
        <f t="shared" si="417"/>
        <v>124677.56666666665</v>
      </c>
      <c r="V145" s="66">
        <f t="shared" si="417"/>
        <v>124678.56666666665</v>
      </c>
      <c r="W145" s="66">
        <f t="shared" si="417"/>
        <v>124679.56666666665</v>
      </c>
      <c r="X145" s="66">
        <f t="shared" si="417"/>
        <v>124680.56666666665</v>
      </c>
      <c r="Y145" s="66">
        <f t="shared" si="417"/>
        <v>124681.56666666667</v>
      </c>
      <c r="Z145" s="66">
        <f t="shared" si="417"/>
        <v>124682.56666666665</v>
      </c>
      <c r="AA145" s="66">
        <f t="shared" si="417"/>
        <v>124683.56666666665</v>
      </c>
      <c r="AB145" s="66">
        <f t="shared" si="417"/>
        <v>124684.56666666665</v>
      </c>
      <c r="AC145" s="66">
        <f t="shared" si="417"/>
        <v>124685.56666666665</v>
      </c>
      <c r="AD145" s="68"/>
      <c r="AE145" s="77">
        <f>SUM(R145:AC145)</f>
        <v>1421356.2999999998</v>
      </c>
      <c r="AF145" s="69">
        <f>SUM(R145:AC145)</f>
        <v>1421356.2999999998</v>
      </c>
      <c r="AG145" s="66">
        <f>SUM(AG143:AG144)</f>
        <v>239384.24</v>
      </c>
      <c r="AH145" s="66">
        <f t="shared" ref="AH145:AJ145" si="418">SUM(AH143:AH144)</f>
        <v>411435.30999999994</v>
      </c>
      <c r="AI145" s="66">
        <f t="shared" si="418"/>
        <v>411445.21</v>
      </c>
      <c r="AJ145" s="66">
        <f t="shared" si="418"/>
        <v>411455.11</v>
      </c>
      <c r="AK145" s="93"/>
      <c r="AL145" s="77">
        <f>SUM(AG145:AJ145)</f>
        <v>1473719.87</v>
      </c>
      <c r="AM145" s="69">
        <f>AL145</f>
        <v>1473719.87</v>
      </c>
      <c r="AN145" s="66">
        <f>SUM(AN143:AN144)</f>
        <v>427906.424</v>
      </c>
      <c r="AO145" s="66">
        <f t="shared" ref="AO145:AQ145" si="419">SUM(AO143:AO144)</f>
        <v>452578.84100000001</v>
      </c>
      <c r="AP145" s="66">
        <f t="shared" si="419"/>
        <v>452589.73100000009</v>
      </c>
      <c r="AQ145" s="66">
        <f t="shared" si="419"/>
        <v>452600.62100000004</v>
      </c>
      <c r="AR145" s="93"/>
      <c r="AS145" s="77">
        <f>SUM(AN145:AQ145)</f>
        <v>1785675.6170000001</v>
      </c>
      <c r="AT145" s="69">
        <f>AS145</f>
        <v>1785675.6170000001</v>
      </c>
      <c r="AU145" s="66">
        <f>SUM(AU143:AU144)</f>
        <v>470697.06640000001</v>
      </c>
      <c r="AV145" s="66">
        <f t="shared" ref="AV145:AX145" si="420">SUM(AV143:AV144)</f>
        <v>497836.7251000001</v>
      </c>
      <c r="AW145" s="66">
        <f t="shared" si="420"/>
        <v>497848.70410000009</v>
      </c>
      <c r="AX145" s="66">
        <f t="shared" si="420"/>
        <v>497860.68310000008</v>
      </c>
      <c r="AY145" s="93"/>
      <c r="AZ145" s="77">
        <f>SUM(AU145:AX145)</f>
        <v>1964243.1787</v>
      </c>
      <c r="BA145" s="69">
        <f>AZ145</f>
        <v>1964243.1787</v>
      </c>
      <c r="BB145" s="66">
        <f>SUM(BB143:BB144)</f>
        <v>517766.77304000012</v>
      </c>
      <c r="BC145" s="66">
        <f t="shared" ref="BC145:BE145" si="421">SUM(BC143:BC144)</f>
        <v>547620.3976100001</v>
      </c>
      <c r="BD145" s="66">
        <f t="shared" si="421"/>
        <v>547633.57451000018</v>
      </c>
      <c r="BE145" s="66">
        <f t="shared" si="421"/>
        <v>547646.75141000014</v>
      </c>
      <c r="BF145" s="93"/>
      <c r="BG145" s="77">
        <f>SUM(BB145:BE145)</f>
        <v>2160667.4965700004</v>
      </c>
      <c r="BH145" s="69">
        <f>BG145</f>
        <v>2160667.4965700004</v>
      </c>
    </row>
    <row r="146" spans="1:60" ht="14.4" x14ac:dyDescent="0.3">
      <c r="A146" s="91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92"/>
      <c r="N146" s="48"/>
      <c r="O146" s="18"/>
      <c r="P146" s="65" t="s">
        <v>63</v>
      </c>
      <c r="Q146" s="85"/>
      <c r="R146" s="66">
        <f t="shared" ref="R146:AC146" si="422">S144</f>
        <v>74805.099999999991</v>
      </c>
      <c r="S146" s="66">
        <f t="shared" si="422"/>
        <v>74805.7</v>
      </c>
      <c r="T146" s="66">
        <f t="shared" si="422"/>
        <v>74806.299999999988</v>
      </c>
      <c r="U146" s="66">
        <f t="shared" si="422"/>
        <v>74806.899999999994</v>
      </c>
      <c r="V146" s="66">
        <f t="shared" si="422"/>
        <v>74807.499999999985</v>
      </c>
      <c r="W146" s="66">
        <f t="shared" si="422"/>
        <v>74808.099999999991</v>
      </c>
      <c r="X146" s="66">
        <f t="shared" si="422"/>
        <v>74808.7</v>
      </c>
      <c r="Y146" s="66">
        <f t="shared" si="422"/>
        <v>74809.299999999988</v>
      </c>
      <c r="Z146" s="66">
        <f t="shared" si="422"/>
        <v>74809.899999999994</v>
      </c>
      <c r="AA146" s="66">
        <f t="shared" si="422"/>
        <v>74810.499999999985</v>
      </c>
      <c r="AB146" s="66">
        <f t="shared" si="422"/>
        <v>74811.099999999991</v>
      </c>
      <c r="AC146" s="66">
        <f t="shared" si="422"/>
        <v>74811.7</v>
      </c>
      <c r="AD146" s="93"/>
      <c r="AE146" s="77">
        <f>AE142-AE145</f>
        <v>74811.700000000186</v>
      </c>
      <c r="AF146" s="53">
        <f>AF142-AF145</f>
        <v>74811.700000000186</v>
      </c>
      <c r="AG146" s="66">
        <f>AH144</f>
        <v>246858.80999999997</v>
      </c>
      <c r="AH146" s="66">
        <f>AI144</f>
        <v>246864.75</v>
      </c>
      <c r="AI146" s="66">
        <f>AJ144</f>
        <v>246870.69</v>
      </c>
      <c r="AJ146" s="66">
        <f>AK144</f>
        <v>246876.62999999998</v>
      </c>
      <c r="AK146" s="93"/>
      <c r="AL146" s="89">
        <f>AL142-AL145+AF146</f>
        <v>246876.63000000012</v>
      </c>
      <c r="AM146" s="53">
        <f>AL146</f>
        <v>246876.63000000012</v>
      </c>
      <c r="AN146" s="66">
        <f>AO144</f>
        <v>271544.69099999999</v>
      </c>
      <c r="AO146" s="66">
        <f>AP144</f>
        <v>271551.22500000003</v>
      </c>
      <c r="AP146" s="66">
        <f>AQ144</f>
        <v>271557.75900000002</v>
      </c>
      <c r="AQ146" s="66">
        <f>AR144</f>
        <v>271564.29300000001</v>
      </c>
      <c r="AR146" s="93"/>
      <c r="AS146" s="89">
        <f>AS142-AS145+AM146</f>
        <v>271564.2930000003</v>
      </c>
      <c r="AT146" s="53">
        <f>AS146</f>
        <v>271564.2930000003</v>
      </c>
      <c r="AU146" s="66">
        <f>AV144</f>
        <v>298699.16010000004</v>
      </c>
      <c r="AV146" s="66">
        <f>AW144</f>
        <v>298706.34750000003</v>
      </c>
      <c r="AW146" s="66">
        <f>AX144</f>
        <v>298713.53490000003</v>
      </c>
      <c r="AX146" s="66">
        <f>AY144</f>
        <v>298720.72230000002</v>
      </c>
      <c r="AY146" s="93"/>
      <c r="AZ146" s="89">
        <f>AZ142-AZ145+AT146</f>
        <v>298720.72230000072</v>
      </c>
      <c r="BA146" s="53">
        <f>AZ146</f>
        <v>298720.72230000072</v>
      </c>
      <c r="BB146" s="66">
        <f>BC144</f>
        <v>328569.07611000008</v>
      </c>
      <c r="BC146" s="66">
        <f>BD144</f>
        <v>328576.98225000006</v>
      </c>
      <c r="BD146" s="66">
        <f>BE144</f>
        <v>328584.88839000009</v>
      </c>
      <c r="BE146" s="66">
        <f>BF144</f>
        <v>328592.79453000007</v>
      </c>
      <c r="BF146" s="93"/>
      <c r="BG146" s="89">
        <f>BG142-BG145+BA146</f>
        <v>328592.79453000077</v>
      </c>
      <c r="BH146" s="53">
        <f>BG146</f>
        <v>328592.79453000077</v>
      </c>
    </row>
    <row r="147" spans="1:60" ht="14.4" x14ac:dyDescent="0.3">
      <c r="A147" s="91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92"/>
      <c r="N147" s="48"/>
      <c r="O147" s="18"/>
      <c r="P147" s="65"/>
      <c r="Q147" s="85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3"/>
      <c r="AE147" s="43"/>
      <c r="AF147" s="53"/>
      <c r="AG147" s="90"/>
      <c r="AH147" s="90"/>
      <c r="AI147" s="90"/>
      <c r="AJ147" s="90"/>
      <c r="AK147" s="93"/>
      <c r="AL147" s="43"/>
      <c r="AM147" s="53"/>
      <c r="AN147" s="90"/>
      <c r="AO147" s="90"/>
      <c r="AP147" s="90"/>
      <c r="AQ147" s="90"/>
      <c r="AR147" s="93"/>
      <c r="AS147" s="43"/>
      <c r="AT147" s="53"/>
      <c r="AU147" s="90"/>
      <c r="AV147" s="90"/>
      <c r="AW147" s="90"/>
      <c r="AX147" s="90"/>
      <c r="AY147" s="93"/>
      <c r="AZ147" s="43"/>
      <c r="BA147" s="53"/>
      <c r="BB147" s="90"/>
      <c r="BC147" s="90"/>
      <c r="BD147" s="90"/>
      <c r="BE147" s="90"/>
      <c r="BF147" s="93"/>
      <c r="BG147" s="43"/>
      <c r="BH147" s="53"/>
    </row>
    <row r="148" spans="1:60" ht="14.4" x14ac:dyDescent="0.3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7"/>
      <c r="M148" s="38"/>
      <c r="N148" s="48"/>
      <c r="O148" s="18"/>
      <c r="P148" s="70" t="s">
        <v>64</v>
      </c>
      <c r="Q148" s="71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3"/>
      <c r="AE148" s="74"/>
      <c r="AF148" s="75"/>
      <c r="AG148" s="72"/>
      <c r="AH148" s="72"/>
      <c r="AI148" s="72"/>
      <c r="AJ148" s="72"/>
      <c r="AK148" s="73"/>
      <c r="AL148" s="74"/>
      <c r="AM148" s="75"/>
      <c r="AN148" s="72"/>
      <c r="AO148" s="72"/>
      <c r="AP148" s="72"/>
      <c r="AQ148" s="72"/>
      <c r="AR148" s="73"/>
      <c r="AS148" s="74"/>
      <c r="AT148" s="75"/>
      <c r="AU148" s="72"/>
      <c r="AV148" s="72"/>
      <c r="AW148" s="72"/>
      <c r="AX148" s="72"/>
      <c r="AY148" s="73"/>
      <c r="AZ148" s="74"/>
      <c r="BA148" s="75"/>
      <c r="BB148" s="72"/>
      <c r="BC148" s="72"/>
      <c r="BD148" s="72"/>
      <c r="BE148" s="72"/>
      <c r="BF148" s="73"/>
      <c r="BG148" s="74"/>
      <c r="BH148" s="75"/>
    </row>
    <row r="149" spans="1:60" ht="14.4" x14ac:dyDescent="0.3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7"/>
      <c r="M149" s="38">
        <f t="shared" ref="M149" si="423">SUM(A149:L149)</f>
        <v>0</v>
      </c>
      <c r="N149" s="48"/>
      <c r="O149" s="18"/>
      <c r="P149" s="76" t="s">
        <v>19</v>
      </c>
      <c r="R149" s="54">
        <v>77900</v>
      </c>
      <c r="S149" s="54">
        <v>77900</v>
      </c>
      <c r="T149" s="54">
        <v>77900</v>
      </c>
      <c r="U149" s="54">
        <v>77900</v>
      </c>
      <c r="V149" s="54">
        <v>77900</v>
      </c>
      <c r="W149" s="54">
        <v>77900</v>
      </c>
      <c r="X149" s="54">
        <v>77900</v>
      </c>
      <c r="Y149" s="54">
        <v>77900</v>
      </c>
      <c r="Z149" s="54">
        <v>77900</v>
      </c>
      <c r="AA149" s="54">
        <v>77900</v>
      </c>
      <c r="AB149" s="54">
        <v>77900</v>
      </c>
      <c r="AC149" s="54">
        <v>77900</v>
      </c>
      <c r="AD149" s="68"/>
      <c r="AE149" s="43"/>
      <c r="AF149" s="69">
        <f>SUM(R149:AC149)</f>
        <v>934800</v>
      </c>
      <c r="AG149" s="54">
        <v>257070.00000000003</v>
      </c>
      <c r="AH149" s="54">
        <v>257070.00000000003</v>
      </c>
      <c r="AI149" s="54">
        <v>257070.00000000003</v>
      </c>
      <c r="AJ149" s="54">
        <v>257070.00000000003</v>
      </c>
      <c r="AK149" s="68"/>
      <c r="AL149" s="77">
        <f>SUM(AG149:AJ149)</f>
        <v>1028280.0000000001</v>
      </c>
      <c r="AM149" s="69">
        <f>AL149</f>
        <v>1028280.0000000001</v>
      </c>
      <c r="AN149" s="54">
        <v>282777.00000000006</v>
      </c>
      <c r="AO149" s="54">
        <v>282777.00000000006</v>
      </c>
      <c r="AP149" s="54">
        <v>282777.00000000006</v>
      </c>
      <c r="AQ149" s="54">
        <v>282777.00000000006</v>
      </c>
      <c r="AR149" s="68"/>
      <c r="AS149" s="77">
        <f>SUM(AN149:AQ149)</f>
        <v>1131108.0000000002</v>
      </c>
      <c r="AT149" s="69">
        <f>AS149</f>
        <v>1131108.0000000002</v>
      </c>
      <c r="AU149" s="54">
        <v>311054.70000000007</v>
      </c>
      <c r="AV149" s="54">
        <v>311054.70000000007</v>
      </c>
      <c r="AW149" s="54">
        <v>311054.70000000007</v>
      </c>
      <c r="AX149" s="54">
        <v>311054.70000000007</v>
      </c>
      <c r="AY149" s="68"/>
      <c r="AZ149" s="77">
        <f>SUM(AU149:AX149)</f>
        <v>1244218.8000000003</v>
      </c>
      <c r="BA149" s="69">
        <f>AZ149</f>
        <v>1244218.8000000003</v>
      </c>
      <c r="BB149" s="54">
        <v>276275.6700000001</v>
      </c>
      <c r="BC149" s="54">
        <v>276275.6700000001</v>
      </c>
      <c r="BD149" s="54">
        <v>276275.6700000001</v>
      </c>
      <c r="BE149" s="54">
        <v>276275.6700000001</v>
      </c>
      <c r="BF149" s="68"/>
      <c r="BG149" s="77">
        <f>SUM(BB149:BE149)</f>
        <v>1105102.6800000004</v>
      </c>
      <c r="BH149" s="69">
        <f>BG149</f>
        <v>1105102.6800000004</v>
      </c>
    </row>
    <row r="150" spans="1:60" ht="14.4" x14ac:dyDescent="0.3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7"/>
      <c r="M150" s="38"/>
      <c r="N150" s="48"/>
      <c r="O150" s="18"/>
      <c r="P150" s="49" t="s">
        <v>55</v>
      </c>
      <c r="Q150" s="78">
        <v>1</v>
      </c>
      <c r="R150" s="63">
        <f>R149*$Q$150</f>
        <v>77900</v>
      </c>
      <c r="S150" s="63">
        <f t="shared" ref="S150:AC150" si="424">S149*$Q$150</f>
        <v>77900</v>
      </c>
      <c r="T150" s="63">
        <f t="shared" si="424"/>
        <v>77900</v>
      </c>
      <c r="U150" s="63">
        <f t="shared" si="424"/>
        <v>77900</v>
      </c>
      <c r="V150" s="63">
        <f t="shared" si="424"/>
        <v>77900</v>
      </c>
      <c r="W150" s="63">
        <f t="shared" si="424"/>
        <v>77900</v>
      </c>
      <c r="X150" s="63">
        <f t="shared" si="424"/>
        <v>77900</v>
      </c>
      <c r="Y150" s="63">
        <f t="shared" si="424"/>
        <v>77900</v>
      </c>
      <c r="Z150" s="63">
        <f t="shared" si="424"/>
        <v>77900</v>
      </c>
      <c r="AA150" s="63">
        <f t="shared" si="424"/>
        <v>77900</v>
      </c>
      <c r="AB150" s="63">
        <f t="shared" si="424"/>
        <v>77900</v>
      </c>
      <c r="AC150" s="63">
        <f t="shared" si="424"/>
        <v>77900</v>
      </c>
      <c r="AD150" s="68"/>
      <c r="AE150" s="43"/>
      <c r="AF150" s="69"/>
      <c r="AG150" s="63">
        <f>$Q$150*AG149</f>
        <v>257070.00000000003</v>
      </c>
      <c r="AH150" s="63">
        <f>$Q$150*AH149</f>
        <v>257070.00000000003</v>
      </c>
      <c r="AI150" s="63">
        <f>$Q$150*AI149</f>
        <v>257070.00000000003</v>
      </c>
      <c r="AJ150" s="63">
        <f>$Q$150*AJ149</f>
        <v>257070.00000000003</v>
      </c>
      <c r="AK150" s="68"/>
      <c r="AL150" s="43"/>
      <c r="AM150" s="69"/>
      <c r="AN150" s="63">
        <f>$Q$150*AN149</f>
        <v>282777.00000000006</v>
      </c>
      <c r="AO150" s="63">
        <f>$Q$150*AO149</f>
        <v>282777.00000000006</v>
      </c>
      <c r="AP150" s="63">
        <f>$Q$150*AP149</f>
        <v>282777.00000000006</v>
      </c>
      <c r="AQ150" s="63">
        <f>$Q$150*AQ149</f>
        <v>282777.00000000006</v>
      </c>
      <c r="AR150" s="68"/>
      <c r="AS150" s="43"/>
      <c r="AT150" s="69"/>
      <c r="AU150" s="63">
        <f>$Q$150*AU149</f>
        <v>311054.70000000007</v>
      </c>
      <c r="AV150" s="63">
        <f>$Q$150*AV149</f>
        <v>311054.70000000007</v>
      </c>
      <c r="AW150" s="63">
        <f>$Q$150*AW149</f>
        <v>311054.70000000007</v>
      </c>
      <c r="AX150" s="63">
        <f>$Q$150*AX149</f>
        <v>311054.70000000007</v>
      </c>
      <c r="AY150" s="68"/>
      <c r="AZ150" s="43"/>
      <c r="BA150" s="69"/>
      <c r="BB150" s="63">
        <f>$Q$150*BB149</f>
        <v>276275.6700000001</v>
      </c>
      <c r="BC150" s="63">
        <f>$Q$150*BC149</f>
        <v>276275.6700000001</v>
      </c>
      <c r="BD150" s="63">
        <f>$Q$150*BD149</f>
        <v>276275.6700000001</v>
      </c>
      <c r="BE150" s="63">
        <f>$Q$150*BE149</f>
        <v>276275.6700000001</v>
      </c>
      <c r="BF150" s="68"/>
      <c r="BG150" s="43"/>
      <c r="BH150" s="69"/>
    </row>
    <row r="151" spans="1:60" ht="14.4" x14ac:dyDescent="0.3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7"/>
      <c r="M151" s="38"/>
      <c r="N151" s="48"/>
      <c r="O151" s="18"/>
      <c r="P151" s="65" t="s">
        <v>21</v>
      </c>
      <c r="Q151" s="78"/>
      <c r="R151" s="101">
        <f>$Q$121*R150</f>
        <v>77900</v>
      </c>
      <c r="S151" s="101">
        <f t="shared" ref="S151:AB151" si="425">$Q$121*S150</f>
        <v>77900</v>
      </c>
      <c r="T151" s="101">
        <f t="shared" si="425"/>
        <v>77900</v>
      </c>
      <c r="U151" s="101">
        <f t="shared" si="425"/>
        <v>77900</v>
      </c>
      <c r="V151" s="101">
        <f t="shared" si="425"/>
        <v>77900</v>
      </c>
      <c r="W151" s="101">
        <f t="shared" si="425"/>
        <v>77900</v>
      </c>
      <c r="X151" s="101">
        <f t="shared" si="425"/>
        <v>77900</v>
      </c>
      <c r="Y151" s="101">
        <f t="shared" si="425"/>
        <v>77900</v>
      </c>
      <c r="Z151" s="101">
        <f t="shared" si="425"/>
        <v>77900</v>
      </c>
      <c r="AA151" s="101">
        <f t="shared" si="425"/>
        <v>77900</v>
      </c>
      <c r="AB151" s="101">
        <f t="shared" si="425"/>
        <v>77900</v>
      </c>
      <c r="AC151" s="101">
        <f>$Q$121*AC150</f>
        <v>77900</v>
      </c>
      <c r="AD151" s="68"/>
      <c r="AE151" s="43"/>
      <c r="AF151" s="69">
        <f>SUM(R151:AC151)</f>
        <v>934800</v>
      </c>
      <c r="AG151" s="66">
        <f t="shared" ref="AG151:AJ151" si="426">AG150</f>
        <v>257070.00000000003</v>
      </c>
      <c r="AH151" s="66">
        <f t="shared" si="426"/>
        <v>257070.00000000003</v>
      </c>
      <c r="AI151" s="66">
        <f t="shared" si="426"/>
        <v>257070.00000000003</v>
      </c>
      <c r="AJ151" s="66">
        <f t="shared" si="426"/>
        <v>257070.00000000003</v>
      </c>
      <c r="AK151" s="83"/>
      <c r="AL151" s="77">
        <f>SUM(AG151:AJ151)</f>
        <v>1028280.0000000001</v>
      </c>
      <c r="AM151" s="69">
        <f>AL151</f>
        <v>1028280.0000000001</v>
      </c>
      <c r="AN151" s="66">
        <f t="shared" ref="AN151:AQ151" si="427">AN150</f>
        <v>282777.00000000006</v>
      </c>
      <c r="AO151" s="66">
        <f t="shared" si="427"/>
        <v>282777.00000000006</v>
      </c>
      <c r="AP151" s="66">
        <f t="shared" si="427"/>
        <v>282777.00000000006</v>
      </c>
      <c r="AQ151" s="66">
        <f t="shared" si="427"/>
        <v>282777.00000000006</v>
      </c>
      <c r="AR151" s="83"/>
      <c r="AS151" s="77">
        <f>SUM(AN151:AQ151)</f>
        <v>1131108.0000000002</v>
      </c>
      <c r="AT151" s="69">
        <f>AS151</f>
        <v>1131108.0000000002</v>
      </c>
      <c r="AU151" s="66">
        <f t="shared" ref="AU151:AX151" si="428">AU150</f>
        <v>311054.70000000007</v>
      </c>
      <c r="AV151" s="66">
        <f t="shared" si="428"/>
        <v>311054.70000000007</v>
      </c>
      <c r="AW151" s="66">
        <f t="shared" si="428"/>
        <v>311054.70000000007</v>
      </c>
      <c r="AX151" s="66">
        <f t="shared" si="428"/>
        <v>311054.70000000007</v>
      </c>
      <c r="AY151" s="83"/>
      <c r="AZ151" s="77">
        <f>SUM(AU151:AX151)</f>
        <v>1244218.8000000003</v>
      </c>
      <c r="BA151" s="69">
        <f>AZ151</f>
        <v>1244218.8000000003</v>
      </c>
      <c r="BB151" s="66">
        <f t="shared" ref="BB151:BE151" si="429">BB150</f>
        <v>276275.6700000001</v>
      </c>
      <c r="BC151" s="66">
        <f t="shared" si="429"/>
        <v>276275.6700000001</v>
      </c>
      <c r="BD151" s="66">
        <f t="shared" si="429"/>
        <v>276275.6700000001</v>
      </c>
      <c r="BE151" s="66">
        <f t="shared" si="429"/>
        <v>276275.6700000001</v>
      </c>
      <c r="BF151" s="83"/>
      <c r="BG151" s="77">
        <f>SUM(BB151:BE151)</f>
        <v>1105102.6800000004</v>
      </c>
      <c r="BH151" s="69">
        <f>BG151</f>
        <v>1105102.6800000004</v>
      </c>
    </row>
    <row r="152" spans="1:60" ht="14.4" x14ac:dyDescent="0.3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7"/>
      <c r="M152" s="38"/>
      <c r="N152" s="48"/>
      <c r="O152" s="18"/>
      <c r="P152" s="65" t="s">
        <v>65</v>
      </c>
      <c r="Q152" s="87"/>
      <c r="R152" s="66">
        <f>R149-R151</f>
        <v>0</v>
      </c>
      <c r="S152" s="66">
        <f t="shared" ref="S152:AB152" si="430">S149-S151</f>
        <v>0</v>
      </c>
      <c r="T152" s="66">
        <f t="shared" si="430"/>
        <v>0</v>
      </c>
      <c r="U152" s="66">
        <f t="shared" si="430"/>
        <v>0</v>
      </c>
      <c r="V152" s="66">
        <f t="shared" si="430"/>
        <v>0</v>
      </c>
      <c r="W152" s="66">
        <f t="shared" si="430"/>
        <v>0</v>
      </c>
      <c r="X152" s="66">
        <f t="shared" si="430"/>
        <v>0</v>
      </c>
      <c r="Y152" s="66">
        <f t="shared" si="430"/>
        <v>0</v>
      </c>
      <c r="Z152" s="66">
        <f t="shared" si="430"/>
        <v>0</v>
      </c>
      <c r="AA152" s="66">
        <f t="shared" si="430"/>
        <v>0</v>
      </c>
      <c r="AB152" s="66">
        <f t="shared" si="430"/>
        <v>0</v>
      </c>
      <c r="AC152" s="66">
        <f>AC149-AC151</f>
        <v>0</v>
      </c>
      <c r="AD152" s="68"/>
      <c r="AE152" s="43"/>
      <c r="AF152" s="69">
        <f>AF149-AF151</f>
        <v>0</v>
      </c>
      <c r="AG152" s="66">
        <f t="shared" ref="AG152:AI152" si="431">AG149-AG151</f>
        <v>0</v>
      </c>
      <c r="AH152" s="66">
        <f t="shared" si="431"/>
        <v>0</v>
      </c>
      <c r="AI152" s="66">
        <f t="shared" si="431"/>
        <v>0</v>
      </c>
      <c r="AJ152" s="66">
        <f>AJ149-AJ151</f>
        <v>0</v>
      </c>
      <c r="AK152" s="83"/>
      <c r="AL152" s="86">
        <f>AL149-AL151</f>
        <v>0</v>
      </c>
      <c r="AM152" s="69">
        <f>AM149-AM151</f>
        <v>0</v>
      </c>
      <c r="AN152" s="66">
        <f t="shared" ref="AN152:AP152" si="432">AN149-AN151</f>
        <v>0</v>
      </c>
      <c r="AO152" s="66">
        <f t="shared" si="432"/>
        <v>0</v>
      </c>
      <c r="AP152" s="66">
        <f t="shared" si="432"/>
        <v>0</v>
      </c>
      <c r="AQ152" s="66">
        <f>AQ149-AQ151</f>
        <v>0</v>
      </c>
      <c r="AR152" s="83"/>
      <c r="AS152" s="86">
        <f>AS149-AS151</f>
        <v>0</v>
      </c>
      <c r="AT152" s="69">
        <f>AT149-AT151</f>
        <v>0</v>
      </c>
      <c r="AU152" s="66">
        <f t="shared" ref="AU152:AW152" si="433">AU149-AU151</f>
        <v>0</v>
      </c>
      <c r="AV152" s="66">
        <f t="shared" si="433"/>
        <v>0</v>
      </c>
      <c r="AW152" s="66">
        <f t="shared" si="433"/>
        <v>0</v>
      </c>
      <c r="AX152" s="66">
        <f>AX149-AX151</f>
        <v>0</v>
      </c>
      <c r="AY152" s="83"/>
      <c r="AZ152" s="86">
        <f>AZ149-AZ151</f>
        <v>0</v>
      </c>
      <c r="BA152" s="69">
        <f>BA149-BA151</f>
        <v>0</v>
      </c>
      <c r="BB152" s="66">
        <f t="shared" ref="BB152:BD152" si="434">BB149-BB151</f>
        <v>0</v>
      </c>
      <c r="BC152" s="66">
        <f t="shared" si="434"/>
        <v>0</v>
      </c>
      <c r="BD152" s="66">
        <f t="shared" si="434"/>
        <v>0</v>
      </c>
      <c r="BE152" s="66">
        <f>BE149-BE151</f>
        <v>0</v>
      </c>
      <c r="BF152" s="83"/>
      <c r="BG152" s="86">
        <f>BG149-BG151</f>
        <v>0</v>
      </c>
      <c r="BH152" s="69">
        <f>BH149-BH151</f>
        <v>0</v>
      </c>
    </row>
    <row r="153" spans="1:60" ht="14.4" x14ac:dyDescent="0.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7"/>
      <c r="M153" s="38"/>
      <c r="N153" s="48"/>
      <c r="O153" s="18"/>
      <c r="P153" s="49"/>
      <c r="Q153" s="87"/>
      <c r="R153" s="88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68"/>
      <c r="AE153" s="43"/>
      <c r="AF153" s="69"/>
      <c r="AG153" s="59"/>
      <c r="AH153" s="59"/>
      <c r="AI153" s="59"/>
      <c r="AJ153" s="59"/>
      <c r="AK153" s="68"/>
      <c r="AL153" s="43"/>
      <c r="AM153" s="69"/>
      <c r="AN153" s="59"/>
      <c r="AO153" s="59"/>
      <c r="AP153" s="59"/>
      <c r="AQ153" s="59"/>
      <c r="AR153" s="68"/>
      <c r="AS153" s="43"/>
      <c r="AT153" s="69"/>
      <c r="AU153" s="59"/>
      <c r="AV153" s="59"/>
      <c r="AW153" s="59"/>
      <c r="AX153" s="59"/>
      <c r="AY153" s="68"/>
      <c r="AZ153" s="43"/>
      <c r="BA153" s="69"/>
      <c r="BB153" s="59"/>
      <c r="BC153" s="59"/>
      <c r="BD153" s="59"/>
      <c r="BE153" s="59"/>
      <c r="BF153" s="68"/>
      <c r="BG153" s="43"/>
      <c r="BH153" s="69"/>
    </row>
    <row r="154" spans="1:60" ht="14.4" x14ac:dyDescent="0.3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7"/>
      <c r="M154" s="38"/>
      <c r="N154" s="48"/>
      <c r="O154" s="18"/>
      <c r="P154" s="76" t="s">
        <v>23</v>
      </c>
      <c r="Q154" s="87"/>
      <c r="R154" s="54">
        <v>7790</v>
      </c>
      <c r="S154" s="54">
        <v>7790</v>
      </c>
      <c r="T154" s="54">
        <v>7790</v>
      </c>
      <c r="U154" s="54">
        <v>7790</v>
      </c>
      <c r="V154" s="54">
        <v>7790</v>
      </c>
      <c r="W154" s="54">
        <v>7790</v>
      </c>
      <c r="X154" s="54">
        <v>7790</v>
      </c>
      <c r="Y154" s="54">
        <v>7790</v>
      </c>
      <c r="Z154" s="54">
        <v>7790</v>
      </c>
      <c r="AA154" s="54">
        <v>7790</v>
      </c>
      <c r="AB154" s="54">
        <v>7790</v>
      </c>
      <c r="AC154" s="54">
        <v>7790</v>
      </c>
      <c r="AD154" s="68"/>
      <c r="AE154" s="43"/>
      <c r="AF154" s="69">
        <f>SUM(R154:AC154)</f>
        <v>93480</v>
      </c>
      <c r="AG154" s="54">
        <v>25707.000000000004</v>
      </c>
      <c r="AH154" s="54">
        <v>25707.000000000004</v>
      </c>
      <c r="AI154" s="54">
        <v>25707.000000000004</v>
      </c>
      <c r="AJ154" s="54">
        <v>25707.000000000004</v>
      </c>
      <c r="AK154" s="68"/>
      <c r="AL154" s="77">
        <f>SUM(AG154:AJ154)</f>
        <v>102828.00000000001</v>
      </c>
      <c r="AM154" s="69">
        <f>AL154</f>
        <v>102828.00000000001</v>
      </c>
      <c r="AN154" s="54">
        <v>28277.700000000008</v>
      </c>
      <c r="AO154" s="54">
        <v>28277.700000000008</v>
      </c>
      <c r="AP154" s="54">
        <v>28277.700000000008</v>
      </c>
      <c r="AQ154" s="54">
        <v>28277.700000000008</v>
      </c>
      <c r="AR154" s="68"/>
      <c r="AS154" s="77">
        <f>SUM(AN154:AQ154)</f>
        <v>113110.80000000003</v>
      </c>
      <c r="AT154" s="69">
        <f>AS154</f>
        <v>113110.80000000003</v>
      </c>
      <c r="AU154" s="54">
        <v>31105.470000000012</v>
      </c>
      <c r="AV154" s="54">
        <v>31105.470000000012</v>
      </c>
      <c r="AW154" s="54">
        <v>31105.470000000012</v>
      </c>
      <c r="AX154" s="54">
        <v>31105.470000000012</v>
      </c>
      <c r="AY154" s="68"/>
      <c r="AZ154" s="77">
        <f>SUM(AU154:AX154)</f>
        <v>124421.88000000005</v>
      </c>
      <c r="BA154" s="69">
        <f>AZ154</f>
        <v>124421.88000000005</v>
      </c>
      <c r="BB154" s="54">
        <v>34216.017000000014</v>
      </c>
      <c r="BC154" s="54">
        <v>34216.017000000014</v>
      </c>
      <c r="BD154" s="54">
        <v>34216.017000000014</v>
      </c>
      <c r="BE154" s="54">
        <v>34216.017000000014</v>
      </c>
      <c r="BF154" s="68"/>
      <c r="BG154" s="77">
        <f>SUM(BB154:BE154)</f>
        <v>136864.06800000006</v>
      </c>
      <c r="BH154" s="69">
        <f>BG154</f>
        <v>136864.06800000006</v>
      </c>
    </row>
    <row r="155" spans="1:60" ht="14.4" x14ac:dyDescent="0.3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7"/>
      <c r="M155" s="38"/>
      <c r="N155" s="48"/>
      <c r="O155" s="18"/>
      <c r="P155" s="49" t="s">
        <v>66</v>
      </c>
      <c r="Q155" s="78">
        <v>1</v>
      </c>
      <c r="R155" s="50">
        <v>0</v>
      </c>
      <c r="S155" s="50">
        <f>$Q$155*R154</f>
        <v>7790</v>
      </c>
      <c r="T155" s="50">
        <f t="shared" ref="T155:AD155" si="435">$Q$155*S154</f>
        <v>7790</v>
      </c>
      <c r="U155" s="50">
        <f t="shared" si="435"/>
        <v>7790</v>
      </c>
      <c r="V155" s="50">
        <f t="shared" si="435"/>
        <v>7790</v>
      </c>
      <c r="W155" s="50">
        <f t="shared" si="435"/>
        <v>7790</v>
      </c>
      <c r="X155" s="50">
        <f t="shared" si="435"/>
        <v>7790</v>
      </c>
      <c r="Y155" s="50">
        <f t="shared" si="435"/>
        <v>7790</v>
      </c>
      <c r="Z155" s="50">
        <f t="shared" si="435"/>
        <v>7790</v>
      </c>
      <c r="AA155" s="50">
        <f t="shared" si="435"/>
        <v>7790</v>
      </c>
      <c r="AB155" s="50">
        <f t="shared" si="435"/>
        <v>7790</v>
      </c>
      <c r="AC155" s="50">
        <f t="shared" si="435"/>
        <v>7790</v>
      </c>
      <c r="AD155" s="50">
        <f t="shared" si="435"/>
        <v>7790</v>
      </c>
      <c r="AE155" s="43"/>
      <c r="AF155" s="69"/>
      <c r="AG155" s="50">
        <f>$Q$155*AC154</f>
        <v>7790</v>
      </c>
      <c r="AH155" s="50">
        <f>$Q$155*AG154</f>
        <v>25707.000000000004</v>
      </c>
      <c r="AI155" s="50">
        <f>$Q$155*AH154</f>
        <v>25707.000000000004</v>
      </c>
      <c r="AJ155" s="50">
        <f>$Q$155*AI154</f>
        <v>25707.000000000004</v>
      </c>
      <c r="AK155" s="50">
        <f>$Q$155*AJ154</f>
        <v>25707.000000000004</v>
      </c>
      <c r="AL155" s="43"/>
      <c r="AM155" s="69"/>
      <c r="AN155" s="50">
        <f>$Q$155*AJ154</f>
        <v>25707.000000000004</v>
      </c>
      <c r="AO155" s="50">
        <f>$Q$155*AN154</f>
        <v>28277.700000000008</v>
      </c>
      <c r="AP155" s="50">
        <f>$Q$155*AO154</f>
        <v>28277.700000000008</v>
      </c>
      <c r="AQ155" s="50">
        <f>$Q$155*AP154</f>
        <v>28277.700000000008</v>
      </c>
      <c r="AR155" s="50">
        <f>$Q$155*AQ154</f>
        <v>28277.700000000008</v>
      </c>
      <c r="AS155" s="43"/>
      <c r="AT155" s="69"/>
      <c r="AU155" s="50">
        <f>$Q$155*AQ154</f>
        <v>28277.700000000008</v>
      </c>
      <c r="AV155" s="50">
        <f>$Q$155*AU154</f>
        <v>31105.470000000012</v>
      </c>
      <c r="AW155" s="50">
        <f>$Q$155*AV154</f>
        <v>31105.470000000012</v>
      </c>
      <c r="AX155" s="50">
        <f>$Q$155*AW154</f>
        <v>31105.470000000012</v>
      </c>
      <c r="AY155" s="50">
        <f>$Q$155*AX154</f>
        <v>31105.470000000012</v>
      </c>
      <c r="AZ155" s="43"/>
      <c r="BA155" s="69"/>
      <c r="BB155" s="50">
        <f>$Q$155*AX154</f>
        <v>31105.470000000012</v>
      </c>
      <c r="BC155" s="50">
        <f>$Q$155*BB154</f>
        <v>34216.017000000014</v>
      </c>
      <c r="BD155" s="50">
        <f>$Q$155*BC154</f>
        <v>34216.017000000014</v>
      </c>
      <c r="BE155" s="50">
        <f>$Q$155*BD154</f>
        <v>34216.017000000014</v>
      </c>
      <c r="BF155" s="50">
        <f>$Q$155*BE154</f>
        <v>34216.017000000014</v>
      </c>
      <c r="BG155" s="43"/>
      <c r="BH155" s="69"/>
    </row>
    <row r="156" spans="1:60" ht="14.4" x14ac:dyDescent="0.3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7"/>
      <c r="M156" s="38"/>
      <c r="N156" s="48"/>
      <c r="O156" s="18"/>
      <c r="P156" s="65" t="s">
        <v>21</v>
      </c>
      <c r="Q156" s="78"/>
      <c r="R156" s="66">
        <f>R155</f>
        <v>0</v>
      </c>
      <c r="S156" s="66">
        <f t="shared" ref="S156:AC156" si="436">S155</f>
        <v>7790</v>
      </c>
      <c r="T156" s="66">
        <f t="shared" si="436"/>
        <v>7790</v>
      </c>
      <c r="U156" s="66">
        <f t="shared" si="436"/>
        <v>7790</v>
      </c>
      <c r="V156" s="66">
        <f t="shared" si="436"/>
        <v>7790</v>
      </c>
      <c r="W156" s="66">
        <f t="shared" si="436"/>
        <v>7790</v>
      </c>
      <c r="X156" s="66">
        <f t="shared" si="436"/>
        <v>7790</v>
      </c>
      <c r="Y156" s="66">
        <f t="shared" si="436"/>
        <v>7790</v>
      </c>
      <c r="Z156" s="66">
        <f t="shared" si="436"/>
        <v>7790</v>
      </c>
      <c r="AA156" s="66">
        <f t="shared" si="436"/>
        <v>7790</v>
      </c>
      <c r="AB156" s="66">
        <f t="shared" si="436"/>
        <v>7790</v>
      </c>
      <c r="AC156" s="66">
        <f t="shared" si="436"/>
        <v>7790</v>
      </c>
      <c r="AD156" s="68"/>
      <c r="AE156" s="43"/>
      <c r="AF156" s="69">
        <f>SUM(R156:AC156)</f>
        <v>85690</v>
      </c>
      <c r="AG156" s="66">
        <f t="shared" ref="AG156:AJ156" si="437">AG155</f>
        <v>7790</v>
      </c>
      <c r="AH156" s="66">
        <f t="shared" si="437"/>
        <v>25707.000000000004</v>
      </c>
      <c r="AI156" s="66">
        <f t="shared" si="437"/>
        <v>25707.000000000004</v>
      </c>
      <c r="AJ156" s="66">
        <f t="shared" si="437"/>
        <v>25707.000000000004</v>
      </c>
      <c r="AK156" s="68"/>
      <c r="AL156" s="77">
        <f>SUM(AG156:AJ156)</f>
        <v>84911</v>
      </c>
      <c r="AM156" s="69">
        <f>AL156</f>
        <v>84911</v>
      </c>
      <c r="AN156" s="66">
        <f t="shared" ref="AN156:AQ156" si="438">AN155</f>
        <v>25707.000000000004</v>
      </c>
      <c r="AO156" s="66">
        <f t="shared" si="438"/>
        <v>28277.700000000008</v>
      </c>
      <c r="AP156" s="66">
        <f t="shared" si="438"/>
        <v>28277.700000000008</v>
      </c>
      <c r="AQ156" s="66">
        <f t="shared" si="438"/>
        <v>28277.700000000008</v>
      </c>
      <c r="AR156" s="68"/>
      <c r="AS156" s="77">
        <f>SUM(AN156:AQ156)</f>
        <v>110540.10000000003</v>
      </c>
      <c r="AT156" s="69">
        <f>AS156</f>
        <v>110540.10000000003</v>
      </c>
      <c r="AU156" s="66">
        <f t="shared" ref="AU156:AX156" si="439">AU155</f>
        <v>28277.700000000008</v>
      </c>
      <c r="AV156" s="66">
        <f t="shared" si="439"/>
        <v>31105.470000000012</v>
      </c>
      <c r="AW156" s="66">
        <f t="shared" si="439"/>
        <v>31105.470000000012</v>
      </c>
      <c r="AX156" s="66">
        <f t="shared" si="439"/>
        <v>31105.470000000012</v>
      </c>
      <c r="AY156" s="68"/>
      <c r="AZ156" s="77">
        <f>SUM(AU156:AX156)</f>
        <v>121594.11000000004</v>
      </c>
      <c r="BA156" s="69">
        <f>AZ156</f>
        <v>121594.11000000004</v>
      </c>
      <c r="BB156" s="66">
        <f t="shared" ref="BB156:BE156" si="440">BB155</f>
        <v>31105.470000000012</v>
      </c>
      <c r="BC156" s="66">
        <f t="shared" si="440"/>
        <v>34216.017000000014</v>
      </c>
      <c r="BD156" s="66">
        <f t="shared" si="440"/>
        <v>34216.017000000014</v>
      </c>
      <c r="BE156" s="66">
        <f t="shared" si="440"/>
        <v>34216.017000000014</v>
      </c>
      <c r="BF156" s="68"/>
      <c r="BG156" s="77">
        <f>SUM(BB156:BE156)</f>
        <v>133753.52100000007</v>
      </c>
      <c r="BH156" s="69">
        <f>BG156</f>
        <v>133753.52100000007</v>
      </c>
    </row>
    <row r="157" spans="1:60" ht="14.4" x14ac:dyDescent="0.3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7"/>
      <c r="M157" s="38"/>
      <c r="N157" s="48"/>
      <c r="O157" s="18"/>
      <c r="P157" s="65" t="s">
        <v>67</v>
      </c>
      <c r="Q157" s="78"/>
      <c r="R157" s="66">
        <f>R154-R156</f>
        <v>7790</v>
      </c>
      <c r="S157" s="66">
        <f>R157+S154-S155</f>
        <v>7790</v>
      </c>
      <c r="T157" s="66">
        <f t="shared" ref="T157:AC157" si="441">S157+T154-T155</f>
        <v>7790</v>
      </c>
      <c r="U157" s="66">
        <f t="shared" si="441"/>
        <v>7790</v>
      </c>
      <c r="V157" s="66">
        <f t="shared" si="441"/>
        <v>7790</v>
      </c>
      <c r="W157" s="66">
        <f t="shared" si="441"/>
        <v>7790</v>
      </c>
      <c r="X157" s="66">
        <f t="shared" si="441"/>
        <v>7790</v>
      </c>
      <c r="Y157" s="66">
        <f t="shared" si="441"/>
        <v>7790</v>
      </c>
      <c r="Z157" s="66">
        <f t="shared" si="441"/>
        <v>7790</v>
      </c>
      <c r="AA157" s="66">
        <f t="shared" si="441"/>
        <v>7790</v>
      </c>
      <c r="AB157" s="66">
        <f t="shared" si="441"/>
        <v>7790</v>
      </c>
      <c r="AC157" s="66">
        <f t="shared" si="441"/>
        <v>7790</v>
      </c>
      <c r="AD157" s="68"/>
      <c r="AE157" s="43"/>
      <c r="AF157" s="69">
        <f>AF154-AF156</f>
        <v>7790</v>
      </c>
      <c r="AG157" s="66">
        <f>AH155</f>
        <v>25707.000000000004</v>
      </c>
      <c r="AH157" s="66">
        <f t="shared" ref="AH157:AI157" si="442">AI155</f>
        <v>25707.000000000004</v>
      </c>
      <c r="AI157" s="66">
        <f t="shared" si="442"/>
        <v>25707.000000000004</v>
      </c>
      <c r="AJ157" s="66">
        <f>AK155</f>
        <v>25707.000000000004</v>
      </c>
      <c r="AK157" s="68"/>
      <c r="AL157" s="89">
        <f>AD155+AL154-AL156</f>
        <v>25707.000000000015</v>
      </c>
      <c r="AM157" s="69">
        <f>AL157</f>
        <v>25707.000000000015</v>
      </c>
      <c r="AN157" s="66">
        <f>AO155</f>
        <v>28277.700000000008</v>
      </c>
      <c r="AO157" s="66">
        <f t="shared" ref="AO157:AQ157" si="443">AP155</f>
        <v>28277.700000000008</v>
      </c>
      <c r="AP157" s="66">
        <f t="shared" si="443"/>
        <v>28277.700000000008</v>
      </c>
      <c r="AQ157" s="66">
        <f t="shared" si="443"/>
        <v>28277.700000000008</v>
      </c>
      <c r="AR157" s="68"/>
      <c r="AS157" s="89">
        <f>AK155+AS154-AS156</f>
        <v>28277.700000000012</v>
      </c>
      <c r="AT157" s="69">
        <f>AS157</f>
        <v>28277.700000000012</v>
      </c>
      <c r="AU157" s="66">
        <f>AV155</f>
        <v>31105.470000000012</v>
      </c>
      <c r="AV157" s="66">
        <f t="shared" ref="AV157:AX157" si="444">AW155</f>
        <v>31105.470000000012</v>
      </c>
      <c r="AW157" s="66">
        <f t="shared" si="444"/>
        <v>31105.470000000012</v>
      </c>
      <c r="AX157" s="66">
        <f t="shared" si="444"/>
        <v>31105.470000000012</v>
      </c>
      <c r="AY157" s="68"/>
      <c r="AZ157" s="89">
        <f>AR155+AZ154-AZ156</f>
        <v>31105.47</v>
      </c>
      <c r="BA157" s="69">
        <f>AZ157</f>
        <v>31105.47</v>
      </c>
      <c r="BB157" s="66">
        <f>BC155</f>
        <v>34216.017000000014</v>
      </c>
      <c r="BC157" s="66">
        <f t="shared" ref="BC157:BE157" si="445">BD155</f>
        <v>34216.017000000014</v>
      </c>
      <c r="BD157" s="66">
        <f t="shared" si="445"/>
        <v>34216.017000000014</v>
      </c>
      <c r="BE157" s="66">
        <f t="shared" si="445"/>
        <v>34216.017000000014</v>
      </c>
      <c r="BF157" s="68"/>
      <c r="BG157" s="89">
        <f>AY155+BG154-BG156</f>
        <v>34216.016999999993</v>
      </c>
      <c r="BH157" s="69">
        <f>BG157</f>
        <v>34216.016999999993</v>
      </c>
    </row>
    <row r="158" spans="1:60" ht="14.4" x14ac:dyDescent="0.3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7"/>
      <c r="M158" s="38"/>
      <c r="N158" s="48"/>
      <c r="O158" s="18"/>
      <c r="P158" s="65"/>
      <c r="Q158" s="78"/>
      <c r="R158" s="90"/>
      <c r="S158" s="90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68"/>
      <c r="AE158" s="43"/>
      <c r="AF158" s="69"/>
      <c r="AG158" s="59"/>
      <c r="AH158" s="59"/>
      <c r="AI158" s="59"/>
      <c r="AJ158" s="59"/>
      <c r="AK158" s="68"/>
      <c r="AL158" s="43"/>
      <c r="AM158" s="69"/>
      <c r="AN158" s="59"/>
      <c r="AO158" s="59"/>
      <c r="AP158" s="59"/>
      <c r="AQ158" s="59"/>
      <c r="AR158" s="68"/>
      <c r="AS158" s="43"/>
      <c r="AT158" s="69"/>
      <c r="AU158" s="59"/>
      <c r="AV158" s="59"/>
      <c r="AW158" s="59"/>
      <c r="AX158" s="59"/>
      <c r="AY158" s="68"/>
      <c r="AZ158" s="43"/>
      <c r="BA158" s="69"/>
      <c r="BB158" s="59"/>
      <c r="BC158" s="59"/>
      <c r="BD158" s="59"/>
      <c r="BE158" s="59"/>
      <c r="BF158" s="68"/>
      <c r="BG158" s="43"/>
      <c r="BH158" s="69"/>
    </row>
    <row r="159" spans="1:60" ht="14.4" x14ac:dyDescent="0.3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7"/>
      <c r="M159" s="38"/>
      <c r="N159" s="48"/>
      <c r="O159" s="18"/>
      <c r="P159" s="76" t="s">
        <v>26</v>
      </c>
      <c r="Q159" s="87"/>
      <c r="R159" s="54">
        <v>54934</v>
      </c>
      <c r="S159" s="54">
        <v>54934</v>
      </c>
      <c r="T159" s="54">
        <v>54934</v>
      </c>
      <c r="U159" s="54">
        <v>54934</v>
      </c>
      <c r="V159" s="54">
        <v>54934</v>
      </c>
      <c r="W159" s="54">
        <v>54934</v>
      </c>
      <c r="X159" s="54">
        <v>54934</v>
      </c>
      <c r="Y159" s="54">
        <v>54934</v>
      </c>
      <c r="Z159" s="54">
        <v>54934</v>
      </c>
      <c r="AA159" s="54">
        <v>54934</v>
      </c>
      <c r="AB159" s="54">
        <v>54934</v>
      </c>
      <c r="AC159" s="54">
        <v>54934</v>
      </c>
      <c r="AD159" s="68"/>
      <c r="AE159" s="43"/>
      <c r="AF159" s="69">
        <f>SUM(R159:AC159)</f>
        <v>659208</v>
      </c>
      <c r="AG159" s="54">
        <v>181282.2</v>
      </c>
      <c r="AH159" s="54">
        <v>181282.2</v>
      </c>
      <c r="AI159" s="54">
        <v>181282.2</v>
      </c>
      <c r="AJ159" s="54">
        <v>181282.2</v>
      </c>
      <c r="AK159" s="68"/>
      <c r="AL159" s="77">
        <f>SUM(AG159:AJ159)</f>
        <v>725128.8</v>
      </c>
      <c r="AM159" s="69">
        <f>AL159</f>
        <v>725128.8</v>
      </c>
      <c r="AN159" s="54">
        <v>199410.42</v>
      </c>
      <c r="AO159" s="54">
        <v>199410.42</v>
      </c>
      <c r="AP159" s="54">
        <v>199410.42</v>
      </c>
      <c r="AQ159" s="54">
        <v>199410.42</v>
      </c>
      <c r="AR159" s="68"/>
      <c r="AS159" s="77">
        <f>SUM(AN159:AQ159)</f>
        <v>797641.68</v>
      </c>
      <c r="AT159" s="69">
        <f>AS159</f>
        <v>797641.68</v>
      </c>
      <c r="AU159" s="54">
        <v>46694.142000000014</v>
      </c>
      <c r="AV159" s="54">
        <v>46694.142000000014</v>
      </c>
      <c r="AW159" s="54">
        <v>46694.142000000014</v>
      </c>
      <c r="AX159" s="54">
        <v>46694.142000000014</v>
      </c>
      <c r="AY159" s="68"/>
      <c r="AZ159" s="77">
        <f>SUM(AU159:AX159)</f>
        <v>186776.56800000006</v>
      </c>
      <c r="BA159" s="69">
        <f>AZ159</f>
        <v>186776.56800000006</v>
      </c>
      <c r="BB159" s="54">
        <v>51363.556200000014</v>
      </c>
      <c r="BC159" s="54">
        <v>51363.556200000014</v>
      </c>
      <c r="BD159" s="54">
        <v>51363.556200000014</v>
      </c>
      <c r="BE159" s="54">
        <v>51363.556200000014</v>
      </c>
      <c r="BF159" s="68"/>
      <c r="BG159" s="77">
        <f>SUM(BB159:BE159)</f>
        <v>205454.22480000005</v>
      </c>
      <c r="BH159" s="69">
        <f>BG159</f>
        <v>205454.22480000005</v>
      </c>
    </row>
    <row r="160" spans="1:60" ht="14.4" x14ac:dyDescent="0.3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7"/>
      <c r="M160" s="38"/>
      <c r="N160" s="48"/>
      <c r="O160" s="18"/>
      <c r="P160" s="49" t="s">
        <v>27</v>
      </c>
      <c r="Q160" s="78">
        <v>0.23</v>
      </c>
      <c r="R160" s="50">
        <f>R159*$Q$160</f>
        <v>12634.82</v>
      </c>
      <c r="S160" s="50">
        <f t="shared" ref="S160:AC160" si="446">S159*$Q$160</f>
        <v>12634.82</v>
      </c>
      <c r="T160" s="50">
        <f t="shared" si="446"/>
        <v>12634.82</v>
      </c>
      <c r="U160" s="50">
        <f t="shared" si="446"/>
        <v>12634.82</v>
      </c>
      <c r="V160" s="50">
        <f t="shared" si="446"/>
        <v>12634.82</v>
      </c>
      <c r="W160" s="50">
        <f t="shared" si="446"/>
        <v>12634.82</v>
      </c>
      <c r="X160" s="50">
        <f t="shared" si="446"/>
        <v>12634.82</v>
      </c>
      <c r="Y160" s="50">
        <f t="shared" si="446"/>
        <v>12634.82</v>
      </c>
      <c r="Z160" s="50">
        <f t="shared" si="446"/>
        <v>12634.82</v>
      </c>
      <c r="AA160" s="50">
        <f t="shared" si="446"/>
        <v>12634.82</v>
      </c>
      <c r="AB160" s="50">
        <f t="shared" si="446"/>
        <v>12634.82</v>
      </c>
      <c r="AC160" s="50">
        <f t="shared" si="446"/>
        <v>12634.82</v>
      </c>
      <c r="AD160" s="68"/>
      <c r="AE160" s="43"/>
      <c r="AF160" s="69"/>
      <c r="AG160" s="50">
        <f>AG159*$Q$160</f>
        <v>41694.906000000003</v>
      </c>
      <c r="AH160" s="50">
        <f>AH159*$Q$160</f>
        <v>41694.906000000003</v>
      </c>
      <c r="AI160" s="50">
        <f>AI159*$Q$160</f>
        <v>41694.906000000003</v>
      </c>
      <c r="AJ160" s="50">
        <f>AJ159*$Q$160</f>
        <v>41694.906000000003</v>
      </c>
      <c r="AK160" s="68"/>
      <c r="AL160" s="43"/>
      <c r="AM160" s="69"/>
      <c r="AN160" s="50">
        <f>AN159*$Q$160</f>
        <v>45864.396600000007</v>
      </c>
      <c r="AO160" s="50">
        <f>AO159*$Q$160</f>
        <v>45864.396600000007</v>
      </c>
      <c r="AP160" s="50">
        <f>AP159*$Q$160</f>
        <v>45864.396600000007</v>
      </c>
      <c r="AQ160" s="50">
        <f>AQ159*$Q$160</f>
        <v>45864.396600000007</v>
      </c>
      <c r="AR160" s="68"/>
      <c r="AS160" s="43"/>
      <c r="AT160" s="69"/>
      <c r="AU160" s="50">
        <f>AU159*$Q$160</f>
        <v>10739.652660000003</v>
      </c>
      <c r="AV160" s="50">
        <f>AV159*$Q$160</f>
        <v>10739.652660000003</v>
      </c>
      <c r="AW160" s="50">
        <f>AW159*$Q$160</f>
        <v>10739.652660000003</v>
      </c>
      <c r="AX160" s="50">
        <f>AX159*$Q$160</f>
        <v>10739.652660000003</v>
      </c>
      <c r="AY160" s="68"/>
      <c r="AZ160" s="43"/>
      <c r="BA160" s="69"/>
      <c r="BB160" s="50">
        <f>BB159*$Q$160</f>
        <v>11813.617926000004</v>
      </c>
      <c r="BC160" s="50">
        <f>BC159*$Q$160</f>
        <v>11813.617926000004</v>
      </c>
      <c r="BD160" s="50">
        <f>BD159*$Q$160</f>
        <v>11813.617926000004</v>
      </c>
      <c r="BE160" s="50">
        <f>BE159*$Q$160</f>
        <v>11813.617926000004</v>
      </c>
      <c r="BF160" s="68"/>
      <c r="BG160" s="43"/>
      <c r="BH160" s="69"/>
    </row>
    <row r="161" spans="1:60" ht="14.4" x14ac:dyDescent="0.3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7"/>
      <c r="M161" s="38"/>
      <c r="N161" s="48"/>
      <c r="O161" s="18"/>
      <c r="P161" s="49" t="s">
        <v>28</v>
      </c>
      <c r="Q161" s="78">
        <v>0.77</v>
      </c>
      <c r="R161" s="50"/>
      <c r="S161" s="59">
        <f>R159*$Q$161</f>
        <v>42299.18</v>
      </c>
      <c r="T161" s="59">
        <f t="shared" ref="T161:AD161" si="447">S159*$Q$161</f>
        <v>42299.18</v>
      </c>
      <c r="U161" s="59">
        <f t="shared" si="447"/>
        <v>42299.18</v>
      </c>
      <c r="V161" s="59">
        <f t="shared" si="447"/>
        <v>42299.18</v>
      </c>
      <c r="W161" s="59">
        <f t="shared" si="447"/>
        <v>42299.18</v>
      </c>
      <c r="X161" s="59">
        <f t="shared" si="447"/>
        <v>42299.18</v>
      </c>
      <c r="Y161" s="59">
        <f t="shared" si="447"/>
        <v>42299.18</v>
      </c>
      <c r="Z161" s="59">
        <f t="shared" si="447"/>
        <v>42299.18</v>
      </c>
      <c r="AA161" s="59">
        <f t="shared" si="447"/>
        <v>42299.18</v>
      </c>
      <c r="AB161" s="59">
        <f t="shared" si="447"/>
        <v>42299.18</v>
      </c>
      <c r="AC161" s="59">
        <f t="shared" si="447"/>
        <v>42299.18</v>
      </c>
      <c r="AD161" s="59">
        <f t="shared" si="447"/>
        <v>42299.18</v>
      </c>
      <c r="AE161" s="43"/>
      <c r="AF161" s="69"/>
      <c r="AG161" s="59">
        <f>AC159*$Q$161</f>
        <v>42299.18</v>
      </c>
      <c r="AH161" s="59">
        <f>AG159*$Q$161</f>
        <v>139587.29400000002</v>
      </c>
      <c r="AI161" s="59">
        <f>AH159*$Q$161</f>
        <v>139587.29400000002</v>
      </c>
      <c r="AJ161" s="59">
        <f>AI159*$Q$161</f>
        <v>139587.29400000002</v>
      </c>
      <c r="AK161" s="59">
        <f>AJ159*$Q$161</f>
        <v>139587.29400000002</v>
      </c>
      <c r="AL161" s="43"/>
      <c r="AM161" s="69"/>
      <c r="AN161" s="59">
        <f>AJ159*$Q$161</f>
        <v>139587.29400000002</v>
      </c>
      <c r="AO161" s="59">
        <f>AN159*$Q$161</f>
        <v>153546.02340000001</v>
      </c>
      <c r="AP161" s="59">
        <f>AO159*$Q$161</f>
        <v>153546.02340000001</v>
      </c>
      <c r="AQ161" s="59">
        <f>AP159*$Q$161</f>
        <v>153546.02340000001</v>
      </c>
      <c r="AR161" s="59">
        <f>AQ159*$Q$161</f>
        <v>153546.02340000001</v>
      </c>
      <c r="AS161" s="43"/>
      <c r="AT161" s="69"/>
      <c r="AU161" s="59">
        <f>AQ159*$Q$161</f>
        <v>153546.02340000001</v>
      </c>
      <c r="AV161" s="59">
        <f>AU159*$Q$161</f>
        <v>35954.489340000015</v>
      </c>
      <c r="AW161" s="59">
        <f>AV159*$Q$161</f>
        <v>35954.489340000015</v>
      </c>
      <c r="AX161" s="59">
        <f>AW159*$Q$161</f>
        <v>35954.489340000015</v>
      </c>
      <c r="AY161" s="59">
        <f>AX159*$Q$161</f>
        <v>35954.489340000015</v>
      </c>
      <c r="AZ161" s="43"/>
      <c r="BA161" s="69"/>
      <c r="BB161" s="59">
        <f>AX159*$Q$161</f>
        <v>35954.489340000015</v>
      </c>
      <c r="BC161" s="59">
        <f>BB159*$Q$161</f>
        <v>39549.938274000015</v>
      </c>
      <c r="BD161" s="59">
        <f>BC159*$Q$161</f>
        <v>39549.938274000015</v>
      </c>
      <c r="BE161" s="59">
        <f>BD159*$Q$161</f>
        <v>39549.938274000015</v>
      </c>
      <c r="BF161" s="59">
        <f>BE159*$Q$161</f>
        <v>39549.938274000015</v>
      </c>
      <c r="BG161" s="43"/>
      <c r="BH161" s="69"/>
    </row>
    <row r="162" spans="1:60" ht="14.4" x14ac:dyDescent="0.3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7"/>
      <c r="M162" s="38"/>
      <c r="N162" s="48"/>
      <c r="O162" s="18"/>
      <c r="P162" s="65" t="s">
        <v>21</v>
      </c>
      <c r="Q162" s="78"/>
      <c r="R162" s="66">
        <f>SUM(R160:R161)</f>
        <v>12634.82</v>
      </c>
      <c r="S162" s="66">
        <f t="shared" ref="S162:AC162" si="448">SUM(S160:S161)</f>
        <v>54934</v>
      </c>
      <c r="T162" s="66">
        <f t="shared" si="448"/>
        <v>54934</v>
      </c>
      <c r="U162" s="66">
        <f t="shared" si="448"/>
        <v>54934</v>
      </c>
      <c r="V162" s="66">
        <f t="shared" si="448"/>
        <v>54934</v>
      </c>
      <c r="W162" s="66">
        <f t="shared" si="448"/>
        <v>54934</v>
      </c>
      <c r="X162" s="66">
        <f t="shared" si="448"/>
        <v>54934</v>
      </c>
      <c r="Y162" s="66">
        <f t="shared" si="448"/>
        <v>54934</v>
      </c>
      <c r="Z162" s="66">
        <f t="shared" si="448"/>
        <v>54934</v>
      </c>
      <c r="AA162" s="66">
        <f t="shared" si="448"/>
        <v>54934</v>
      </c>
      <c r="AB162" s="66">
        <f t="shared" si="448"/>
        <v>54934</v>
      </c>
      <c r="AC162" s="66">
        <f t="shared" si="448"/>
        <v>54934</v>
      </c>
      <c r="AD162" s="68"/>
      <c r="AE162" s="43"/>
      <c r="AF162" s="69">
        <f>SUM(R162:AC162)</f>
        <v>616908.82000000007</v>
      </c>
      <c r="AG162" s="66">
        <f t="shared" ref="AG162:AJ162" si="449">SUM(AG160:AG161)</f>
        <v>83994.08600000001</v>
      </c>
      <c r="AH162" s="66">
        <f t="shared" si="449"/>
        <v>181282.2</v>
      </c>
      <c r="AI162" s="66">
        <f t="shared" si="449"/>
        <v>181282.2</v>
      </c>
      <c r="AJ162" s="66">
        <f t="shared" si="449"/>
        <v>181282.2</v>
      </c>
      <c r="AK162" s="68"/>
      <c r="AL162" s="77">
        <f>SUM(AG162:AJ162)</f>
        <v>627840.68599999999</v>
      </c>
      <c r="AM162" s="69">
        <f>AL162</f>
        <v>627840.68599999999</v>
      </c>
      <c r="AN162" s="66">
        <f t="shared" ref="AN162:AQ162" si="450">SUM(AN160:AN161)</f>
        <v>185451.69060000003</v>
      </c>
      <c r="AO162" s="66">
        <f t="shared" si="450"/>
        <v>199410.42</v>
      </c>
      <c r="AP162" s="66">
        <f t="shared" si="450"/>
        <v>199410.42</v>
      </c>
      <c r="AQ162" s="66">
        <f t="shared" si="450"/>
        <v>199410.42</v>
      </c>
      <c r="AR162" s="68"/>
      <c r="AS162" s="77">
        <f>SUM(AN162:AQ162)</f>
        <v>783682.9506000001</v>
      </c>
      <c r="AT162" s="69">
        <f>AS162</f>
        <v>783682.9506000001</v>
      </c>
      <c r="AU162" s="66">
        <f t="shared" ref="AU162:AX162" si="451">SUM(AU160:AU161)</f>
        <v>164285.67606</v>
      </c>
      <c r="AV162" s="66">
        <f t="shared" si="451"/>
        <v>46694.142000000022</v>
      </c>
      <c r="AW162" s="66">
        <f t="shared" si="451"/>
        <v>46694.142000000022</v>
      </c>
      <c r="AX162" s="66">
        <f t="shared" si="451"/>
        <v>46694.142000000022</v>
      </c>
      <c r="AY162" s="68"/>
      <c r="AZ162" s="77">
        <f>SUM(AU162:AX162)</f>
        <v>304368.10206000006</v>
      </c>
      <c r="BA162" s="69">
        <f>AZ162</f>
        <v>304368.10206000006</v>
      </c>
      <c r="BB162" s="66">
        <f t="shared" ref="BB162:BE162" si="452">SUM(BB160:BB161)</f>
        <v>47768.107266000021</v>
      </c>
      <c r="BC162" s="66">
        <f t="shared" si="452"/>
        <v>51363.556200000021</v>
      </c>
      <c r="BD162" s="66">
        <f t="shared" si="452"/>
        <v>51363.556200000021</v>
      </c>
      <c r="BE162" s="66">
        <f t="shared" si="452"/>
        <v>51363.556200000021</v>
      </c>
      <c r="BF162" s="68"/>
      <c r="BG162" s="77">
        <f>SUM(BB162:BE162)</f>
        <v>201858.77586600007</v>
      </c>
      <c r="BH162" s="69">
        <f>BG162</f>
        <v>201858.77586600007</v>
      </c>
    </row>
    <row r="163" spans="1:60" ht="14.4" x14ac:dyDescent="0.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7"/>
      <c r="M163" s="38"/>
      <c r="N163" s="48"/>
      <c r="O163" s="18"/>
      <c r="P163" s="65" t="s">
        <v>68</v>
      </c>
      <c r="Q163" s="85"/>
      <c r="R163" s="66">
        <f>S161</f>
        <v>42299.18</v>
      </c>
      <c r="S163" s="66">
        <f t="shared" ref="S163:AC163" si="453">T161</f>
        <v>42299.18</v>
      </c>
      <c r="T163" s="66">
        <f t="shared" si="453"/>
        <v>42299.18</v>
      </c>
      <c r="U163" s="66">
        <f t="shared" si="453"/>
        <v>42299.18</v>
      </c>
      <c r="V163" s="66">
        <f t="shared" si="453"/>
        <v>42299.18</v>
      </c>
      <c r="W163" s="66">
        <f t="shared" si="453"/>
        <v>42299.18</v>
      </c>
      <c r="X163" s="66">
        <f t="shared" si="453"/>
        <v>42299.18</v>
      </c>
      <c r="Y163" s="66">
        <f t="shared" si="453"/>
        <v>42299.18</v>
      </c>
      <c r="Z163" s="66">
        <f t="shared" si="453"/>
        <v>42299.18</v>
      </c>
      <c r="AA163" s="66">
        <f t="shared" si="453"/>
        <v>42299.18</v>
      </c>
      <c r="AB163" s="66">
        <f t="shared" si="453"/>
        <v>42299.18</v>
      </c>
      <c r="AC163" s="66">
        <f t="shared" si="453"/>
        <v>42299.18</v>
      </c>
      <c r="AD163" s="68"/>
      <c r="AE163" s="43"/>
      <c r="AF163" s="69">
        <f>AF159-AF162</f>
        <v>42299.179999999935</v>
      </c>
      <c r="AG163" s="66">
        <f>AH161</f>
        <v>139587.29400000002</v>
      </c>
      <c r="AH163" s="66">
        <f t="shared" ref="AH163:AI163" si="454">AI161</f>
        <v>139587.29400000002</v>
      </c>
      <c r="AI163" s="66">
        <f t="shared" si="454"/>
        <v>139587.29400000002</v>
      </c>
      <c r="AJ163" s="66">
        <f>AK161</f>
        <v>139587.29400000002</v>
      </c>
      <c r="AK163" s="68"/>
      <c r="AL163" s="89">
        <f>AL159-AL162+AF163</f>
        <v>139587.29399999999</v>
      </c>
      <c r="AM163" s="69">
        <f>AL163</f>
        <v>139587.29399999999</v>
      </c>
      <c r="AN163" s="66">
        <f>AO161</f>
        <v>153546.02340000001</v>
      </c>
      <c r="AO163" s="66">
        <f t="shared" ref="AO163:AP163" si="455">AP161</f>
        <v>153546.02340000001</v>
      </c>
      <c r="AP163" s="66">
        <f t="shared" si="455"/>
        <v>153546.02340000001</v>
      </c>
      <c r="AQ163" s="66">
        <f>AR161</f>
        <v>153546.02340000001</v>
      </c>
      <c r="AR163" s="68"/>
      <c r="AS163" s="89">
        <f>AS159-AS162+AM163</f>
        <v>153546.02339999995</v>
      </c>
      <c r="AT163" s="69">
        <f>AS163</f>
        <v>153546.02339999995</v>
      </c>
      <c r="AU163" s="66">
        <f>AV161</f>
        <v>35954.489340000015</v>
      </c>
      <c r="AV163" s="66">
        <f t="shared" ref="AV163:AW163" si="456">AW161</f>
        <v>35954.489340000015</v>
      </c>
      <c r="AW163" s="66">
        <f t="shared" si="456"/>
        <v>35954.489340000015</v>
      </c>
      <c r="AX163" s="66">
        <f>AY161</f>
        <v>35954.489340000015</v>
      </c>
      <c r="AY163" s="68"/>
      <c r="AZ163" s="89">
        <f>AZ159-AZ162+AT163</f>
        <v>35954.489339999942</v>
      </c>
      <c r="BA163" s="69">
        <f>AZ163</f>
        <v>35954.489339999942</v>
      </c>
      <c r="BB163" s="66">
        <f>BC161</f>
        <v>39549.938274000015</v>
      </c>
      <c r="BC163" s="66">
        <f t="shared" ref="BC163:BD163" si="457">BD161</f>
        <v>39549.938274000015</v>
      </c>
      <c r="BD163" s="66">
        <f t="shared" si="457"/>
        <v>39549.938274000015</v>
      </c>
      <c r="BE163" s="66">
        <f>BF161</f>
        <v>39549.938274000015</v>
      </c>
      <c r="BF163" s="68"/>
      <c r="BG163" s="89">
        <f>BG159-BG162+BA163</f>
        <v>39549.938273999927</v>
      </c>
      <c r="BH163" s="69">
        <f>BG163</f>
        <v>39549.938273999927</v>
      </c>
    </row>
    <row r="164" spans="1:60" ht="14.4" x14ac:dyDescent="0.3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7"/>
      <c r="M164" s="38"/>
      <c r="N164" s="48"/>
      <c r="O164" s="18"/>
      <c r="P164" s="65"/>
      <c r="Q164" s="85"/>
      <c r="R164" s="90"/>
      <c r="S164" s="90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68"/>
      <c r="AE164" s="43"/>
      <c r="AF164" s="69"/>
      <c r="AG164" s="59"/>
      <c r="AH164" s="59"/>
      <c r="AI164" s="59"/>
      <c r="AJ164" s="59"/>
      <c r="AK164" s="68"/>
      <c r="AL164" s="43"/>
      <c r="AM164" s="69"/>
      <c r="AN164" s="59"/>
      <c r="AO164" s="59"/>
      <c r="AP164" s="59"/>
      <c r="AQ164" s="59"/>
      <c r="AR164" s="68"/>
      <c r="AS164" s="43"/>
      <c r="AT164" s="69"/>
      <c r="AU164" s="59"/>
      <c r="AV164" s="59"/>
      <c r="AW164" s="59"/>
      <c r="AX164" s="59"/>
      <c r="AY164" s="68"/>
      <c r="AZ164" s="43"/>
      <c r="BA164" s="69"/>
      <c r="BB164" s="59"/>
      <c r="BC164" s="59"/>
      <c r="BD164" s="59"/>
      <c r="BE164" s="59"/>
      <c r="BF164" s="68"/>
      <c r="BG164" s="43"/>
      <c r="BH164" s="69"/>
    </row>
    <row r="165" spans="1:60" ht="14.4" x14ac:dyDescent="0.3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7"/>
      <c r="M165" s="38"/>
      <c r="N165" s="48"/>
      <c r="O165" s="18"/>
      <c r="P165" s="76" t="s">
        <v>30</v>
      </c>
      <c r="R165" s="54">
        <v>196488.75</v>
      </c>
      <c r="S165" s="54">
        <v>196491.75</v>
      </c>
      <c r="T165" s="54">
        <v>196494.75</v>
      </c>
      <c r="U165" s="54">
        <v>196497.75</v>
      </c>
      <c r="V165" s="54">
        <v>196500.75</v>
      </c>
      <c r="W165" s="54">
        <v>189903.75</v>
      </c>
      <c r="X165" s="54">
        <v>189906.75</v>
      </c>
      <c r="Y165" s="54">
        <v>189909.75</v>
      </c>
      <c r="Z165" s="54">
        <v>189912.75</v>
      </c>
      <c r="AA165" s="54">
        <v>189915.75</v>
      </c>
      <c r="AB165" s="54">
        <v>189918.75</v>
      </c>
      <c r="AC165" s="54">
        <v>189921.75</v>
      </c>
      <c r="AD165" s="68"/>
      <c r="AE165" s="43"/>
      <c r="AF165" s="69">
        <f>SUM(R165:AC165)</f>
        <v>2311863</v>
      </c>
      <c r="AG165" s="54">
        <v>648422.77500000002</v>
      </c>
      <c r="AH165" s="54">
        <v>641192.47500000009</v>
      </c>
      <c r="AI165" s="54">
        <v>626702.17500000005</v>
      </c>
      <c r="AJ165" s="54">
        <v>626731.875</v>
      </c>
      <c r="AK165" s="68"/>
      <c r="AL165" s="77">
        <f>SUM(AG165:AJ165)</f>
        <v>2543049.2999999998</v>
      </c>
      <c r="AM165" s="69">
        <f>AL165</f>
        <v>2543049.2999999998</v>
      </c>
      <c r="AN165" s="54">
        <v>713265.05250000011</v>
      </c>
      <c r="AO165" s="54">
        <v>705311.72250000003</v>
      </c>
      <c r="AP165" s="54">
        <v>689372.39250000007</v>
      </c>
      <c r="AQ165" s="54">
        <v>689405.0625</v>
      </c>
      <c r="AR165" s="68"/>
      <c r="AS165" s="77">
        <f>SUM(AN165:AQ165)</f>
        <v>2797354.2300000004</v>
      </c>
      <c r="AT165" s="69">
        <f>AS165</f>
        <v>2797354.2300000004</v>
      </c>
      <c r="AU165" s="54">
        <v>784591.55775000004</v>
      </c>
      <c r="AV165" s="54">
        <v>775842.89475000009</v>
      </c>
      <c r="AW165" s="54">
        <v>758309.63175000006</v>
      </c>
      <c r="AX165" s="54">
        <v>758345.56875000009</v>
      </c>
      <c r="AY165" s="68"/>
      <c r="AZ165" s="77">
        <f>SUM(AU165:AX165)</f>
        <v>3077089.6530000004</v>
      </c>
      <c r="BA165" s="69">
        <f>AZ165</f>
        <v>3077089.6530000004</v>
      </c>
      <c r="BB165" s="54">
        <v>863050.71352500026</v>
      </c>
      <c r="BC165" s="54">
        <v>853427.18422500021</v>
      </c>
      <c r="BD165" s="54">
        <v>834140.59492500033</v>
      </c>
      <c r="BE165" s="54">
        <v>834180.12562500034</v>
      </c>
      <c r="BF165" s="68"/>
      <c r="BG165" s="77">
        <f>SUM(BB165:BE165)</f>
        <v>3384798.6183000011</v>
      </c>
      <c r="BH165" s="69">
        <f>BG165</f>
        <v>3384798.6183000011</v>
      </c>
    </row>
    <row r="166" spans="1:60" ht="14.4" x14ac:dyDescent="0.3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7"/>
      <c r="M166" s="38"/>
      <c r="N166" s="48"/>
      <c r="O166" s="18"/>
      <c r="P166" s="49" t="s">
        <v>31</v>
      </c>
      <c r="Q166" s="78">
        <v>0.4</v>
      </c>
      <c r="R166" s="50">
        <f>R165*$Q$166</f>
        <v>78595.5</v>
      </c>
      <c r="S166" s="50">
        <f t="shared" ref="S166:AC166" si="458">S165*$Q$166</f>
        <v>78596.700000000012</v>
      </c>
      <c r="T166" s="50">
        <f t="shared" si="458"/>
        <v>78597.900000000009</v>
      </c>
      <c r="U166" s="50">
        <f t="shared" si="458"/>
        <v>78599.100000000006</v>
      </c>
      <c r="V166" s="50">
        <f t="shared" si="458"/>
        <v>78600.3</v>
      </c>
      <c r="W166" s="50">
        <f t="shared" si="458"/>
        <v>75961.5</v>
      </c>
      <c r="X166" s="50">
        <f t="shared" si="458"/>
        <v>75962.7</v>
      </c>
      <c r="Y166" s="50">
        <f t="shared" si="458"/>
        <v>75963.900000000009</v>
      </c>
      <c r="Z166" s="50">
        <f t="shared" si="458"/>
        <v>75965.100000000006</v>
      </c>
      <c r="AA166" s="50">
        <f t="shared" si="458"/>
        <v>75966.3</v>
      </c>
      <c r="AB166" s="50">
        <f t="shared" si="458"/>
        <v>75967.5</v>
      </c>
      <c r="AC166" s="50">
        <f t="shared" si="458"/>
        <v>75968.7</v>
      </c>
      <c r="AD166" s="68"/>
      <c r="AE166" s="43"/>
      <c r="AF166" s="69"/>
      <c r="AG166" s="50">
        <f>AG165*$Q$166</f>
        <v>259369.11000000002</v>
      </c>
      <c r="AH166" s="50">
        <f>AH165*$Q$166</f>
        <v>256476.99000000005</v>
      </c>
      <c r="AI166" s="50">
        <f>AI165*$Q$166</f>
        <v>250680.87000000002</v>
      </c>
      <c r="AJ166" s="50">
        <f>AJ165*$Q$166</f>
        <v>250692.75</v>
      </c>
      <c r="AK166" s="68"/>
      <c r="AL166" s="43"/>
      <c r="AM166" s="69"/>
      <c r="AN166" s="50">
        <f>AN165*$Q$166</f>
        <v>285306.02100000007</v>
      </c>
      <c r="AO166" s="50">
        <f>AO165*$Q$166</f>
        <v>282124.68900000001</v>
      </c>
      <c r="AP166" s="50">
        <f>AP165*$Q$166</f>
        <v>275748.95700000005</v>
      </c>
      <c r="AQ166" s="50">
        <f>AQ165*$Q$166</f>
        <v>275762.02500000002</v>
      </c>
      <c r="AR166" s="68"/>
      <c r="AS166" s="43"/>
      <c r="AT166" s="69"/>
      <c r="AU166" s="50">
        <f>AU165*$Q$166</f>
        <v>313836.62310000003</v>
      </c>
      <c r="AV166" s="50">
        <f>AV165*$Q$166</f>
        <v>310337.15790000005</v>
      </c>
      <c r="AW166" s="50">
        <f>AW165*$Q$166</f>
        <v>303323.85270000005</v>
      </c>
      <c r="AX166" s="50">
        <f>AX165*$Q$166</f>
        <v>303338.22750000004</v>
      </c>
      <c r="AY166" s="68"/>
      <c r="AZ166" s="43"/>
      <c r="BA166" s="69"/>
      <c r="BB166" s="50">
        <f>BB165*$Q$166</f>
        <v>345220.28541000013</v>
      </c>
      <c r="BC166" s="50">
        <f>BC165*$Q$166</f>
        <v>341370.87369000009</v>
      </c>
      <c r="BD166" s="50">
        <f>BD165*$Q$166</f>
        <v>333656.23797000013</v>
      </c>
      <c r="BE166" s="50">
        <f>BE165*$Q$166</f>
        <v>333672.05025000015</v>
      </c>
      <c r="BF166" s="68"/>
      <c r="BG166" s="43"/>
      <c r="BH166" s="69"/>
    </row>
    <row r="167" spans="1:60" ht="14.4" x14ac:dyDescent="0.3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7"/>
      <c r="M167" s="38"/>
      <c r="N167" s="48"/>
      <c r="O167" s="18"/>
      <c r="P167" s="49" t="s">
        <v>32</v>
      </c>
      <c r="Q167" s="78">
        <v>0.6</v>
      </c>
      <c r="R167" s="50"/>
      <c r="S167" s="59">
        <f>R165*$Q$167</f>
        <v>117893.25</v>
      </c>
      <c r="T167" s="59">
        <f t="shared" ref="T167:AD167" si="459">S165*$Q$167</f>
        <v>117895.04999999999</v>
      </c>
      <c r="U167" s="59">
        <f t="shared" si="459"/>
        <v>117896.84999999999</v>
      </c>
      <c r="V167" s="59">
        <f t="shared" si="459"/>
        <v>117898.65</v>
      </c>
      <c r="W167" s="59">
        <f t="shared" si="459"/>
        <v>117900.45</v>
      </c>
      <c r="X167" s="59">
        <f t="shared" si="459"/>
        <v>113942.25</v>
      </c>
      <c r="Y167" s="59">
        <f t="shared" si="459"/>
        <v>113944.05</v>
      </c>
      <c r="Z167" s="59">
        <f t="shared" si="459"/>
        <v>113945.84999999999</v>
      </c>
      <c r="AA167" s="59">
        <f t="shared" si="459"/>
        <v>113947.65</v>
      </c>
      <c r="AB167" s="59">
        <f t="shared" si="459"/>
        <v>113949.45</v>
      </c>
      <c r="AC167" s="59">
        <f t="shared" si="459"/>
        <v>113951.25</v>
      </c>
      <c r="AD167" s="59">
        <f t="shared" si="459"/>
        <v>113953.05</v>
      </c>
      <c r="AE167" s="43"/>
      <c r="AF167" s="69"/>
      <c r="AG167" s="59">
        <f>AC165*$Q$167</f>
        <v>113953.05</v>
      </c>
      <c r="AH167" s="59">
        <f>AG165*$Q$167</f>
        <v>389053.66499999998</v>
      </c>
      <c r="AI167" s="59">
        <f>AH165*$Q$167</f>
        <v>384715.48500000004</v>
      </c>
      <c r="AJ167" s="59">
        <f>AI165*$Q$167</f>
        <v>376021.30499999999</v>
      </c>
      <c r="AK167" s="59">
        <f>AJ165*$Q$167</f>
        <v>376039.125</v>
      </c>
      <c r="AL167" s="43"/>
      <c r="AM167" s="69"/>
      <c r="AN167" s="59">
        <f>AJ165*$Q$167</f>
        <v>376039.125</v>
      </c>
      <c r="AO167" s="59">
        <f>AN165*$Q$167</f>
        <v>427959.03150000004</v>
      </c>
      <c r="AP167" s="59">
        <f>AO165*$Q$167</f>
        <v>423187.03350000002</v>
      </c>
      <c r="AQ167" s="59">
        <f>AP165*$Q$167</f>
        <v>413623.43550000002</v>
      </c>
      <c r="AR167" s="59">
        <f>AQ165*$Q$167</f>
        <v>413643.03749999998</v>
      </c>
      <c r="AS167" s="43"/>
      <c r="AT167" s="69"/>
      <c r="AU167" s="59">
        <f>AQ165*$Q$167</f>
        <v>413643.03749999998</v>
      </c>
      <c r="AV167" s="59">
        <f>AU165*$Q$167</f>
        <v>470754.93465000001</v>
      </c>
      <c r="AW167" s="59">
        <f>AV165*$Q$167</f>
        <v>465505.73685000004</v>
      </c>
      <c r="AX167" s="59">
        <f>AW165*$Q$167</f>
        <v>454985.77905000001</v>
      </c>
      <c r="AY167" s="59">
        <f>AX165*$Q$167</f>
        <v>455007.34125000006</v>
      </c>
      <c r="AZ167" s="43"/>
      <c r="BA167" s="69"/>
      <c r="BB167" s="59">
        <f>AX165*$Q$167</f>
        <v>455007.34125000006</v>
      </c>
      <c r="BC167" s="59">
        <f>BB165*$Q$167</f>
        <v>517830.42811500013</v>
      </c>
      <c r="BD167" s="59">
        <f>BC165*$Q$167</f>
        <v>512056.31053500011</v>
      </c>
      <c r="BE167" s="59">
        <f>BD165*$Q$167</f>
        <v>500484.3569550002</v>
      </c>
      <c r="BF167" s="59">
        <f>BE165*$Q$167</f>
        <v>500508.07537500019</v>
      </c>
      <c r="BG167" s="43"/>
      <c r="BH167" s="69"/>
    </row>
    <row r="168" spans="1:60" ht="14.4" x14ac:dyDescent="0.3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7"/>
      <c r="M168" s="38"/>
      <c r="N168" s="48"/>
      <c r="O168" s="18"/>
      <c r="P168" s="65" t="s">
        <v>21</v>
      </c>
      <c r="Q168" s="78"/>
      <c r="R168" s="66">
        <f>SUM(R166:R167)</f>
        <v>78595.5</v>
      </c>
      <c r="S168" s="66">
        <f>SUM(S166:S167)</f>
        <v>196489.95</v>
      </c>
      <c r="T168" s="66">
        <f t="shared" ref="T168:AC168" si="460">SUM(T166:T167)</f>
        <v>196492.95</v>
      </c>
      <c r="U168" s="66">
        <f t="shared" si="460"/>
        <v>196495.95</v>
      </c>
      <c r="V168" s="66">
        <f t="shared" si="460"/>
        <v>196498.95</v>
      </c>
      <c r="W168" s="66">
        <f t="shared" si="460"/>
        <v>193861.95</v>
      </c>
      <c r="X168" s="66">
        <f t="shared" si="460"/>
        <v>189904.95</v>
      </c>
      <c r="Y168" s="66">
        <f t="shared" si="460"/>
        <v>189907.95</v>
      </c>
      <c r="Z168" s="66">
        <f t="shared" si="460"/>
        <v>189910.95</v>
      </c>
      <c r="AA168" s="66">
        <f t="shared" si="460"/>
        <v>189913.95</v>
      </c>
      <c r="AB168" s="66">
        <f t="shared" si="460"/>
        <v>189916.95</v>
      </c>
      <c r="AC168" s="66">
        <f t="shared" si="460"/>
        <v>189919.95</v>
      </c>
      <c r="AD168" s="68"/>
      <c r="AE168" s="43"/>
      <c r="AF168" s="69">
        <f>SUM(R168:AC168)</f>
        <v>2197909.9499999997</v>
      </c>
      <c r="AG168" s="66">
        <f t="shared" ref="AG168:AI168" si="461">SUM(AG166:AG167)</f>
        <v>373322.16000000003</v>
      </c>
      <c r="AH168" s="66">
        <f t="shared" si="461"/>
        <v>645530.65500000003</v>
      </c>
      <c r="AI168" s="66">
        <f t="shared" si="461"/>
        <v>635396.3550000001</v>
      </c>
      <c r="AJ168" s="66">
        <f>SUM(AJ166:AJ167)</f>
        <v>626714.05499999993</v>
      </c>
      <c r="AK168" s="68"/>
      <c r="AL168" s="77">
        <f>SUM(AG168:AJ168)</f>
        <v>2280963.2250000001</v>
      </c>
      <c r="AM168" s="69">
        <f>AL168</f>
        <v>2280963.2250000001</v>
      </c>
      <c r="AN168" s="66">
        <f t="shared" ref="AN168:AP168" si="462">SUM(AN166:AN167)</f>
        <v>661345.14600000007</v>
      </c>
      <c r="AO168" s="66">
        <f t="shared" si="462"/>
        <v>710083.72050000005</v>
      </c>
      <c r="AP168" s="66">
        <f t="shared" si="462"/>
        <v>698935.99050000007</v>
      </c>
      <c r="AQ168" s="66">
        <f>SUM(AQ166:AQ167)</f>
        <v>689385.46050000004</v>
      </c>
      <c r="AR168" s="68"/>
      <c r="AS168" s="77">
        <f>SUM(AN168:AQ168)</f>
        <v>2759750.3174999999</v>
      </c>
      <c r="AT168" s="69">
        <f>AS168</f>
        <v>2759750.3174999999</v>
      </c>
      <c r="AU168" s="66">
        <f t="shared" ref="AU168:AW168" si="463">SUM(AU166:AU167)</f>
        <v>727479.66060000006</v>
      </c>
      <c r="AV168" s="66">
        <f t="shared" si="463"/>
        <v>781092.09255000006</v>
      </c>
      <c r="AW168" s="66">
        <f t="shared" si="463"/>
        <v>768829.58955000015</v>
      </c>
      <c r="AX168" s="66">
        <f>SUM(AX166:AX167)</f>
        <v>758324.00655000005</v>
      </c>
      <c r="AY168" s="68"/>
      <c r="AZ168" s="77">
        <f>SUM(AU168:AX168)</f>
        <v>3035725.3492500004</v>
      </c>
      <c r="BA168" s="69">
        <f>AZ168</f>
        <v>3035725.3492500004</v>
      </c>
      <c r="BB168" s="66">
        <f t="shared" ref="BB168:BD168" si="464">SUM(BB166:BB167)</f>
        <v>800227.62666000018</v>
      </c>
      <c r="BC168" s="66">
        <f t="shared" si="464"/>
        <v>859201.30180500029</v>
      </c>
      <c r="BD168" s="66">
        <f t="shared" si="464"/>
        <v>845712.5485050003</v>
      </c>
      <c r="BE168" s="66">
        <f>SUM(BE166:BE167)</f>
        <v>834156.40720500029</v>
      </c>
      <c r="BF168" s="68"/>
      <c r="BG168" s="77">
        <f>SUM(BB168:BE168)</f>
        <v>3339297.8841750007</v>
      </c>
      <c r="BH168" s="69">
        <f>BG168</f>
        <v>3339297.8841750007</v>
      </c>
    </row>
    <row r="169" spans="1:60" ht="14.4" x14ac:dyDescent="0.3">
      <c r="A169" s="91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92"/>
      <c r="N169" s="48"/>
      <c r="O169" s="18"/>
      <c r="P169" s="65" t="s">
        <v>69</v>
      </c>
      <c r="Q169" s="85"/>
      <c r="R169" s="66">
        <f>S167</f>
        <v>117893.25</v>
      </c>
      <c r="S169" s="66">
        <f>T167</f>
        <v>117895.04999999999</v>
      </c>
      <c r="T169" s="66">
        <f t="shared" ref="T169:AC169" si="465">U167</f>
        <v>117896.84999999999</v>
      </c>
      <c r="U169" s="66">
        <f t="shared" si="465"/>
        <v>117898.65</v>
      </c>
      <c r="V169" s="66">
        <f t="shared" si="465"/>
        <v>117900.45</v>
      </c>
      <c r="W169" s="66">
        <f t="shared" si="465"/>
        <v>113942.25</v>
      </c>
      <c r="X169" s="66">
        <f t="shared" si="465"/>
        <v>113944.05</v>
      </c>
      <c r="Y169" s="66">
        <f t="shared" si="465"/>
        <v>113945.84999999999</v>
      </c>
      <c r="Z169" s="66">
        <f t="shared" si="465"/>
        <v>113947.65</v>
      </c>
      <c r="AA169" s="66">
        <f t="shared" si="465"/>
        <v>113949.45</v>
      </c>
      <c r="AB169" s="66">
        <f t="shared" si="465"/>
        <v>113951.25</v>
      </c>
      <c r="AC169" s="66">
        <f t="shared" si="465"/>
        <v>113953.05</v>
      </c>
      <c r="AD169" s="93"/>
      <c r="AE169" s="43"/>
      <c r="AF169" s="69">
        <f>AF165-AF168</f>
        <v>113953.05000000028</v>
      </c>
      <c r="AG169" s="66">
        <f t="shared" ref="AG169:AI169" si="466">AH167</f>
        <v>389053.66499999998</v>
      </c>
      <c r="AH169" s="66">
        <f t="shared" si="466"/>
        <v>384715.48500000004</v>
      </c>
      <c r="AI169" s="66">
        <f t="shared" si="466"/>
        <v>376021.30499999999</v>
      </c>
      <c r="AJ169" s="66">
        <f>AK167</f>
        <v>376039.125</v>
      </c>
      <c r="AK169" s="93"/>
      <c r="AL169" s="89">
        <f>AL165-AL168+AF169</f>
        <v>376039.125</v>
      </c>
      <c r="AM169" s="69">
        <f>AL169</f>
        <v>376039.125</v>
      </c>
      <c r="AN169" s="66">
        <f t="shared" ref="AN169:AP169" si="467">AO167</f>
        <v>427959.03150000004</v>
      </c>
      <c r="AO169" s="66">
        <f t="shared" si="467"/>
        <v>423187.03350000002</v>
      </c>
      <c r="AP169" s="66">
        <f t="shared" si="467"/>
        <v>413623.43550000002</v>
      </c>
      <c r="AQ169" s="66">
        <f>AR167</f>
        <v>413643.03749999998</v>
      </c>
      <c r="AR169" s="93"/>
      <c r="AS169" s="89">
        <f>AS165-AS168+AM169</f>
        <v>413643.03750000056</v>
      </c>
      <c r="AT169" s="69">
        <f>AS169</f>
        <v>413643.03750000056</v>
      </c>
      <c r="AU169" s="66">
        <f t="shared" ref="AU169:AW169" si="468">AV167</f>
        <v>470754.93465000001</v>
      </c>
      <c r="AV169" s="66">
        <f t="shared" si="468"/>
        <v>465505.73685000004</v>
      </c>
      <c r="AW169" s="66">
        <f t="shared" si="468"/>
        <v>454985.77905000001</v>
      </c>
      <c r="AX169" s="66">
        <f>AY167</f>
        <v>455007.34125000006</v>
      </c>
      <c r="AY169" s="93"/>
      <c r="AZ169" s="89">
        <f>AZ165-AZ168+AT169</f>
        <v>455007.34125000052</v>
      </c>
      <c r="BA169" s="69">
        <f>AZ169</f>
        <v>455007.34125000052</v>
      </c>
      <c r="BB169" s="66">
        <f t="shared" ref="BB169:BD169" si="469">BC167</f>
        <v>517830.42811500013</v>
      </c>
      <c r="BC169" s="66">
        <f t="shared" si="469"/>
        <v>512056.31053500011</v>
      </c>
      <c r="BD169" s="66">
        <f t="shared" si="469"/>
        <v>500484.3569550002</v>
      </c>
      <c r="BE169" s="66">
        <f>BF167</f>
        <v>500508.07537500019</v>
      </c>
      <c r="BF169" s="93"/>
      <c r="BG169" s="89">
        <f>BG165-BG168+BA169</f>
        <v>500508.07537500095</v>
      </c>
      <c r="BH169" s="69">
        <f>BG169</f>
        <v>500508.07537500095</v>
      </c>
    </row>
    <row r="170" spans="1:60" ht="14.4" x14ac:dyDescent="0.3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7"/>
      <c r="M170" s="38"/>
      <c r="N170" s="48"/>
      <c r="O170" s="18"/>
      <c r="P170" s="70" t="s">
        <v>70</v>
      </c>
      <c r="Q170" s="71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3"/>
      <c r="AE170" s="74"/>
      <c r="AF170" s="75"/>
      <c r="AG170" s="72"/>
      <c r="AH170" s="72"/>
      <c r="AI170" s="72"/>
      <c r="AJ170" s="72"/>
      <c r="AK170" s="73"/>
      <c r="AL170" s="74"/>
      <c r="AM170" s="75"/>
      <c r="AN170" s="72"/>
      <c r="AO170" s="72"/>
      <c r="AP170" s="72"/>
      <c r="AQ170" s="72"/>
      <c r="AR170" s="73"/>
      <c r="AS170" s="74"/>
      <c r="AT170" s="75"/>
      <c r="AU170" s="72"/>
      <c r="AV170" s="72"/>
      <c r="AW170" s="72"/>
      <c r="AX170" s="72"/>
      <c r="AY170" s="73"/>
      <c r="AZ170" s="74"/>
      <c r="BA170" s="75"/>
      <c r="BB170" s="72"/>
      <c r="BC170" s="72"/>
      <c r="BD170" s="72"/>
      <c r="BE170" s="72"/>
      <c r="BF170" s="73"/>
      <c r="BG170" s="74"/>
      <c r="BH170" s="75"/>
    </row>
    <row r="171" spans="1:60" ht="14.4" x14ac:dyDescent="0.3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7"/>
      <c r="M171" s="38">
        <f t="shared" ref="M171" si="470">SUM(A171:L171)</f>
        <v>0</v>
      </c>
      <c r="N171" s="48"/>
      <c r="O171" s="18"/>
      <c r="P171" s="76" t="s">
        <v>19</v>
      </c>
      <c r="R171" s="54">
        <v>39200</v>
      </c>
      <c r="S171" s="54">
        <v>39200</v>
      </c>
      <c r="T171" s="54">
        <v>39200</v>
      </c>
      <c r="U171" s="54">
        <v>39200</v>
      </c>
      <c r="V171" s="54">
        <v>39200</v>
      </c>
      <c r="W171" s="54">
        <v>39200</v>
      </c>
      <c r="X171" s="54">
        <v>39200</v>
      </c>
      <c r="Y171" s="54">
        <v>39200</v>
      </c>
      <c r="Z171" s="54">
        <v>39200</v>
      </c>
      <c r="AA171" s="54">
        <v>39200</v>
      </c>
      <c r="AB171" s="54">
        <v>39200</v>
      </c>
      <c r="AC171" s="54">
        <v>39200</v>
      </c>
      <c r="AD171" s="68"/>
      <c r="AE171" s="43"/>
      <c r="AF171" s="69">
        <f>SUM(R171:AC171)</f>
        <v>470400</v>
      </c>
      <c r="AG171" s="54">
        <v>129360</v>
      </c>
      <c r="AH171" s="54">
        <v>129360</v>
      </c>
      <c r="AI171" s="54">
        <v>129360</v>
      </c>
      <c r="AJ171" s="54">
        <v>129360</v>
      </c>
      <c r="AK171" s="68"/>
      <c r="AL171" s="77">
        <f>SUM(AG171:AJ171)</f>
        <v>517440</v>
      </c>
      <c r="AM171" s="69">
        <f>AL171</f>
        <v>517440</v>
      </c>
      <c r="AN171" s="54">
        <v>142296</v>
      </c>
      <c r="AO171" s="54">
        <v>142296</v>
      </c>
      <c r="AP171" s="54">
        <v>142296</v>
      </c>
      <c r="AQ171" s="54">
        <v>142296</v>
      </c>
      <c r="AR171" s="68"/>
      <c r="AS171" s="77">
        <f>SUM(AN171:AQ171)</f>
        <v>569184</v>
      </c>
      <c r="AT171" s="69">
        <f>AS171</f>
        <v>569184</v>
      </c>
      <c r="AU171" s="54">
        <v>156525.60000000003</v>
      </c>
      <c r="AV171" s="54">
        <v>156525.60000000003</v>
      </c>
      <c r="AW171" s="54">
        <v>156525.60000000003</v>
      </c>
      <c r="AX171" s="54">
        <v>156525.60000000003</v>
      </c>
      <c r="AY171" s="68"/>
      <c r="AZ171" s="102">
        <f>SUM(AU171:AX171)</f>
        <v>626102.40000000014</v>
      </c>
      <c r="BA171" s="69">
        <f>AZ171</f>
        <v>626102.40000000014</v>
      </c>
      <c r="BB171" s="54">
        <v>172178.16000000003</v>
      </c>
      <c r="BC171" s="54">
        <v>172178.16000000003</v>
      </c>
      <c r="BD171" s="54">
        <v>172178.16000000003</v>
      </c>
      <c r="BE171" s="54">
        <v>172178.16000000003</v>
      </c>
      <c r="BF171" s="68"/>
      <c r="BG171" s="77">
        <f>SUM(BB171:BE171)</f>
        <v>688712.64000000013</v>
      </c>
      <c r="BH171" s="69">
        <f>BG171</f>
        <v>688712.64000000013</v>
      </c>
    </row>
    <row r="172" spans="1:60" ht="14.4" x14ac:dyDescent="0.3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7"/>
      <c r="M172" s="38"/>
      <c r="N172" s="48"/>
      <c r="O172" s="18"/>
      <c r="P172" s="49" t="s">
        <v>55</v>
      </c>
      <c r="Q172" s="78">
        <v>1</v>
      </c>
      <c r="R172" s="63">
        <f>R171*$Q$172</f>
        <v>39200</v>
      </c>
      <c r="S172" s="63">
        <f t="shared" ref="S172:AC172" si="471">S171*$Q$172</f>
        <v>39200</v>
      </c>
      <c r="T172" s="63">
        <f t="shared" si="471"/>
        <v>39200</v>
      </c>
      <c r="U172" s="63">
        <f t="shared" si="471"/>
        <v>39200</v>
      </c>
      <c r="V172" s="63">
        <f t="shared" si="471"/>
        <v>39200</v>
      </c>
      <c r="W172" s="63">
        <f t="shared" si="471"/>
        <v>39200</v>
      </c>
      <c r="X172" s="63">
        <f t="shared" si="471"/>
        <v>39200</v>
      </c>
      <c r="Y172" s="63">
        <f t="shared" si="471"/>
        <v>39200</v>
      </c>
      <c r="Z172" s="63">
        <f t="shared" si="471"/>
        <v>39200</v>
      </c>
      <c r="AA172" s="63">
        <f t="shared" si="471"/>
        <v>39200</v>
      </c>
      <c r="AB172" s="63">
        <f t="shared" si="471"/>
        <v>39200</v>
      </c>
      <c r="AC172" s="63">
        <f t="shared" si="471"/>
        <v>39200</v>
      </c>
      <c r="AD172" s="68"/>
      <c r="AE172" s="43"/>
      <c r="AF172" s="69"/>
      <c r="AG172" s="63">
        <f>$Q$172*AG171</f>
        <v>129360</v>
      </c>
      <c r="AH172" s="63">
        <f>$Q$172*AH171</f>
        <v>129360</v>
      </c>
      <c r="AI172" s="63">
        <f>$Q$172*AI171</f>
        <v>129360</v>
      </c>
      <c r="AJ172" s="63">
        <f>$Q$172*AJ171</f>
        <v>129360</v>
      </c>
      <c r="AK172" s="68"/>
      <c r="AL172" s="43"/>
      <c r="AM172" s="69"/>
      <c r="AN172" s="63">
        <f>$Q$172*AN171</f>
        <v>142296</v>
      </c>
      <c r="AO172" s="63">
        <f>$Q$172*AO171</f>
        <v>142296</v>
      </c>
      <c r="AP172" s="63">
        <f>$Q$172*AP171</f>
        <v>142296</v>
      </c>
      <c r="AQ172" s="63">
        <f>$Q$172*AQ171</f>
        <v>142296</v>
      </c>
      <c r="AR172" s="68"/>
      <c r="AS172" s="43"/>
      <c r="AT172" s="69"/>
      <c r="AU172" s="63">
        <f>$Q$172*AU171</f>
        <v>156525.60000000003</v>
      </c>
      <c r="AV172" s="63">
        <f>$Q$172*AV171</f>
        <v>156525.60000000003</v>
      </c>
      <c r="AW172" s="63">
        <f>$Q$172*AW171</f>
        <v>156525.60000000003</v>
      </c>
      <c r="AX172" s="63">
        <f>$Q$172*AX171</f>
        <v>156525.60000000003</v>
      </c>
      <c r="AY172" s="68"/>
      <c r="AZ172" s="43"/>
      <c r="BA172" s="69"/>
      <c r="BB172" s="63">
        <f>$Q$172*BB171</f>
        <v>172178.16000000003</v>
      </c>
      <c r="BC172" s="63">
        <f>$Q$172*BC171</f>
        <v>172178.16000000003</v>
      </c>
      <c r="BD172" s="63">
        <f>$Q$172*BD171</f>
        <v>172178.16000000003</v>
      </c>
      <c r="BE172" s="63">
        <f>$Q$172*BE171</f>
        <v>172178.16000000003</v>
      </c>
      <c r="BF172" s="68"/>
      <c r="BG172" s="43"/>
      <c r="BH172" s="69"/>
    </row>
    <row r="173" spans="1:60" ht="14.4" x14ac:dyDescent="0.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7"/>
      <c r="M173" s="38"/>
      <c r="N173" s="48"/>
      <c r="O173" s="18"/>
      <c r="P173" s="65" t="s">
        <v>21</v>
      </c>
      <c r="Q173" s="78"/>
      <c r="R173" s="101">
        <f>$Q$121*R172</f>
        <v>39200</v>
      </c>
      <c r="S173" s="101">
        <f t="shared" ref="S173:AC173" si="472">$Q$121*S172</f>
        <v>39200</v>
      </c>
      <c r="T173" s="101">
        <f t="shared" si="472"/>
        <v>39200</v>
      </c>
      <c r="U173" s="101">
        <f t="shared" si="472"/>
        <v>39200</v>
      </c>
      <c r="V173" s="101">
        <f t="shared" si="472"/>
        <v>39200</v>
      </c>
      <c r="W173" s="101">
        <f t="shared" si="472"/>
        <v>39200</v>
      </c>
      <c r="X173" s="101">
        <f t="shared" si="472"/>
        <v>39200</v>
      </c>
      <c r="Y173" s="101">
        <f t="shared" si="472"/>
        <v>39200</v>
      </c>
      <c r="Z173" s="101">
        <f t="shared" si="472"/>
        <v>39200</v>
      </c>
      <c r="AA173" s="101">
        <f t="shared" si="472"/>
        <v>39200</v>
      </c>
      <c r="AB173" s="101">
        <f t="shared" si="472"/>
        <v>39200</v>
      </c>
      <c r="AC173" s="101">
        <f t="shared" si="472"/>
        <v>39200</v>
      </c>
      <c r="AD173" s="68"/>
      <c r="AE173" s="43"/>
      <c r="AF173" s="69">
        <f>SUM(R173:AC173)</f>
        <v>470400</v>
      </c>
      <c r="AG173" s="66">
        <f t="shared" ref="AG173:AJ173" si="473">AG172</f>
        <v>129360</v>
      </c>
      <c r="AH173" s="66">
        <f t="shared" si="473"/>
        <v>129360</v>
      </c>
      <c r="AI173" s="66">
        <f t="shared" si="473"/>
        <v>129360</v>
      </c>
      <c r="AJ173" s="66">
        <f t="shared" si="473"/>
        <v>129360</v>
      </c>
      <c r="AK173" s="83"/>
      <c r="AL173" s="77">
        <f>SUM(AG173:AJ173)</f>
        <v>517440</v>
      </c>
      <c r="AM173" s="69">
        <f>AL173</f>
        <v>517440</v>
      </c>
      <c r="AN173" s="66">
        <f t="shared" ref="AN173:AQ173" si="474">AN172</f>
        <v>142296</v>
      </c>
      <c r="AO173" s="66">
        <f t="shared" si="474"/>
        <v>142296</v>
      </c>
      <c r="AP173" s="66">
        <f t="shared" si="474"/>
        <v>142296</v>
      </c>
      <c r="AQ173" s="66">
        <f t="shared" si="474"/>
        <v>142296</v>
      </c>
      <c r="AR173" s="83"/>
      <c r="AS173" s="77">
        <f>SUM(AN173:AQ173)</f>
        <v>569184</v>
      </c>
      <c r="AT173" s="69">
        <f>AS173</f>
        <v>569184</v>
      </c>
      <c r="AU173" s="66">
        <f t="shared" ref="AU173:AX173" si="475">AU172</f>
        <v>156525.60000000003</v>
      </c>
      <c r="AV173" s="66">
        <f t="shared" si="475"/>
        <v>156525.60000000003</v>
      </c>
      <c r="AW173" s="66">
        <f t="shared" si="475"/>
        <v>156525.60000000003</v>
      </c>
      <c r="AX173" s="66">
        <f t="shared" si="475"/>
        <v>156525.60000000003</v>
      </c>
      <c r="AY173" s="83"/>
      <c r="AZ173" s="77">
        <f>SUM(AU173:AX173)</f>
        <v>626102.40000000014</v>
      </c>
      <c r="BA173" s="69">
        <f>AZ173</f>
        <v>626102.40000000014</v>
      </c>
      <c r="BB173" s="66">
        <f t="shared" ref="BB173:BE173" si="476">BB172</f>
        <v>172178.16000000003</v>
      </c>
      <c r="BC173" s="66">
        <f t="shared" si="476"/>
        <v>172178.16000000003</v>
      </c>
      <c r="BD173" s="66">
        <f t="shared" si="476"/>
        <v>172178.16000000003</v>
      </c>
      <c r="BE173" s="66">
        <f t="shared" si="476"/>
        <v>172178.16000000003</v>
      </c>
      <c r="BF173" s="83"/>
      <c r="BG173" s="77">
        <f>SUM(BB173:BE173)</f>
        <v>688712.64000000013</v>
      </c>
      <c r="BH173" s="69">
        <f>BG173</f>
        <v>688712.64000000013</v>
      </c>
    </row>
    <row r="174" spans="1:60" ht="14.4" x14ac:dyDescent="0.3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7"/>
      <c r="M174" s="38"/>
      <c r="N174" s="48"/>
      <c r="O174" s="18"/>
      <c r="P174" s="65" t="s">
        <v>71</v>
      </c>
      <c r="Q174" s="87"/>
      <c r="R174" s="66">
        <f>R171-R173</f>
        <v>0</v>
      </c>
      <c r="S174" s="66">
        <f t="shared" ref="S174:AC174" si="477">S171-S173</f>
        <v>0</v>
      </c>
      <c r="T174" s="66">
        <f t="shared" si="477"/>
        <v>0</v>
      </c>
      <c r="U174" s="66">
        <f t="shared" si="477"/>
        <v>0</v>
      </c>
      <c r="V174" s="66">
        <f t="shared" si="477"/>
        <v>0</v>
      </c>
      <c r="W174" s="66">
        <f t="shared" si="477"/>
        <v>0</v>
      </c>
      <c r="X174" s="66">
        <f t="shared" si="477"/>
        <v>0</v>
      </c>
      <c r="Y174" s="66">
        <f t="shared" si="477"/>
        <v>0</v>
      </c>
      <c r="Z174" s="66">
        <f t="shared" si="477"/>
        <v>0</v>
      </c>
      <c r="AA174" s="66">
        <f t="shared" si="477"/>
        <v>0</v>
      </c>
      <c r="AB174" s="66">
        <f t="shared" si="477"/>
        <v>0</v>
      </c>
      <c r="AC174" s="66">
        <f t="shared" si="477"/>
        <v>0</v>
      </c>
      <c r="AD174" s="68"/>
      <c r="AE174" s="43"/>
      <c r="AF174" s="69">
        <f>AF171-AF173</f>
        <v>0</v>
      </c>
      <c r="AG174" s="66">
        <f t="shared" ref="AG174:AI174" si="478">AG171-AG173</f>
        <v>0</v>
      </c>
      <c r="AH174" s="66">
        <f t="shared" si="478"/>
        <v>0</v>
      </c>
      <c r="AI174" s="66">
        <f t="shared" si="478"/>
        <v>0</v>
      </c>
      <c r="AJ174" s="66">
        <f>AJ171-AJ173</f>
        <v>0</v>
      </c>
      <c r="AK174" s="83"/>
      <c r="AL174" s="86">
        <f>AL171-AL173</f>
        <v>0</v>
      </c>
      <c r="AM174" s="69">
        <f>AM171-AM173</f>
        <v>0</v>
      </c>
      <c r="AN174" s="66">
        <f t="shared" ref="AN174:AP174" si="479">AN171-AN173</f>
        <v>0</v>
      </c>
      <c r="AO174" s="66">
        <f t="shared" si="479"/>
        <v>0</v>
      </c>
      <c r="AP174" s="66">
        <f t="shared" si="479"/>
        <v>0</v>
      </c>
      <c r="AQ174" s="66">
        <f>AQ171-AQ173</f>
        <v>0</v>
      </c>
      <c r="AR174" s="83"/>
      <c r="AS174" s="86">
        <f>AS171-AS173</f>
        <v>0</v>
      </c>
      <c r="AT174" s="69">
        <f>AT171-AT173</f>
        <v>0</v>
      </c>
      <c r="AU174" s="66">
        <f t="shared" ref="AU174:AW174" si="480">AU171-AU173</f>
        <v>0</v>
      </c>
      <c r="AV174" s="66">
        <f t="shared" si="480"/>
        <v>0</v>
      </c>
      <c r="AW174" s="66">
        <f t="shared" si="480"/>
        <v>0</v>
      </c>
      <c r="AX174" s="66">
        <f>AX171-AX173</f>
        <v>0</v>
      </c>
      <c r="AY174" s="83"/>
      <c r="AZ174" s="86">
        <f>AZ171-AZ173</f>
        <v>0</v>
      </c>
      <c r="BA174" s="69">
        <f>BA171-BA173</f>
        <v>0</v>
      </c>
      <c r="BB174" s="66">
        <f t="shared" ref="BB174:BD174" si="481">BB171-BB173</f>
        <v>0</v>
      </c>
      <c r="BC174" s="66">
        <f t="shared" si="481"/>
        <v>0</v>
      </c>
      <c r="BD174" s="66">
        <f t="shared" si="481"/>
        <v>0</v>
      </c>
      <c r="BE174" s="66">
        <f>BE171-BE173</f>
        <v>0</v>
      </c>
      <c r="BF174" s="83"/>
      <c r="BG174" s="86">
        <f>BG171-BG173</f>
        <v>0</v>
      </c>
      <c r="BH174" s="69">
        <f>BH171-BH173</f>
        <v>0</v>
      </c>
    </row>
    <row r="175" spans="1:60" ht="14.4" x14ac:dyDescent="0.3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7"/>
      <c r="M175" s="38"/>
      <c r="N175" s="48"/>
      <c r="O175" s="18"/>
      <c r="P175" s="49"/>
      <c r="Q175" s="87"/>
      <c r="R175" s="88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68"/>
      <c r="AE175" s="43"/>
      <c r="AF175" s="69"/>
      <c r="AG175" s="59"/>
      <c r="AH175" s="59"/>
      <c r="AI175" s="59"/>
      <c r="AJ175" s="59"/>
      <c r="AK175" s="68"/>
      <c r="AL175" s="43"/>
      <c r="AM175" s="69"/>
      <c r="AN175" s="59"/>
      <c r="AO175" s="59"/>
      <c r="AP175" s="59"/>
      <c r="AQ175" s="59"/>
      <c r="AR175" s="68"/>
      <c r="AS175" s="43"/>
      <c r="AT175" s="69"/>
      <c r="AU175" s="59"/>
      <c r="AV175" s="59"/>
      <c r="AW175" s="59"/>
      <c r="AX175" s="59"/>
      <c r="AY175" s="68"/>
      <c r="AZ175" s="43"/>
      <c r="BA175" s="69"/>
      <c r="BB175" s="59"/>
      <c r="BC175" s="59"/>
      <c r="BD175" s="59"/>
      <c r="BE175" s="59"/>
      <c r="BF175" s="68"/>
      <c r="BG175" s="43"/>
      <c r="BH175" s="69"/>
    </row>
    <row r="176" spans="1:60" ht="14.4" x14ac:dyDescent="0.3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7"/>
      <c r="M176" s="38"/>
      <c r="N176" s="48"/>
      <c r="O176" s="18"/>
      <c r="P176" s="76" t="s">
        <v>23</v>
      </c>
      <c r="Q176" s="87"/>
      <c r="R176" s="54">
        <v>3920</v>
      </c>
      <c r="S176" s="54">
        <v>3920</v>
      </c>
      <c r="T176" s="54">
        <v>3920</v>
      </c>
      <c r="U176" s="54">
        <v>3920</v>
      </c>
      <c r="V176" s="54">
        <v>3920</v>
      </c>
      <c r="W176" s="54">
        <v>3920</v>
      </c>
      <c r="X176" s="54">
        <v>3920</v>
      </c>
      <c r="Y176" s="54">
        <v>3920</v>
      </c>
      <c r="Z176" s="54">
        <v>3920</v>
      </c>
      <c r="AA176" s="54">
        <v>3920</v>
      </c>
      <c r="AB176" s="54">
        <v>3920</v>
      </c>
      <c r="AC176" s="54">
        <v>3920</v>
      </c>
      <c r="AD176" s="68"/>
      <c r="AE176" s="69">
        <f>SUM(R176:AC176)</f>
        <v>47040</v>
      </c>
      <c r="AF176" s="69">
        <f>SUM(R176:AC176)</f>
        <v>47040</v>
      </c>
      <c r="AG176" s="54">
        <v>12936.000000000002</v>
      </c>
      <c r="AH176" s="54">
        <v>12936.000000000002</v>
      </c>
      <c r="AI176" s="54">
        <v>12936.000000000002</v>
      </c>
      <c r="AJ176" s="54">
        <v>12936.000000000002</v>
      </c>
      <c r="AK176" s="68"/>
      <c r="AL176" s="77">
        <f>SUM(AG176:AJ176)</f>
        <v>51744.000000000007</v>
      </c>
      <c r="AM176" s="69">
        <f>SUM(Z176:AJ176)</f>
        <v>161504</v>
      </c>
      <c r="AN176" s="54">
        <v>14229.600000000004</v>
      </c>
      <c r="AO176" s="54">
        <v>14229.600000000004</v>
      </c>
      <c r="AP176" s="54">
        <v>14229.600000000004</v>
      </c>
      <c r="AQ176" s="54">
        <v>14229.600000000004</v>
      </c>
      <c r="AR176" s="68"/>
      <c r="AS176" s="77">
        <f>SUM(AN176:AQ176)</f>
        <v>56918.400000000016</v>
      </c>
      <c r="AT176" s="69">
        <f>SUM(AG176:AQ176)</f>
        <v>321910.39999999991</v>
      </c>
      <c r="AU176" s="54">
        <v>15652.560000000005</v>
      </c>
      <c r="AV176" s="54">
        <v>15652.560000000005</v>
      </c>
      <c r="AW176" s="54">
        <v>15652.560000000005</v>
      </c>
      <c r="AX176" s="54">
        <v>15652.560000000005</v>
      </c>
      <c r="AY176" s="68"/>
      <c r="AZ176" s="102">
        <f>SUM(AU176:AX176)</f>
        <v>62610.24000000002</v>
      </c>
      <c r="BA176" s="69">
        <f>SUM(AN176:AX176)</f>
        <v>498357.43999999994</v>
      </c>
      <c r="BB176" s="54">
        <v>17217.816000000006</v>
      </c>
      <c r="BC176" s="54">
        <v>17217.816000000006</v>
      </c>
      <c r="BD176" s="54">
        <v>17217.816000000006</v>
      </c>
      <c r="BE176" s="54">
        <v>17217.816000000006</v>
      </c>
      <c r="BF176" s="68"/>
      <c r="BG176" s="77">
        <f>SUM(BB176:BE176)</f>
        <v>68871.264000000025</v>
      </c>
      <c r="BH176" s="69">
        <f>SUM(AU176:BE176)</f>
        <v>692449.18399999989</v>
      </c>
    </row>
    <row r="177" spans="1:60" ht="14.4" x14ac:dyDescent="0.3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7"/>
      <c r="M177" s="38"/>
      <c r="N177" s="48"/>
      <c r="O177" s="18"/>
      <c r="P177" s="49" t="s">
        <v>66</v>
      </c>
      <c r="Q177" s="78">
        <v>1</v>
      </c>
      <c r="R177" s="50">
        <v>0</v>
      </c>
      <c r="S177" s="50">
        <f>R176*$Q$177</f>
        <v>3920</v>
      </c>
      <c r="T177" s="50">
        <f t="shared" ref="T177:AD177" si="482">S176*$Q$177</f>
        <v>3920</v>
      </c>
      <c r="U177" s="50">
        <f t="shared" si="482"/>
        <v>3920</v>
      </c>
      <c r="V177" s="50">
        <f t="shared" si="482"/>
        <v>3920</v>
      </c>
      <c r="W177" s="50">
        <f t="shared" si="482"/>
        <v>3920</v>
      </c>
      <c r="X177" s="50">
        <f t="shared" si="482"/>
        <v>3920</v>
      </c>
      <c r="Y177" s="50">
        <f t="shared" si="482"/>
        <v>3920</v>
      </c>
      <c r="Z177" s="50">
        <f t="shared" si="482"/>
        <v>3920</v>
      </c>
      <c r="AA177" s="50">
        <f t="shared" si="482"/>
        <v>3920</v>
      </c>
      <c r="AB177" s="50">
        <f t="shared" si="482"/>
        <v>3920</v>
      </c>
      <c r="AC177" s="50">
        <f t="shared" si="482"/>
        <v>3920</v>
      </c>
      <c r="AD177" s="50">
        <f t="shared" si="482"/>
        <v>3920</v>
      </c>
      <c r="AE177" s="43"/>
      <c r="AF177" s="69"/>
      <c r="AG177" s="50">
        <f>$Q$177*AC176</f>
        <v>3920</v>
      </c>
      <c r="AH177" s="50">
        <f>$Q$177*AG176</f>
        <v>12936.000000000002</v>
      </c>
      <c r="AI177" s="50">
        <f>$Q$177*AH176</f>
        <v>12936.000000000002</v>
      </c>
      <c r="AJ177" s="50">
        <f>$Q$177*AI176</f>
        <v>12936.000000000002</v>
      </c>
      <c r="AK177" s="50">
        <f>$Q$177*AJ176</f>
        <v>12936.000000000002</v>
      </c>
      <c r="AL177" s="43"/>
      <c r="AM177" s="69"/>
      <c r="AN177" s="50">
        <f>$Q$177*AJ176</f>
        <v>12936.000000000002</v>
      </c>
      <c r="AO177" s="50">
        <f>$Q$177*AN176</f>
        <v>14229.600000000004</v>
      </c>
      <c r="AP177" s="50">
        <f>$Q$177*AO176</f>
        <v>14229.600000000004</v>
      </c>
      <c r="AQ177" s="50">
        <f>$Q$177*AP176</f>
        <v>14229.600000000004</v>
      </c>
      <c r="AR177" s="50">
        <f>$Q$177*AQ176</f>
        <v>14229.600000000004</v>
      </c>
      <c r="AS177" s="43"/>
      <c r="AT177" s="69"/>
      <c r="AU177" s="50">
        <f>$Q$177*AQ176</f>
        <v>14229.600000000004</v>
      </c>
      <c r="AV177" s="50">
        <f>$Q$177*AU176</f>
        <v>15652.560000000005</v>
      </c>
      <c r="AW177" s="50">
        <f>$Q$177*AV176</f>
        <v>15652.560000000005</v>
      </c>
      <c r="AX177" s="50">
        <f>$Q$177*AW176</f>
        <v>15652.560000000005</v>
      </c>
      <c r="AY177" s="50">
        <f>$Q$177*AX176</f>
        <v>15652.560000000005</v>
      </c>
      <c r="AZ177" s="43"/>
      <c r="BA177" s="69"/>
      <c r="BB177" s="50">
        <f>$Q$177*AX176</f>
        <v>15652.560000000005</v>
      </c>
      <c r="BC177" s="50">
        <f>$Q$177*BB176</f>
        <v>17217.816000000006</v>
      </c>
      <c r="BD177" s="50">
        <f>$Q$177*BC176</f>
        <v>17217.816000000006</v>
      </c>
      <c r="BE177" s="50">
        <f>$Q$177*BD176</f>
        <v>17217.816000000006</v>
      </c>
      <c r="BF177" s="50">
        <f>$Q$177*BE176</f>
        <v>17217.816000000006</v>
      </c>
      <c r="BG177" s="43"/>
      <c r="BH177" s="69"/>
    </row>
    <row r="178" spans="1:60" ht="14.4" x14ac:dyDescent="0.3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7"/>
      <c r="M178" s="38"/>
      <c r="N178" s="48"/>
      <c r="O178" s="18"/>
      <c r="P178" s="65" t="s">
        <v>21</v>
      </c>
      <c r="Q178" s="78"/>
      <c r="R178" s="66">
        <f>R177</f>
        <v>0</v>
      </c>
      <c r="S178" s="66">
        <f t="shared" ref="S178:AC178" si="483">S177</f>
        <v>3920</v>
      </c>
      <c r="T178" s="66">
        <f t="shared" si="483"/>
        <v>3920</v>
      </c>
      <c r="U178" s="66">
        <f t="shared" si="483"/>
        <v>3920</v>
      </c>
      <c r="V178" s="66">
        <f t="shared" si="483"/>
        <v>3920</v>
      </c>
      <c r="W178" s="66">
        <f t="shared" si="483"/>
        <v>3920</v>
      </c>
      <c r="X178" s="66">
        <f t="shared" si="483"/>
        <v>3920</v>
      </c>
      <c r="Y178" s="66">
        <f t="shared" si="483"/>
        <v>3920</v>
      </c>
      <c r="Z178" s="66">
        <f t="shared" si="483"/>
        <v>3920</v>
      </c>
      <c r="AA178" s="66">
        <f t="shared" si="483"/>
        <v>3920</v>
      </c>
      <c r="AB178" s="66">
        <f t="shared" si="483"/>
        <v>3920</v>
      </c>
      <c r="AC178" s="66">
        <f t="shared" si="483"/>
        <v>3920</v>
      </c>
      <c r="AD178" s="68"/>
      <c r="AE178" s="69">
        <f>SUM(R178:AC178)</f>
        <v>43120</v>
      </c>
      <c r="AF178" s="69">
        <f>SUM(R178:AC178)</f>
        <v>43120</v>
      </c>
      <c r="AG178" s="66">
        <f t="shared" ref="AG178:AJ178" si="484">AG177</f>
        <v>3920</v>
      </c>
      <c r="AH178" s="66">
        <f t="shared" si="484"/>
        <v>12936.000000000002</v>
      </c>
      <c r="AI178" s="66">
        <f t="shared" si="484"/>
        <v>12936.000000000002</v>
      </c>
      <c r="AJ178" s="66">
        <f t="shared" si="484"/>
        <v>12936.000000000002</v>
      </c>
      <c r="AK178" s="68"/>
      <c r="AL178" s="77">
        <f>SUM(AG178:AJ178)</f>
        <v>42728</v>
      </c>
      <c r="AM178" s="69">
        <f>AL178</f>
        <v>42728</v>
      </c>
      <c r="AN178" s="66">
        <f t="shared" ref="AN178:AQ178" si="485">AN177</f>
        <v>12936.000000000002</v>
      </c>
      <c r="AO178" s="66">
        <f t="shared" si="485"/>
        <v>14229.600000000004</v>
      </c>
      <c r="AP178" s="66">
        <f t="shared" si="485"/>
        <v>14229.600000000004</v>
      </c>
      <c r="AQ178" s="66">
        <f t="shared" si="485"/>
        <v>14229.600000000004</v>
      </c>
      <c r="AR178" s="68"/>
      <c r="AS178" s="77">
        <f>SUM(AN178:AQ178)</f>
        <v>55624.800000000017</v>
      </c>
      <c r="AT178" s="69">
        <f>AS178</f>
        <v>55624.800000000017</v>
      </c>
      <c r="AU178" s="66">
        <f>AU177</f>
        <v>14229.600000000004</v>
      </c>
      <c r="AV178" s="66">
        <f t="shared" ref="AV178:AX178" si="486">AV177</f>
        <v>15652.560000000005</v>
      </c>
      <c r="AW178" s="66">
        <f t="shared" si="486"/>
        <v>15652.560000000005</v>
      </c>
      <c r="AX178" s="66">
        <f t="shared" si="486"/>
        <v>15652.560000000005</v>
      </c>
      <c r="AY178" s="68"/>
      <c r="AZ178" s="77">
        <f>SUM(AU178:AX178)</f>
        <v>61187.280000000021</v>
      </c>
      <c r="BA178" s="69">
        <f>AZ178</f>
        <v>61187.280000000021</v>
      </c>
      <c r="BB178" s="66">
        <f t="shared" ref="BB178:BE178" si="487">BB177</f>
        <v>15652.560000000005</v>
      </c>
      <c r="BC178" s="66">
        <f t="shared" si="487"/>
        <v>17217.816000000006</v>
      </c>
      <c r="BD178" s="66">
        <f t="shared" si="487"/>
        <v>17217.816000000006</v>
      </c>
      <c r="BE178" s="66">
        <f t="shared" si="487"/>
        <v>17217.816000000006</v>
      </c>
      <c r="BF178" s="68"/>
      <c r="BG178" s="77">
        <f>SUM(BB178:BE178)</f>
        <v>67306.008000000031</v>
      </c>
      <c r="BH178" s="69">
        <f>BG178</f>
        <v>67306.008000000031</v>
      </c>
    </row>
    <row r="179" spans="1:60" ht="14.4" x14ac:dyDescent="0.3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7"/>
      <c r="M179" s="38"/>
      <c r="N179" s="48"/>
      <c r="O179" s="18"/>
      <c r="P179" s="65" t="s">
        <v>72</v>
      </c>
      <c r="Q179" s="78"/>
      <c r="R179" s="66">
        <f>R176-R178</f>
        <v>3920</v>
      </c>
      <c r="S179" s="66">
        <f>R179+S176-S177</f>
        <v>3920</v>
      </c>
      <c r="T179" s="66">
        <f t="shared" ref="T179:AC179" si="488">S179+T176-T177</f>
        <v>3920</v>
      </c>
      <c r="U179" s="66">
        <f t="shared" si="488"/>
        <v>3920</v>
      </c>
      <c r="V179" s="66">
        <f t="shared" si="488"/>
        <v>3920</v>
      </c>
      <c r="W179" s="66">
        <f t="shared" si="488"/>
        <v>3920</v>
      </c>
      <c r="X179" s="66">
        <f t="shared" si="488"/>
        <v>3920</v>
      </c>
      <c r="Y179" s="66">
        <f t="shared" si="488"/>
        <v>3920</v>
      </c>
      <c r="Z179" s="66">
        <f t="shared" si="488"/>
        <v>3920</v>
      </c>
      <c r="AA179" s="66">
        <f t="shared" si="488"/>
        <v>3920</v>
      </c>
      <c r="AB179" s="66">
        <f t="shared" si="488"/>
        <v>3920</v>
      </c>
      <c r="AC179" s="66">
        <f t="shared" si="488"/>
        <v>3920</v>
      </c>
      <c r="AD179" s="68"/>
      <c r="AE179" s="77">
        <f>AE176-AE178</f>
        <v>3920</v>
      </c>
      <c r="AF179" s="69">
        <f>AF176-AF178</f>
        <v>3920</v>
      </c>
      <c r="AG179" s="66">
        <f>AH177</f>
        <v>12936.000000000002</v>
      </c>
      <c r="AH179" s="66">
        <f t="shared" ref="AH179:AI179" si="489">AI177</f>
        <v>12936.000000000002</v>
      </c>
      <c r="AI179" s="66">
        <f t="shared" si="489"/>
        <v>12936.000000000002</v>
      </c>
      <c r="AJ179" s="66">
        <f>AK177</f>
        <v>12936.000000000002</v>
      </c>
      <c r="AK179" s="68"/>
      <c r="AL179" s="89">
        <f>AE179+AL176-AL178</f>
        <v>12936.000000000007</v>
      </c>
      <c r="AM179" s="69">
        <f>AL179</f>
        <v>12936.000000000007</v>
      </c>
      <c r="AN179" s="66">
        <f>AO177</f>
        <v>14229.600000000004</v>
      </c>
      <c r="AO179" s="66">
        <f t="shared" ref="AO179:AQ179" si="490">AP177</f>
        <v>14229.600000000004</v>
      </c>
      <c r="AP179" s="66">
        <f t="shared" si="490"/>
        <v>14229.600000000004</v>
      </c>
      <c r="AQ179" s="66">
        <f t="shared" si="490"/>
        <v>14229.600000000004</v>
      </c>
      <c r="AR179" s="68"/>
      <c r="AS179" s="89">
        <f>AL179+AS176-AS178</f>
        <v>14229.600000000006</v>
      </c>
      <c r="AT179" s="69">
        <f>AS179</f>
        <v>14229.600000000006</v>
      </c>
      <c r="AU179" s="66">
        <f>AV177</f>
        <v>15652.560000000005</v>
      </c>
      <c r="AV179" s="66">
        <f t="shared" ref="AV179:AX179" si="491">AW177</f>
        <v>15652.560000000005</v>
      </c>
      <c r="AW179" s="66">
        <f t="shared" si="491"/>
        <v>15652.560000000005</v>
      </c>
      <c r="AX179" s="66">
        <f t="shared" si="491"/>
        <v>15652.560000000005</v>
      </c>
      <c r="AY179" s="68"/>
      <c r="AZ179" s="89">
        <f>AS179+AZ176-AZ178</f>
        <v>15652.560000000005</v>
      </c>
      <c r="BA179" s="69">
        <f>AZ179</f>
        <v>15652.560000000005</v>
      </c>
      <c r="BB179" s="66">
        <f>BC177</f>
        <v>17217.816000000006</v>
      </c>
      <c r="BC179" s="66">
        <f t="shared" ref="BC179:BE179" si="492">BD177</f>
        <v>17217.816000000006</v>
      </c>
      <c r="BD179" s="66">
        <f t="shared" si="492"/>
        <v>17217.816000000006</v>
      </c>
      <c r="BE179" s="66">
        <f t="shared" si="492"/>
        <v>17217.816000000006</v>
      </c>
      <c r="BF179" s="68"/>
      <c r="BG179" s="89">
        <f>AZ179+BG176-BG178</f>
        <v>17217.815999999992</v>
      </c>
      <c r="BH179" s="69">
        <f>BG179</f>
        <v>17217.815999999992</v>
      </c>
    </row>
    <row r="180" spans="1:60" ht="14.4" x14ac:dyDescent="0.3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7"/>
      <c r="M180" s="38"/>
      <c r="N180" s="48"/>
      <c r="O180" s="18"/>
      <c r="P180" s="65"/>
      <c r="Q180" s="78"/>
      <c r="R180" s="90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68"/>
      <c r="AE180" s="43"/>
      <c r="AF180" s="69"/>
      <c r="AG180" s="59"/>
      <c r="AH180" s="59"/>
      <c r="AI180" s="59"/>
      <c r="AJ180" s="59"/>
      <c r="AK180" s="68"/>
      <c r="AL180" s="43"/>
      <c r="AM180" s="69"/>
      <c r="AN180" s="59"/>
      <c r="AO180" s="59"/>
      <c r="AP180" s="59"/>
      <c r="AQ180" s="59"/>
      <c r="AR180" s="68"/>
      <c r="AS180" s="43"/>
      <c r="AT180" s="69"/>
      <c r="AU180" s="59"/>
      <c r="AV180" s="59"/>
      <c r="AW180" s="59"/>
      <c r="AX180" s="59"/>
      <c r="AY180" s="68"/>
      <c r="AZ180" s="43"/>
      <c r="BA180" s="69"/>
      <c r="BB180" s="59"/>
      <c r="BC180" s="59"/>
      <c r="BD180" s="59"/>
      <c r="BE180" s="59"/>
      <c r="BF180" s="68"/>
      <c r="BG180" s="43"/>
      <c r="BH180" s="69"/>
    </row>
    <row r="181" spans="1:60" ht="14.4" x14ac:dyDescent="0.3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7"/>
      <c r="M181" s="38"/>
      <c r="N181" s="48"/>
      <c r="O181" s="18"/>
      <c r="P181" s="76" t="s">
        <v>26</v>
      </c>
      <c r="Q181" s="87"/>
      <c r="R181" s="54">
        <v>35058.666666666672</v>
      </c>
      <c r="S181" s="54">
        <v>35058.666666666672</v>
      </c>
      <c r="T181" s="54">
        <v>35058.666666666672</v>
      </c>
      <c r="U181" s="54">
        <v>35058.666666666672</v>
      </c>
      <c r="V181" s="54">
        <v>35058.666666666672</v>
      </c>
      <c r="W181" s="54">
        <v>35058.666666666672</v>
      </c>
      <c r="X181" s="54">
        <v>35058.666666666672</v>
      </c>
      <c r="Y181" s="54">
        <v>35058.666666666672</v>
      </c>
      <c r="Z181" s="54">
        <v>35058.666666666672</v>
      </c>
      <c r="AA181" s="54">
        <v>35058.666666666672</v>
      </c>
      <c r="AB181" s="54">
        <v>35058.666666666672</v>
      </c>
      <c r="AC181" s="54">
        <v>35058.666666666672</v>
      </c>
      <c r="AD181" s="68"/>
      <c r="AE181" s="43"/>
      <c r="AF181" s="69">
        <f>SUM(R181:AC181)</f>
        <v>420704.00000000017</v>
      </c>
      <c r="AG181" s="54">
        <v>115693.6</v>
      </c>
      <c r="AH181" s="54">
        <v>115693.6</v>
      </c>
      <c r="AI181" s="54">
        <v>115693.6</v>
      </c>
      <c r="AJ181" s="54">
        <v>115693.6</v>
      </c>
      <c r="AK181" s="68"/>
      <c r="AL181" s="77">
        <f>SUM(AG181:AJ181)</f>
        <v>462774.4</v>
      </c>
      <c r="AM181" s="69">
        <f>SUM(Z181:AJ181)</f>
        <v>1023713.0666666668</v>
      </c>
      <c r="AN181" s="54">
        <v>127262.96000000002</v>
      </c>
      <c r="AO181" s="54">
        <v>127262.96000000002</v>
      </c>
      <c r="AP181" s="54">
        <v>127262.96000000002</v>
      </c>
      <c r="AQ181" s="54">
        <v>127262.96000000002</v>
      </c>
      <c r="AR181" s="68"/>
      <c r="AS181" s="77">
        <f>SUM(AN181:AQ181)</f>
        <v>509051.84000000008</v>
      </c>
      <c r="AT181" s="69">
        <f>SUM(AG181:AQ181)</f>
        <v>2458313.7066666665</v>
      </c>
      <c r="AU181" s="54">
        <v>139989.25600000002</v>
      </c>
      <c r="AV181" s="54">
        <v>139989.25600000002</v>
      </c>
      <c r="AW181" s="54">
        <v>139989.25600000002</v>
      </c>
      <c r="AX181" s="54">
        <v>139989.25600000002</v>
      </c>
      <c r="AY181" s="68"/>
      <c r="AZ181" s="102">
        <f>SUM(AU181:AX181)</f>
        <v>559957.02400000009</v>
      </c>
      <c r="BA181" s="69">
        <f>SUM(AN181:AX181)</f>
        <v>4036374.4106666669</v>
      </c>
      <c r="BB181" s="54">
        <v>153988.18160000004</v>
      </c>
      <c r="BC181" s="54">
        <v>153988.18160000004</v>
      </c>
      <c r="BD181" s="54">
        <v>153988.18160000004</v>
      </c>
      <c r="BE181" s="54">
        <v>153988.18160000004</v>
      </c>
      <c r="BF181" s="68"/>
      <c r="BG181" s="77">
        <f>SUM(BB181:BE181)</f>
        <v>615952.72640000016</v>
      </c>
      <c r="BH181" s="69">
        <f>SUM(AU181:BE181)</f>
        <v>5772241.1850666665</v>
      </c>
    </row>
    <row r="182" spans="1:60" ht="14.4" x14ac:dyDescent="0.3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7"/>
      <c r="M182" s="38"/>
      <c r="N182" s="48"/>
      <c r="O182" s="18"/>
      <c r="P182" s="49" t="s">
        <v>27</v>
      </c>
      <c r="Q182" s="78">
        <v>0.23</v>
      </c>
      <c r="R182" s="50">
        <f>R181*$Q$182</f>
        <v>8063.4933333333347</v>
      </c>
      <c r="S182" s="50">
        <f t="shared" ref="S182:AC182" si="493">S181*$Q$182</f>
        <v>8063.4933333333347</v>
      </c>
      <c r="T182" s="50">
        <f t="shared" si="493"/>
        <v>8063.4933333333347</v>
      </c>
      <c r="U182" s="50">
        <f t="shared" si="493"/>
        <v>8063.4933333333347</v>
      </c>
      <c r="V182" s="50">
        <f t="shared" si="493"/>
        <v>8063.4933333333347</v>
      </c>
      <c r="W182" s="50">
        <f t="shared" si="493"/>
        <v>8063.4933333333347</v>
      </c>
      <c r="X182" s="50">
        <f t="shared" si="493"/>
        <v>8063.4933333333347</v>
      </c>
      <c r="Y182" s="50">
        <f t="shared" si="493"/>
        <v>8063.4933333333347</v>
      </c>
      <c r="Z182" s="50">
        <f t="shared" si="493"/>
        <v>8063.4933333333347</v>
      </c>
      <c r="AA182" s="50">
        <f t="shared" si="493"/>
        <v>8063.4933333333347</v>
      </c>
      <c r="AB182" s="50">
        <f t="shared" si="493"/>
        <v>8063.4933333333347</v>
      </c>
      <c r="AC182" s="50">
        <f t="shared" si="493"/>
        <v>8063.4933333333347</v>
      </c>
      <c r="AD182" s="68"/>
      <c r="AE182" s="43"/>
      <c r="AF182" s="69"/>
      <c r="AG182" s="50">
        <f>AG181*$Q$182</f>
        <v>26609.528000000002</v>
      </c>
      <c r="AH182" s="50">
        <f>AH181*$Q$182</f>
        <v>26609.528000000002</v>
      </c>
      <c r="AI182" s="50">
        <f>AI181*$Q$182</f>
        <v>26609.528000000002</v>
      </c>
      <c r="AJ182" s="50">
        <f>AJ181*$Q$182</f>
        <v>26609.528000000002</v>
      </c>
      <c r="AK182" s="68"/>
      <c r="AL182" s="43"/>
      <c r="AM182" s="69"/>
      <c r="AN182" s="50">
        <f>AN181*$Q$182</f>
        <v>29270.480800000005</v>
      </c>
      <c r="AO182" s="50">
        <f>AO181*$Q$182</f>
        <v>29270.480800000005</v>
      </c>
      <c r="AP182" s="50">
        <f>AP181*$Q$182</f>
        <v>29270.480800000005</v>
      </c>
      <c r="AQ182" s="50">
        <f>AQ181*$Q$182</f>
        <v>29270.480800000005</v>
      </c>
      <c r="AR182" s="68"/>
      <c r="AS182" s="43"/>
      <c r="AT182" s="69"/>
      <c r="AU182" s="50">
        <f>AU181*$Q$182</f>
        <v>32197.528880000005</v>
      </c>
      <c r="AV182" s="50">
        <f>AV181*$Q$182</f>
        <v>32197.528880000005</v>
      </c>
      <c r="AW182" s="50">
        <f>AW181*$Q$182</f>
        <v>32197.528880000005</v>
      </c>
      <c r="AX182" s="50">
        <f>AX181*$Q$182</f>
        <v>32197.528880000005</v>
      </c>
      <c r="AY182" s="68"/>
      <c r="AZ182" s="43"/>
      <c r="BA182" s="69"/>
      <c r="BB182" s="50">
        <f>BB181*$Q$182</f>
        <v>35417.281768000008</v>
      </c>
      <c r="BC182" s="50">
        <f>BC181*$Q$182</f>
        <v>35417.281768000008</v>
      </c>
      <c r="BD182" s="50">
        <f>BD181*$Q$182</f>
        <v>35417.281768000008</v>
      </c>
      <c r="BE182" s="50">
        <f>BE181*$Q$182</f>
        <v>35417.281768000008</v>
      </c>
      <c r="BF182" s="68"/>
      <c r="BG182" s="43"/>
      <c r="BH182" s="69"/>
    </row>
    <row r="183" spans="1:60" ht="14.4" x14ac:dyDescent="0.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7"/>
      <c r="M183" s="38"/>
      <c r="N183" s="48"/>
      <c r="O183" s="18"/>
      <c r="P183" s="49" t="s">
        <v>28</v>
      </c>
      <c r="Q183" s="78">
        <v>0.77</v>
      </c>
      <c r="R183" s="50"/>
      <c r="S183" s="59">
        <f>R181*$Q$183</f>
        <v>26995.173333333336</v>
      </c>
      <c r="T183" s="59">
        <f t="shared" ref="T183:AD183" si="494">S181*$Q$183</f>
        <v>26995.173333333336</v>
      </c>
      <c r="U183" s="59">
        <f t="shared" si="494"/>
        <v>26995.173333333336</v>
      </c>
      <c r="V183" s="59">
        <f t="shared" si="494"/>
        <v>26995.173333333336</v>
      </c>
      <c r="W183" s="59">
        <f t="shared" si="494"/>
        <v>26995.173333333336</v>
      </c>
      <c r="X183" s="59">
        <f t="shared" si="494"/>
        <v>26995.173333333336</v>
      </c>
      <c r="Y183" s="59">
        <f t="shared" si="494"/>
        <v>26995.173333333336</v>
      </c>
      <c r="Z183" s="59">
        <f t="shared" si="494"/>
        <v>26995.173333333336</v>
      </c>
      <c r="AA183" s="59">
        <f t="shared" si="494"/>
        <v>26995.173333333336</v>
      </c>
      <c r="AB183" s="59">
        <f t="shared" si="494"/>
        <v>26995.173333333336</v>
      </c>
      <c r="AC183" s="59">
        <f t="shared" si="494"/>
        <v>26995.173333333336</v>
      </c>
      <c r="AD183" s="59">
        <f t="shared" si="494"/>
        <v>26995.173333333336</v>
      </c>
      <c r="AE183" s="43"/>
      <c r="AF183" s="69"/>
      <c r="AG183" s="59">
        <f>AC181*$Q$183</f>
        <v>26995.173333333336</v>
      </c>
      <c r="AH183" s="59">
        <f>AG181*$Q$183</f>
        <v>89084.072</v>
      </c>
      <c r="AI183" s="59">
        <f>AH181*$Q$183</f>
        <v>89084.072</v>
      </c>
      <c r="AJ183" s="59">
        <f>AI181*$Q$183</f>
        <v>89084.072</v>
      </c>
      <c r="AK183" s="59">
        <f>AJ181*$Q$183</f>
        <v>89084.072</v>
      </c>
      <c r="AL183" s="43"/>
      <c r="AM183" s="69"/>
      <c r="AN183" s="59">
        <f>AJ181*$Q$183</f>
        <v>89084.072</v>
      </c>
      <c r="AO183" s="59">
        <f>AN181*$Q$183</f>
        <v>97992.479200000016</v>
      </c>
      <c r="AP183" s="59">
        <f>AO181*$Q$183</f>
        <v>97992.479200000016</v>
      </c>
      <c r="AQ183" s="59">
        <f>AP181*$Q$183</f>
        <v>97992.479200000016</v>
      </c>
      <c r="AR183" s="59">
        <f>AQ181*$Q$183</f>
        <v>97992.479200000016</v>
      </c>
      <c r="AS183" s="43"/>
      <c r="AT183" s="69"/>
      <c r="AU183" s="59">
        <f>AQ181*$Q$183</f>
        <v>97992.479200000016</v>
      </c>
      <c r="AV183" s="59">
        <f>AU181*$Q$183</f>
        <v>107791.72712000003</v>
      </c>
      <c r="AW183" s="59">
        <f>AV181*$Q$183</f>
        <v>107791.72712000003</v>
      </c>
      <c r="AX183" s="59">
        <f>AW181*$Q$183</f>
        <v>107791.72712000003</v>
      </c>
      <c r="AY183" s="59">
        <f>AX181*$Q$183</f>
        <v>107791.72712000003</v>
      </c>
      <c r="AZ183" s="43"/>
      <c r="BA183" s="69"/>
      <c r="BB183" s="59">
        <f>AX181*$Q$183</f>
        <v>107791.72712000003</v>
      </c>
      <c r="BC183" s="59">
        <f>BB181*$Q$183</f>
        <v>118570.89983200004</v>
      </c>
      <c r="BD183" s="59">
        <f>BC181*$Q$183</f>
        <v>118570.89983200004</v>
      </c>
      <c r="BE183" s="59">
        <f>BD181*$Q$183</f>
        <v>118570.89983200004</v>
      </c>
      <c r="BF183" s="59">
        <f>BE181*$Q$183</f>
        <v>118570.89983200004</v>
      </c>
      <c r="BG183" s="43"/>
      <c r="BH183" s="69"/>
    </row>
    <row r="184" spans="1:60" ht="14.4" x14ac:dyDescent="0.3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7"/>
      <c r="M184" s="38"/>
      <c r="N184" s="48"/>
      <c r="O184" s="18"/>
      <c r="P184" s="65" t="s">
        <v>21</v>
      </c>
      <c r="Q184" s="78"/>
      <c r="R184" s="66">
        <f>SUM(R182:R183)</f>
        <v>8063.4933333333347</v>
      </c>
      <c r="S184" s="66">
        <f>SUM(S182:S183)</f>
        <v>35058.666666666672</v>
      </c>
      <c r="T184" s="66">
        <f t="shared" ref="T184:AC184" si="495">SUM(T182:T183)</f>
        <v>35058.666666666672</v>
      </c>
      <c r="U184" s="66">
        <f t="shared" si="495"/>
        <v>35058.666666666672</v>
      </c>
      <c r="V184" s="66">
        <f t="shared" si="495"/>
        <v>35058.666666666672</v>
      </c>
      <c r="W184" s="66">
        <f t="shared" si="495"/>
        <v>35058.666666666672</v>
      </c>
      <c r="X184" s="66">
        <f t="shared" si="495"/>
        <v>35058.666666666672</v>
      </c>
      <c r="Y184" s="66">
        <f t="shared" si="495"/>
        <v>35058.666666666672</v>
      </c>
      <c r="Z184" s="66">
        <f t="shared" si="495"/>
        <v>35058.666666666672</v>
      </c>
      <c r="AA184" s="66">
        <f t="shared" si="495"/>
        <v>35058.666666666672</v>
      </c>
      <c r="AB184" s="66">
        <f t="shared" si="495"/>
        <v>35058.666666666672</v>
      </c>
      <c r="AC184" s="66">
        <f t="shared" si="495"/>
        <v>35058.666666666672</v>
      </c>
      <c r="AD184" s="68"/>
      <c r="AE184" s="43"/>
      <c r="AF184" s="69">
        <f>SUM(R184:AC184)</f>
        <v>393708.82666666684</v>
      </c>
      <c r="AG184" s="66">
        <f t="shared" ref="AG184:AJ184" si="496">SUM(AG182:AG183)</f>
        <v>53604.701333333338</v>
      </c>
      <c r="AH184" s="66">
        <f t="shared" si="496"/>
        <v>115693.6</v>
      </c>
      <c r="AI184" s="66">
        <f t="shared" si="496"/>
        <v>115693.6</v>
      </c>
      <c r="AJ184" s="66">
        <f t="shared" si="496"/>
        <v>115693.6</v>
      </c>
      <c r="AK184" s="68"/>
      <c r="AL184" s="77">
        <f>SUM(AG184:AJ184)</f>
        <v>400685.50133333332</v>
      </c>
      <c r="AM184" s="69">
        <f>AL184</f>
        <v>400685.50133333332</v>
      </c>
      <c r="AN184" s="66">
        <f t="shared" ref="AN184:AQ184" si="497">SUM(AN182:AN183)</f>
        <v>118354.5528</v>
      </c>
      <c r="AO184" s="66">
        <f t="shared" si="497"/>
        <v>127262.96000000002</v>
      </c>
      <c r="AP184" s="66">
        <f t="shared" si="497"/>
        <v>127262.96000000002</v>
      </c>
      <c r="AQ184" s="66">
        <f t="shared" si="497"/>
        <v>127262.96000000002</v>
      </c>
      <c r="AR184" s="68"/>
      <c r="AS184" s="77">
        <f>SUM(AN184:AQ184)</f>
        <v>500143.43280000007</v>
      </c>
      <c r="AT184" s="69">
        <f>AS184</f>
        <v>500143.43280000007</v>
      </c>
      <c r="AU184" s="66">
        <f t="shared" ref="AU184:AX184" si="498">SUM(AU182:AU183)</f>
        <v>130190.00808000003</v>
      </c>
      <c r="AV184" s="66">
        <f t="shared" si="498"/>
        <v>139989.25600000002</v>
      </c>
      <c r="AW184" s="66">
        <f t="shared" si="498"/>
        <v>139989.25600000002</v>
      </c>
      <c r="AX184" s="66">
        <f t="shared" si="498"/>
        <v>139989.25600000002</v>
      </c>
      <c r="AY184" s="68"/>
      <c r="AZ184" s="77">
        <f>SUM(AU184:AX184)</f>
        <v>550157.7760800001</v>
      </c>
      <c r="BA184" s="69">
        <f>AZ184</f>
        <v>550157.7760800001</v>
      </c>
      <c r="BB184" s="66">
        <f t="shared" ref="BB184:BE184" si="499">SUM(BB182:BB183)</f>
        <v>143209.00888800004</v>
      </c>
      <c r="BC184" s="66">
        <f t="shared" si="499"/>
        <v>153988.18160000004</v>
      </c>
      <c r="BD184" s="66">
        <f t="shared" si="499"/>
        <v>153988.18160000004</v>
      </c>
      <c r="BE184" s="66">
        <f t="shared" si="499"/>
        <v>153988.18160000004</v>
      </c>
      <c r="BF184" s="68"/>
      <c r="BG184" s="77">
        <f>SUM(BB184:BE184)</f>
        <v>605173.55368800007</v>
      </c>
      <c r="BH184" s="69">
        <f>BG184</f>
        <v>605173.55368800007</v>
      </c>
    </row>
    <row r="185" spans="1:60" ht="14.4" x14ac:dyDescent="0.3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7"/>
      <c r="M185" s="38"/>
      <c r="N185" s="48"/>
      <c r="O185" s="18"/>
      <c r="P185" s="65" t="s">
        <v>73</v>
      </c>
      <c r="Q185" s="85"/>
      <c r="R185" s="66">
        <f>S183</f>
        <v>26995.173333333336</v>
      </c>
      <c r="S185" s="66">
        <f t="shared" ref="S185:AC185" si="500">T183</f>
        <v>26995.173333333336</v>
      </c>
      <c r="T185" s="66">
        <f t="shared" si="500"/>
        <v>26995.173333333336</v>
      </c>
      <c r="U185" s="66">
        <f t="shared" si="500"/>
        <v>26995.173333333336</v>
      </c>
      <c r="V185" s="66">
        <f t="shared" si="500"/>
        <v>26995.173333333336</v>
      </c>
      <c r="W185" s="66">
        <f t="shared" si="500"/>
        <v>26995.173333333336</v>
      </c>
      <c r="X185" s="66">
        <f t="shared" si="500"/>
        <v>26995.173333333336</v>
      </c>
      <c r="Y185" s="66">
        <f t="shared" si="500"/>
        <v>26995.173333333336</v>
      </c>
      <c r="Z185" s="66">
        <f t="shared" si="500"/>
        <v>26995.173333333336</v>
      </c>
      <c r="AA185" s="66">
        <f t="shared" si="500"/>
        <v>26995.173333333336</v>
      </c>
      <c r="AB185" s="66">
        <f t="shared" si="500"/>
        <v>26995.173333333336</v>
      </c>
      <c r="AC185" s="66">
        <f t="shared" si="500"/>
        <v>26995.173333333336</v>
      </c>
      <c r="AD185" s="68"/>
      <c r="AE185" s="43"/>
      <c r="AF185" s="69">
        <f>AF181-AF184</f>
        <v>26995.17333333334</v>
      </c>
      <c r="AG185" s="66">
        <f>AH183</f>
        <v>89084.072</v>
      </c>
      <c r="AH185" s="66">
        <f t="shared" ref="AH185:AI185" si="501">AI183</f>
        <v>89084.072</v>
      </c>
      <c r="AI185" s="66">
        <f t="shared" si="501"/>
        <v>89084.072</v>
      </c>
      <c r="AJ185" s="66">
        <f>AK183</f>
        <v>89084.072</v>
      </c>
      <c r="AK185" s="68"/>
      <c r="AL185" s="89">
        <f>AL181-AL184+AF185</f>
        <v>89084.072000000044</v>
      </c>
      <c r="AM185" s="69">
        <f>AL185</f>
        <v>89084.072000000044</v>
      </c>
      <c r="AN185" s="66">
        <f>AO183</f>
        <v>97992.479200000016</v>
      </c>
      <c r="AO185" s="66">
        <f t="shared" ref="AO185:AP185" si="502">AP183</f>
        <v>97992.479200000016</v>
      </c>
      <c r="AP185" s="66">
        <f t="shared" si="502"/>
        <v>97992.479200000016</v>
      </c>
      <c r="AQ185" s="66">
        <f>AR183</f>
        <v>97992.479200000016</v>
      </c>
      <c r="AR185" s="68"/>
      <c r="AS185" s="89">
        <f>AS181-AS184+AM185</f>
        <v>97992.47920000006</v>
      </c>
      <c r="AT185" s="69">
        <f>AS185</f>
        <v>97992.47920000006</v>
      </c>
      <c r="AU185" s="66">
        <f>AV183</f>
        <v>107791.72712000003</v>
      </c>
      <c r="AV185" s="66">
        <f t="shared" ref="AV185:AW185" si="503">AW183</f>
        <v>107791.72712000003</v>
      </c>
      <c r="AW185" s="66">
        <f t="shared" si="503"/>
        <v>107791.72712000003</v>
      </c>
      <c r="AX185" s="66">
        <f>AY183</f>
        <v>107791.72712000003</v>
      </c>
      <c r="AY185" s="68"/>
      <c r="AZ185" s="89">
        <f>AZ181-AZ184+AT185</f>
        <v>107791.72712000005</v>
      </c>
      <c r="BA185" s="69">
        <f>AZ185</f>
        <v>107791.72712000005</v>
      </c>
      <c r="BB185" s="66">
        <f>BC183</f>
        <v>118570.89983200004</v>
      </c>
      <c r="BC185" s="66">
        <f t="shared" ref="BC185:BD185" si="504">BD183</f>
        <v>118570.89983200004</v>
      </c>
      <c r="BD185" s="66">
        <f t="shared" si="504"/>
        <v>118570.89983200004</v>
      </c>
      <c r="BE185" s="66">
        <f>BF183</f>
        <v>118570.89983200004</v>
      </c>
      <c r="BF185" s="68"/>
      <c r="BG185" s="89">
        <f>BG181-BG184+BA185</f>
        <v>118570.89983200014</v>
      </c>
      <c r="BH185" s="69">
        <f>BG185</f>
        <v>118570.89983200014</v>
      </c>
    </row>
    <row r="186" spans="1:60" ht="14.4" x14ac:dyDescent="0.3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7"/>
      <c r="M186" s="38"/>
      <c r="N186" s="48"/>
      <c r="O186" s="18"/>
      <c r="P186" s="65"/>
      <c r="Q186" s="85"/>
      <c r="R186" s="90"/>
      <c r="S186" s="90"/>
      <c r="T186" s="90"/>
      <c r="U186" s="59"/>
      <c r="V186" s="59"/>
      <c r="W186" s="59"/>
      <c r="X186" s="59"/>
      <c r="Y186" s="59"/>
      <c r="Z186" s="59"/>
      <c r="AA186" s="59"/>
      <c r="AB186" s="59"/>
      <c r="AC186" s="59"/>
      <c r="AD186" s="68"/>
      <c r="AE186" s="43"/>
      <c r="AF186" s="69"/>
      <c r="AG186" s="59"/>
      <c r="AH186" s="59"/>
      <c r="AI186" s="59"/>
      <c r="AJ186" s="59"/>
      <c r="AK186" s="68"/>
      <c r="AL186" s="43"/>
      <c r="AM186" s="69"/>
      <c r="AN186" s="59"/>
      <c r="AO186" s="59"/>
      <c r="AP186" s="59"/>
      <c r="AQ186" s="59"/>
      <c r="AR186" s="68"/>
      <c r="AS186" s="43"/>
      <c r="AT186" s="69"/>
      <c r="AU186" s="59"/>
      <c r="AV186" s="59"/>
      <c r="AW186" s="59"/>
      <c r="AX186" s="59"/>
      <c r="AY186" s="68"/>
      <c r="AZ186" s="43"/>
      <c r="BA186" s="69"/>
      <c r="BB186" s="59"/>
      <c r="BC186" s="59"/>
      <c r="BD186" s="59"/>
      <c r="BE186" s="59"/>
      <c r="BF186" s="68"/>
      <c r="BG186" s="43"/>
      <c r="BH186" s="69"/>
    </row>
    <row r="187" spans="1:60" ht="14.4" x14ac:dyDescent="0.3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7"/>
      <c r="M187" s="38"/>
      <c r="N187" s="48"/>
      <c r="O187" s="18"/>
      <c r="P187" s="76" t="s">
        <v>30</v>
      </c>
      <c r="R187" s="54">
        <v>140911.66666666669</v>
      </c>
      <c r="S187" s="54">
        <v>140914.66666666669</v>
      </c>
      <c r="T187" s="54">
        <v>140917.66666666669</v>
      </c>
      <c r="U187" s="54">
        <v>140920.66666666669</v>
      </c>
      <c r="V187" s="54">
        <v>140923.66666666669</v>
      </c>
      <c r="W187" s="54">
        <v>134051.66666666669</v>
      </c>
      <c r="X187" s="54">
        <v>134054.66666666669</v>
      </c>
      <c r="Y187" s="54">
        <v>134057.66666666669</v>
      </c>
      <c r="Z187" s="54">
        <v>134060.66666666669</v>
      </c>
      <c r="AA187" s="54">
        <v>134063.66666666669</v>
      </c>
      <c r="AB187" s="54">
        <v>134066.66666666669</v>
      </c>
      <c r="AC187" s="54">
        <v>134069.66666666669</v>
      </c>
      <c r="AD187" s="68"/>
      <c r="AE187" s="69">
        <f>SUM(R187:AC187)</f>
        <v>1643013.0000000007</v>
      </c>
      <c r="AF187" s="69">
        <f>SUM(R187:AC187)</f>
        <v>1643013.0000000007</v>
      </c>
      <c r="AG187" s="54">
        <v>465018.4</v>
      </c>
      <c r="AH187" s="54">
        <v>457485.60000000003</v>
      </c>
      <c r="AI187" s="54">
        <v>442390.29999999993</v>
      </c>
      <c r="AJ187" s="54">
        <v>442420</v>
      </c>
      <c r="AK187" s="68"/>
      <c r="AL187" s="77">
        <f>SUM(AG187:AJ187)</f>
        <v>1807314.2999999998</v>
      </c>
      <c r="AM187" s="69">
        <f>AL187</f>
        <v>1807314.2999999998</v>
      </c>
      <c r="AN187" s="54">
        <v>511520.24000000005</v>
      </c>
      <c r="AO187" s="54">
        <v>503234.16000000009</v>
      </c>
      <c r="AP187" s="54">
        <v>486629.33</v>
      </c>
      <c r="AQ187" s="54">
        <v>486662</v>
      </c>
      <c r="AR187" s="68"/>
      <c r="AS187" s="77">
        <f>SUM(AN187:AQ187)</f>
        <v>1988045.7300000002</v>
      </c>
      <c r="AT187" s="69">
        <f>AS187</f>
        <v>1988045.7300000002</v>
      </c>
      <c r="AU187" s="54">
        <v>562672.2640000002</v>
      </c>
      <c r="AV187" s="54">
        <v>553557.57600000012</v>
      </c>
      <c r="AW187" s="54">
        <v>535292.26300000015</v>
      </c>
      <c r="AX187" s="54">
        <v>535328.20000000007</v>
      </c>
      <c r="AY187" s="68"/>
      <c r="AZ187" s="102">
        <f>SUM(AU187:AX187)</f>
        <v>2186850.3030000008</v>
      </c>
      <c r="BA187" s="69">
        <f>AZ187</f>
        <v>2186850.3030000008</v>
      </c>
      <c r="BB187" s="54">
        <v>618939.49040000024</v>
      </c>
      <c r="BC187" s="54">
        <v>608913.33360000025</v>
      </c>
      <c r="BD187" s="54">
        <v>588821.48930000013</v>
      </c>
      <c r="BE187" s="54">
        <v>588861.02</v>
      </c>
      <c r="BF187" s="68"/>
      <c r="BG187" s="77">
        <f>SUM(BB187:BE187)</f>
        <v>2405535.3333000005</v>
      </c>
      <c r="BH187" s="69">
        <f>BG187</f>
        <v>2405535.3333000005</v>
      </c>
    </row>
    <row r="188" spans="1:60" ht="14.4" x14ac:dyDescent="0.3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7"/>
      <c r="M188" s="38"/>
      <c r="N188" s="48"/>
      <c r="O188" s="18"/>
      <c r="P188" s="49" t="s">
        <v>31</v>
      </c>
      <c r="Q188" s="78">
        <v>0.4</v>
      </c>
      <c r="R188" s="50">
        <f>R187*$Q$188</f>
        <v>56364.666666666679</v>
      </c>
      <c r="S188" s="50">
        <f t="shared" ref="S188:AC188" si="505">S187*$Q$188</f>
        <v>56365.866666666676</v>
      </c>
      <c r="T188" s="50">
        <f t="shared" si="505"/>
        <v>56367.06666666668</v>
      </c>
      <c r="U188" s="50">
        <f t="shared" si="505"/>
        <v>56368.266666666677</v>
      </c>
      <c r="V188" s="50">
        <f t="shared" si="505"/>
        <v>56369.466666666674</v>
      </c>
      <c r="W188" s="50">
        <f t="shared" si="505"/>
        <v>53620.666666666679</v>
      </c>
      <c r="X188" s="50">
        <f t="shared" si="505"/>
        <v>53621.866666666676</v>
      </c>
      <c r="Y188" s="50">
        <f t="shared" si="505"/>
        <v>53623.06666666668</v>
      </c>
      <c r="Z188" s="50">
        <f t="shared" si="505"/>
        <v>53624.266666666677</v>
      </c>
      <c r="AA188" s="50">
        <f t="shared" si="505"/>
        <v>53625.466666666674</v>
      </c>
      <c r="AB188" s="50">
        <f t="shared" si="505"/>
        <v>53626.666666666679</v>
      </c>
      <c r="AC188" s="50">
        <f t="shared" si="505"/>
        <v>53627.866666666676</v>
      </c>
      <c r="AD188" s="68"/>
      <c r="AE188" s="43"/>
      <c r="AF188" s="69"/>
      <c r="AG188" s="50">
        <f>AG187*$Q$188</f>
        <v>186007.36000000002</v>
      </c>
      <c r="AH188" s="50">
        <f>AH187*$Q$188</f>
        <v>182994.24000000002</v>
      </c>
      <c r="AI188" s="50">
        <f>AI187*$Q$188</f>
        <v>176956.12</v>
      </c>
      <c r="AJ188" s="50">
        <f>AJ187*$Q$188</f>
        <v>176968</v>
      </c>
      <c r="AK188" s="68"/>
      <c r="AL188" s="43"/>
      <c r="AM188" s="69"/>
      <c r="AN188" s="50">
        <f>AN187*$Q$188</f>
        <v>204608.09600000002</v>
      </c>
      <c r="AO188" s="50">
        <f>AO187*$Q$188</f>
        <v>201293.66400000005</v>
      </c>
      <c r="AP188" s="50">
        <f>AP187*$Q$188</f>
        <v>194651.73200000002</v>
      </c>
      <c r="AQ188" s="50">
        <f>AQ187*$Q$188</f>
        <v>194664.80000000002</v>
      </c>
      <c r="AR188" s="68"/>
      <c r="AS188" s="43"/>
      <c r="AT188" s="69"/>
      <c r="AU188" s="50">
        <f>AU187*$Q$188</f>
        <v>225068.90560000009</v>
      </c>
      <c r="AV188" s="50">
        <f>AV187*$Q$188</f>
        <v>221423.03040000005</v>
      </c>
      <c r="AW188" s="50">
        <f>AW187*$Q$188</f>
        <v>214116.90520000007</v>
      </c>
      <c r="AX188" s="50">
        <f>AX187*$Q$188</f>
        <v>214131.28000000003</v>
      </c>
      <c r="AY188" s="68"/>
      <c r="AZ188" s="43"/>
      <c r="BA188" s="69"/>
      <c r="BB188" s="50">
        <f>BB187*$Q$188</f>
        <v>247575.79616000011</v>
      </c>
      <c r="BC188" s="50">
        <f>BC187*$Q$188</f>
        <v>243565.3334400001</v>
      </c>
      <c r="BD188" s="50">
        <f>BD187*$Q$188</f>
        <v>235528.59572000007</v>
      </c>
      <c r="BE188" s="50">
        <f>BE187*$Q$188</f>
        <v>235544.40800000002</v>
      </c>
      <c r="BF188" s="68"/>
      <c r="BG188" s="43"/>
      <c r="BH188" s="69"/>
    </row>
    <row r="189" spans="1:60" ht="14.4" x14ac:dyDescent="0.3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7"/>
      <c r="M189" s="38"/>
      <c r="N189" s="48"/>
      <c r="O189" s="18"/>
      <c r="P189" s="49" t="s">
        <v>32</v>
      </c>
      <c r="Q189" s="78">
        <v>0.6</v>
      </c>
      <c r="R189" s="50">
        <v>0</v>
      </c>
      <c r="S189" s="59">
        <f>R187*$Q$189</f>
        <v>84547.000000000015</v>
      </c>
      <c r="T189" s="59">
        <f t="shared" ref="T189:AD189" si="506">S187*$Q$189</f>
        <v>84548.800000000003</v>
      </c>
      <c r="U189" s="59">
        <f t="shared" si="506"/>
        <v>84550.6</v>
      </c>
      <c r="V189" s="59">
        <f t="shared" si="506"/>
        <v>84552.400000000009</v>
      </c>
      <c r="W189" s="59">
        <f t="shared" si="506"/>
        <v>84554.200000000012</v>
      </c>
      <c r="X189" s="59">
        <f t="shared" si="506"/>
        <v>80431.000000000015</v>
      </c>
      <c r="Y189" s="59">
        <f t="shared" si="506"/>
        <v>80432.800000000003</v>
      </c>
      <c r="Z189" s="59">
        <f t="shared" si="506"/>
        <v>80434.600000000006</v>
      </c>
      <c r="AA189" s="59">
        <f t="shared" si="506"/>
        <v>80436.400000000009</v>
      </c>
      <c r="AB189" s="59">
        <f t="shared" si="506"/>
        <v>80438.200000000012</v>
      </c>
      <c r="AC189" s="59">
        <f t="shared" si="506"/>
        <v>80440.000000000015</v>
      </c>
      <c r="AD189" s="59">
        <f t="shared" si="506"/>
        <v>80441.8</v>
      </c>
      <c r="AE189" s="43"/>
      <c r="AF189" s="69"/>
      <c r="AG189" s="59">
        <f>AC187*$Q$189</f>
        <v>80441.8</v>
      </c>
      <c r="AH189" s="59">
        <f>AG187*$Q$189</f>
        <v>279011.03999999998</v>
      </c>
      <c r="AI189" s="59">
        <f>AH187*$Q$189</f>
        <v>274491.36</v>
      </c>
      <c r="AJ189" s="59">
        <f>AI187*$Q$189</f>
        <v>265434.17999999993</v>
      </c>
      <c r="AK189" s="59">
        <f>AJ187*$Q$189</f>
        <v>265452</v>
      </c>
      <c r="AL189" s="43"/>
      <c r="AM189" s="69"/>
      <c r="AN189" s="59">
        <f>AJ187*$Q$189</f>
        <v>265452</v>
      </c>
      <c r="AO189" s="59">
        <f>AN187*$Q$189</f>
        <v>306912.14400000003</v>
      </c>
      <c r="AP189" s="59">
        <f>AO187*$Q$189</f>
        <v>301940.49600000004</v>
      </c>
      <c r="AQ189" s="59">
        <f>AP187*$Q$189</f>
        <v>291977.598</v>
      </c>
      <c r="AR189" s="59">
        <f>AQ187*$Q$189</f>
        <v>291997.2</v>
      </c>
      <c r="AS189" s="43"/>
      <c r="AT189" s="69"/>
      <c r="AU189" s="59">
        <f>AQ187*$Q$189</f>
        <v>291997.2</v>
      </c>
      <c r="AV189" s="59">
        <f>AU187*$Q$189</f>
        <v>337603.35840000008</v>
      </c>
      <c r="AW189" s="59">
        <f>AV187*$Q$189</f>
        <v>332134.54560000007</v>
      </c>
      <c r="AX189" s="59">
        <f>AW187*$Q$189</f>
        <v>321175.35780000006</v>
      </c>
      <c r="AY189" s="59">
        <f>AX187*$Q$189</f>
        <v>321196.92000000004</v>
      </c>
      <c r="AZ189" s="43"/>
      <c r="BA189" s="69"/>
      <c r="BB189" s="59">
        <f>AX187*$Q$189</f>
        <v>321196.92000000004</v>
      </c>
      <c r="BC189" s="59">
        <f>BB187*$Q$189</f>
        <v>371363.69424000016</v>
      </c>
      <c r="BD189" s="59">
        <f>BC187*$Q$189</f>
        <v>365348.00016000011</v>
      </c>
      <c r="BE189" s="59">
        <f>BD187*$Q$189</f>
        <v>353292.89358000009</v>
      </c>
      <c r="BF189" s="59">
        <f>BE187*$Q$189</f>
        <v>353316.61200000002</v>
      </c>
      <c r="BG189" s="43"/>
      <c r="BH189" s="69"/>
    </row>
    <row r="190" spans="1:60" ht="14.4" x14ac:dyDescent="0.3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7"/>
      <c r="M190" s="38"/>
      <c r="N190" s="48"/>
      <c r="O190" s="18"/>
      <c r="P190" s="65" t="s">
        <v>21</v>
      </c>
      <c r="Q190" s="78"/>
      <c r="R190" s="66">
        <f>SUM(R188:R189)</f>
        <v>56364.666666666679</v>
      </c>
      <c r="S190" s="66">
        <f>SUM(S188:S189)</f>
        <v>140912.8666666667</v>
      </c>
      <c r="T190" s="66">
        <f t="shared" ref="T190:AC190" si="507">SUM(T188:T189)</f>
        <v>140915.8666666667</v>
      </c>
      <c r="U190" s="66">
        <f t="shared" si="507"/>
        <v>140918.8666666667</v>
      </c>
      <c r="V190" s="66">
        <f t="shared" si="507"/>
        <v>140921.8666666667</v>
      </c>
      <c r="W190" s="66">
        <f t="shared" si="507"/>
        <v>138174.8666666667</v>
      </c>
      <c r="X190" s="66">
        <f t="shared" si="507"/>
        <v>134052.8666666667</v>
      </c>
      <c r="Y190" s="66">
        <f t="shared" si="507"/>
        <v>134055.8666666667</v>
      </c>
      <c r="Z190" s="66">
        <f t="shared" si="507"/>
        <v>134058.8666666667</v>
      </c>
      <c r="AA190" s="66">
        <f t="shared" si="507"/>
        <v>134061.8666666667</v>
      </c>
      <c r="AB190" s="66">
        <f t="shared" si="507"/>
        <v>134064.8666666667</v>
      </c>
      <c r="AC190" s="66">
        <f t="shared" si="507"/>
        <v>134067.8666666667</v>
      </c>
      <c r="AD190" s="68"/>
      <c r="AE190" s="69">
        <f>SUM(R190:AC190)</f>
        <v>1562571.2000000004</v>
      </c>
      <c r="AF190" s="69">
        <f>SUM(R190:AC190)</f>
        <v>1562571.2000000004</v>
      </c>
      <c r="AG190" s="66">
        <f>SUM(AG188:AG189)</f>
        <v>266449.16000000003</v>
      </c>
      <c r="AH190" s="66">
        <f t="shared" ref="AH190:AI190" si="508">SUM(AH188:AH189)</f>
        <v>462005.28</v>
      </c>
      <c r="AI190" s="66">
        <f t="shared" si="508"/>
        <v>451447.48</v>
      </c>
      <c r="AJ190" s="66">
        <f>SUM(AJ188:AJ189)</f>
        <v>442402.17999999993</v>
      </c>
      <c r="AK190" s="68"/>
      <c r="AL190" s="77">
        <f>SUM(AG190:AJ190)</f>
        <v>1622304.0999999999</v>
      </c>
      <c r="AM190" s="69">
        <f>AL190</f>
        <v>1622304.0999999999</v>
      </c>
      <c r="AN190" s="66">
        <f t="shared" ref="AN190:AP190" si="509">SUM(AN188:AN189)</f>
        <v>470060.09600000002</v>
      </c>
      <c r="AO190" s="66">
        <f t="shared" si="509"/>
        <v>508205.80800000008</v>
      </c>
      <c r="AP190" s="66">
        <f t="shared" si="509"/>
        <v>496592.22800000006</v>
      </c>
      <c r="AQ190" s="66">
        <f>SUM(AQ188:AQ189)</f>
        <v>486642.39800000004</v>
      </c>
      <c r="AR190" s="68"/>
      <c r="AS190" s="77">
        <f>SUM(AN190:AQ190)</f>
        <v>1961500.5300000003</v>
      </c>
      <c r="AT190" s="69">
        <f>AS190</f>
        <v>1961500.5300000003</v>
      </c>
      <c r="AU190" s="66">
        <f t="shared" ref="AU190:AW190" si="510">SUM(AU188:AU189)</f>
        <v>517066.10560000013</v>
      </c>
      <c r="AV190" s="66">
        <f t="shared" si="510"/>
        <v>559026.38880000007</v>
      </c>
      <c r="AW190" s="66">
        <f t="shared" si="510"/>
        <v>546251.45080000011</v>
      </c>
      <c r="AX190" s="66">
        <f>SUM(AX188:AX189)</f>
        <v>535306.63780000014</v>
      </c>
      <c r="AY190" s="68"/>
      <c r="AZ190" s="77">
        <f>SUM(AU190:AX190)</f>
        <v>2157650.5830000006</v>
      </c>
      <c r="BA190" s="69">
        <f>AZ190</f>
        <v>2157650.5830000006</v>
      </c>
      <c r="BB190" s="66">
        <f t="shared" ref="BB190:BD190" si="511">SUM(BB188:BB189)</f>
        <v>568772.71616000019</v>
      </c>
      <c r="BC190" s="66">
        <f t="shared" si="511"/>
        <v>614929.02768000029</v>
      </c>
      <c r="BD190" s="66">
        <f t="shared" si="511"/>
        <v>600876.59588000015</v>
      </c>
      <c r="BE190" s="66">
        <f>SUM(BE188:BE189)</f>
        <v>588837.30158000009</v>
      </c>
      <c r="BF190" s="68"/>
      <c r="BG190" s="77">
        <f>SUM(BB190:BE190)</f>
        <v>2373415.6413000007</v>
      </c>
      <c r="BH190" s="69">
        <f>BG190</f>
        <v>2373415.6413000007</v>
      </c>
    </row>
    <row r="191" spans="1:60" ht="14.4" x14ac:dyDescent="0.3">
      <c r="A191" s="91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92"/>
      <c r="N191" s="48"/>
      <c r="O191" s="18"/>
      <c r="P191" s="65" t="s">
        <v>74</v>
      </c>
      <c r="Q191" s="85"/>
      <c r="R191" s="66">
        <f>S189</f>
        <v>84547.000000000015</v>
      </c>
      <c r="S191" s="66">
        <f>T189</f>
        <v>84548.800000000003</v>
      </c>
      <c r="T191" s="66">
        <f t="shared" ref="T191:AC191" si="512">U189</f>
        <v>84550.6</v>
      </c>
      <c r="U191" s="66">
        <f t="shared" si="512"/>
        <v>84552.400000000009</v>
      </c>
      <c r="V191" s="66">
        <f t="shared" si="512"/>
        <v>84554.200000000012</v>
      </c>
      <c r="W191" s="66">
        <f t="shared" si="512"/>
        <v>80431.000000000015</v>
      </c>
      <c r="X191" s="66">
        <f t="shared" si="512"/>
        <v>80432.800000000003</v>
      </c>
      <c r="Y191" s="66">
        <f t="shared" si="512"/>
        <v>80434.600000000006</v>
      </c>
      <c r="Z191" s="66">
        <f t="shared" si="512"/>
        <v>80436.400000000009</v>
      </c>
      <c r="AA191" s="66">
        <f t="shared" si="512"/>
        <v>80438.200000000012</v>
      </c>
      <c r="AB191" s="66">
        <f t="shared" si="512"/>
        <v>80440.000000000015</v>
      </c>
      <c r="AC191" s="66">
        <f t="shared" si="512"/>
        <v>80441.8</v>
      </c>
      <c r="AD191" s="93"/>
      <c r="AE191" s="77">
        <f>AE187-AE190</f>
        <v>80441.800000000279</v>
      </c>
      <c r="AF191" s="89">
        <f>AE191</f>
        <v>80441.800000000279</v>
      </c>
      <c r="AG191" s="66">
        <f>AH189</f>
        <v>279011.03999999998</v>
      </c>
      <c r="AH191" s="66">
        <f t="shared" ref="AH191:AI191" si="513">AI189</f>
        <v>274491.36</v>
      </c>
      <c r="AI191" s="66">
        <f t="shared" si="513"/>
        <v>265434.17999999993</v>
      </c>
      <c r="AJ191" s="66">
        <f>AK189</f>
        <v>265452</v>
      </c>
      <c r="AK191" s="93"/>
      <c r="AL191" s="89">
        <f>AL187-AL190+AE191</f>
        <v>265452.00000000023</v>
      </c>
      <c r="AM191" s="69">
        <f>AL191</f>
        <v>265452.00000000023</v>
      </c>
      <c r="AN191" s="66">
        <f t="shared" ref="AN191:AP191" si="514">AO189</f>
        <v>306912.14400000003</v>
      </c>
      <c r="AO191" s="66">
        <f t="shared" si="514"/>
        <v>301940.49600000004</v>
      </c>
      <c r="AP191" s="66">
        <f t="shared" si="514"/>
        <v>291977.598</v>
      </c>
      <c r="AQ191" s="66">
        <f>AR189</f>
        <v>291997.2</v>
      </c>
      <c r="AR191" s="93"/>
      <c r="AS191" s="89">
        <f>AS187-AS190+AL191</f>
        <v>291997.20000000019</v>
      </c>
      <c r="AT191" s="69">
        <f>AS191</f>
        <v>291997.20000000019</v>
      </c>
      <c r="AU191" s="66">
        <f t="shared" ref="AU191:AW191" si="515">AV189</f>
        <v>337603.35840000008</v>
      </c>
      <c r="AV191" s="66">
        <f t="shared" si="515"/>
        <v>332134.54560000007</v>
      </c>
      <c r="AW191" s="66">
        <f t="shared" si="515"/>
        <v>321175.35780000006</v>
      </c>
      <c r="AX191" s="66">
        <f>AY189</f>
        <v>321196.92000000004</v>
      </c>
      <c r="AY191" s="93"/>
      <c r="AZ191" s="89">
        <f>AZ187-AZ190+AS191</f>
        <v>321196.92000000039</v>
      </c>
      <c r="BA191" s="69">
        <f>AZ191</f>
        <v>321196.92000000039</v>
      </c>
      <c r="BB191" s="66">
        <f t="shared" ref="BB191:BD191" si="516">BC189</f>
        <v>371363.69424000016</v>
      </c>
      <c r="BC191" s="66">
        <f t="shared" si="516"/>
        <v>365348.00016000011</v>
      </c>
      <c r="BD191" s="66">
        <f t="shared" si="516"/>
        <v>353292.89358000009</v>
      </c>
      <c r="BE191" s="66">
        <f>BF189</f>
        <v>353316.61200000002</v>
      </c>
      <c r="BF191" s="93"/>
      <c r="BG191" s="89">
        <f>BG187-BG190+AZ191</f>
        <v>353316.6120000002</v>
      </c>
      <c r="BH191" s="69">
        <f>BG191</f>
        <v>353316.6120000002</v>
      </c>
    </row>
    <row r="192" spans="1:60" ht="14.4" x14ac:dyDescent="0.3">
      <c r="A192" s="91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92"/>
      <c r="N192" s="48"/>
      <c r="O192" s="18"/>
      <c r="P192" s="103"/>
      <c r="Q192" s="78"/>
      <c r="R192" s="104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37"/>
      <c r="AD192" s="93"/>
      <c r="AE192" s="43"/>
      <c r="AF192" s="53"/>
      <c r="AG192" s="105"/>
      <c r="AH192" s="105"/>
      <c r="AI192" s="105"/>
      <c r="AJ192" s="37"/>
      <c r="AK192" s="93"/>
      <c r="AL192" s="43"/>
      <c r="AM192" s="53"/>
      <c r="AN192" s="105"/>
      <c r="AO192" s="105"/>
      <c r="AP192" s="105"/>
      <c r="AQ192" s="37"/>
      <c r="AR192" s="93"/>
      <c r="AS192" s="43"/>
      <c r="AT192" s="53"/>
      <c r="AU192" s="105"/>
      <c r="AV192" s="105"/>
      <c r="AW192" s="105"/>
      <c r="AX192" s="37"/>
      <c r="AY192" s="93"/>
      <c r="AZ192" s="43"/>
      <c r="BA192" s="53"/>
      <c r="BB192" s="105"/>
      <c r="BC192" s="105"/>
      <c r="BD192" s="105"/>
      <c r="BE192" s="37"/>
      <c r="BF192" s="93"/>
      <c r="BG192" s="43"/>
      <c r="BH192" s="53"/>
    </row>
    <row r="193" spans="1:60" ht="14.4" x14ac:dyDescent="0.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7"/>
      <c r="M193" s="38"/>
      <c r="N193" s="48"/>
      <c r="O193" s="18"/>
      <c r="P193" s="70" t="s">
        <v>75</v>
      </c>
      <c r="R193" s="50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68"/>
      <c r="AE193" s="43"/>
      <c r="AF193" s="69"/>
      <c r="AG193" s="59"/>
      <c r="AH193" s="59"/>
      <c r="AI193" s="59"/>
      <c r="AJ193" s="59"/>
      <c r="AK193" s="68"/>
      <c r="AL193" s="43"/>
      <c r="AM193" s="69"/>
      <c r="AN193" s="59"/>
      <c r="AO193" s="59"/>
      <c r="AP193" s="59"/>
      <c r="AQ193" s="59"/>
      <c r="AR193" s="68"/>
      <c r="AS193" s="43"/>
      <c r="AT193" s="69"/>
      <c r="AU193" s="59"/>
      <c r="AV193" s="59"/>
      <c r="AW193" s="59"/>
      <c r="AX193" s="59"/>
      <c r="AY193" s="68"/>
      <c r="AZ193" s="43"/>
      <c r="BA193" s="69"/>
      <c r="BB193" s="59"/>
      <c r="BC193" s="59"/>
      <c r="BD193" s="59"/>
      <c r="BE193" s="59"/>
      <c r="BF193" s="68"/>
      <c r="BG193" s="43"/>
      <c r="BH193" s="69"/>
    </row>
    <row r="194" spans="1:60" ht="14.4" x14ac:dyDescent="0.3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7"/>
      <c r="M194" s="38">
        <f t="shared" ref="M194" si="517">SUM(A194:L194)</f>
        <v>0</v>
      </c>
      <c r="N194" s="48"/>
      <c r="O194" s="18"/>
      <c r="P194" s="76" t="s">
        <v>76</v>
      </c>
      <c r="R194" s="54">
        <v>307310</v>
      </c>
      <c r="S194" s="54">
        <v>307310</v>
      </c>
      <c r="T194" s="54">
        <v>307310</v>
      </c>
      <c r="U194" s="54">
        <v>307310</v>
      </c>
      <c r="V194" s="54">
        <v>307310</v>
      </c>
      <c r="W194" s="54">
        <v>307310</v>
      </c>
      <c r="X194" s="54">
        <v>307310</v>
      </c>
      <c r="Y194" s="54">
        <v>307310</v>
      </c>
      <c r="Z194" s="54">
        <v>307310</v>
      </c>
      <c r="AA194" s="54">
        <v>307310</v>
      </c>
      <c r="AB194" s="54">
        <v>307310</v>
      </c>
      <c r="AC194" s="54">
        <v>307310</v>
      </c>
      <c r="AD194" s="68"/>
      <c r="AE194" s="69">
        <f>SUM(R194:AC194)</f>
        <v>3687720</v>
      </c>
      <c r="AF194" s="69">
        <f>SUM(R194:AC194)</f>
        <v>3687720</v>
      </c>
      <c r="AG194" s="54">
        <v>1014123.0000000001</v>
      </c>
      <c r="AH194" s="54">
        <v>1014123.0000000001</v>
      </c>
      <c r="AI194" s="54">
        <v>1014123.0000000001</v>
      </c>
      <c r="AJ194" s="54">
        <v>1014123.0000000001</v>
      </c>
      <c r="AK194" s="68"/>
      <c r="AL194" s="77">
        <f>SUM(AG194:AJ194)</f>
        <v>4056492.0000000005</v>
      </c>
      <c r="AM194" s="69">
        <f>AL194</f>
        <v>4056492.0000000005</v>
      </c>
      <c r="AN194" s="54">
        <v>1115535.3000000003</v>
      </c>
      <c r="AO194" s="54">
        <v>1115535.3000000003</v>
      </c>
      <c r="AP194" s="54">
        <v>1115535.3000000003</v>
      </c>
      <c r="AQ194" s="54">
        <v>1115535.3000000003</v>
      </c>
      <c r="AR194" s="68"/>
      <c r="AS194" s="77">
        <f>SUM(AN194:AQ194)</f>
        <v>4462141.2000000011</v>
      </c>
      <c r="AT194" s="69">
        <f>AS194</f>
        <v>4462141.2000000011</v>
      </c>
      <c r="AU194" s="54">
        <v>1227088.8300000003</v>
      </c>
      <c r="AV194" s="54">
        <v>1227088.8300000003</v>
      </c>
      <c r="AW194" s="54">
        <v>1227088.8300000003</v>
      </c>
      <c r="AX194" s="54">
        <v>1227088.8300000003</v>
      </c>
      <c r="AY194" s="68"/>
      <c r="AZ194" s="77">
        <f>SUM(AU194:AX194)</f>
        <v>4908355.3200000012</v>
      </c>
      <c r="BA194" s="69">
        <f>AZ194</f>
        <v>4908355.3200000012</v>
      </c>
      <c r="BB194" s="54">
        <v>1349797.7130000005</v>
      </c>
      <c r="BC194" s="54">
        <v>1349797.7130000005</v>
      </c>
      <c r="BD194" s="54">
        <v>1349797.7130000005</v>
      </c>
      <c r="BE194" s="54">
        <v>1349797.7130000005</v>
      </c>
      <c r="BF194" s="68"/>
      <c r="BG194" s="77">
        <f>SUM(BB194:BE194)</f>
        <v>5399190.8520000018</v>
      </c>
      <c r="BH194" s="69">
        <f>BG194</f>
        <v>5399190.8520000018</v>
      </c>
    </row>
    <row r="195" spans="1:60" ht="14.4" x14ac:dyDescent="0.3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7"/>
      <c r="M195" s="38"/>
      <c r="N195" s="48"/>
      <c r="O195" s="18"/>
      <c r="P195" s="49" t="s">
        <v>55</v>
      </c>
      <c r="Q195" s="78">
        <v>1</v>
      </c>
      <c r="R195" s="63"/>
      <c r="S195" s="63">
        <f>R194*$Q$195</f>
        <v>307310</v>
      </c>
      <c r="T195" s="63">
        <f t="shared" ref="T195:AD195" si="518">S194*$Q$195</f>
        <v>307310</v>
      </c>
      <c r="U195" s="63">
        <f t="shared" si="518"/>
        <v>307310</v>
      </c>
      <c r="V195" s="63">
        <f t="shared" si="518"/>
        <v>307310</v>
      </c>
      <c r="W195" s="63">
        <f t="shared" si="518"/>
        <v>307310</v>
      </c>
      <c r="X195" s="63">
        <f t="shared" si="518"/>
        <v>307310</v>
      </c>
      <c r="Y195" s="63">
        <f t="shared" si="518"/>
        <v>307310</v>
      </c>
      <c r="Z195" s="63">
        <f t="shared" si="518"/>
        <v>307310</v>
      </c>
      <c r="AA195" s="63">
        <f t="shared" si="518"/>
        <v>307310</v>
      </c>
      <c r="AB195" s="63">
        <f t="shared" si="518"/>
        <v>307310</v>
      </c>
      <c r="AC195" s="63">
        <f t="shared" si="518"/>
        <v>307310</v>
      </c>
      <c r="AD195" s="63">
        <f t="shared" si="518"/>
        <v>307310</v>
      </c>
      <c r="AE195" s="43"/>
      <c r="AF195" s="69"/>
      <c r="AG195" s="63">
        <f>AC194*$Q$195</f>
        <v>307310</v>
      </c>
      <c r="AH195" s="63">
        <f t="shared" ref="AH195:AK195" si="519">AG194*$Q$195</f>
        <v>1014123.0000000001</v>
      </c>
      <c r="AI195" s="63">
        <f t="shared" si="519"/>
        <v>1014123.0000000001</v>
      </c>
      <c r="AJ195" s="63">
        <f t="shared" si="519"/>
        <v>1014123.0000000001</v>
      </c>
      <c r="AK195" s="63">
        <f t="shared" si="519"/>
        <v>1014123.0000000001</v>
      </c>
      <c r="AL195" s="43"/>
      <c r="AM195" s="69"/>
      <c r="AN195" s="63">
        <f>AJ194*$Q$195</f>
        <v>1014123.0000000001</v>
      </c>
      <c r="AO195" s="63">
        <f t="shared" ref="AO195:AR195" si="520">AN194*$Q$195</f>
        <v>1115535.3000000003</v>
      </c>
      <c r="AP195" s="63">
        <f t="shared" si="520"/>
        <v>1115535.3000000003</v>
      </c>
      <c r="AQ195" s="63">
        <f t="shared" si="520"/>
        <v>1115535.3000000003</v>
      </c>
      <c r="AR195" s="63">
        <f t="shared" si="520"/>
        <v>1115535.3000000003</v>
      </c>
      <c r="AS195" s="43"/>
      <c r="AT195" s="69"/>
      <c r="AU195" s="63">
        <f>AQ194*$Q$195</f>
        <v>1115535.3000000003</v>
      </c>
      <c r="AV195" s="63">
        <f t="shared" ref="AV195:AY195" si="521">AU194*$Q$195</f>
        <v>1227088.8300000003</v>
      </c>
      <c r="AW195" s="63">
        <f t="shared" si="521"/>
        <v>1227088.8300000003</v>
      </c>
      <c r="AX195" s="63">
        <f t="shared" si="521"/>
        <v>1227088.8300000003</v>
      </c>
      <c r="AY195" s="63">
        <f t="shared" si="521"/>
        <v>1227088.8300000003</v>
      </c>
      <c r="AZ195" s="43"/>
      <c r="BA195" s="77">
        <f t="shared" ref="BA195:BA197" si="522">SUM(AU195:AX195)</f>
        <v>4796801.790000001</v>
      </c>
      <c r="BB195" s="63">
        <f>AX194*$Q$195</f>
        <v>1227088.8300000003</v>
      </c>
      <c r="BC195" s="63">
        <f t="shared" ref="BC195:BF195" si="523">BB194*$Q$195</f>
        <v>1349797.7130000005</v>
      </c>
      <c r="BD195" s="63">
        <f t="shared" si="523"/>
        <v>1349797.7130000005</v>
      </c>
      <c r="BE195" s="63">
        <f t="shared" si="523"/>
        <v>1349797.7130000005</v>
      </c>
      <c r="BF195" s="63">
        <f t="shared" si="523"/>
        <v>1349797.7130000005</v>
      </c>
      <c r="BG195" s="43"/>
      <c r="BH195" s="69"/>
    </row>
    <row r="196" spans="1:60" ht="14.4" x14ac:dyDescent="0.3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7"/>
      <c r="M196" s="38"/>
      <c r="N196" s="48"/>
      <c r="O196" s="18"/>
      <c r="P196" s="65" t="s">
        <v>21</v>
      </c>
      <c r="Q196" s="78"/>
      <c r="R196" s="66">
        <f>R195</f>
        <v>0</v>
      </c>
      <c r="S196" s="66">
        <f t="shared" ref="S196:AC196" si="524">S195</f>
        <v>307310</v>
      </c>
      <c r="T196" s="66">
        <f t="shared" si="524"/>
        <v>307310</v>
      </c>
      <c r="U196" s="66">
        <f t="shared" si="524"/>
        <v>307310</v>
      </c>
      <c r="V196" s="66">
        <f t="shared" si="524"/>
        <v>307310</v>
      </c>
      <c r="W196" s="66">
        <f t="shared" si="524"/>
        <v>307310</v>
      </c>
      <c r="X196" s="66">
        <f t="shared" si="524"/>
        <v>307310</v>
      </c>
      <c r="Y196" s="66">
        <f t="shared" si="524"/>
        <v>307310</v>
      </c>
      <c r="Z196" s="66">
        <f t="shared" si="524"/>
        <v>307310</v>
      </c>
      <c r="AA196" s="66">
        <f t="shared" si="524"/>
        <v>307310</v>
      </c>
      <c r="AB196" s="66">
        <f t="shared" si="524"/>
        <v>307310</v>
      </c>
      <c r="AC196" s="66">
        <f t="shared" si="524"/>
        <v>307310</v>
      </c>
      <c r="AD196" s="68"/>
      <c r="AE196" s="69">
        <f>SUM(R196:AC196)</f>
        <v>3380410</v>
      </c>
      <c r="AF196" s="69">
        <f>SUM(R196:AC196)</f>
        <v>3380410</v>
      </c>
      <c r="AG196" s="66">
        <f t="shared" ref="AG196:AJ196" si="525">AG195</f>
        <v>307310</v>
      </c>
      <c r="AH196" s="66">
        <f t="shared" si="525"/>
        <v>1014123.0000000001</v>
      </c>
      <c r="AI196" s="66">
        <f t="shared" si="525"/>
        <v>1014123.0000000001</v>
      </c>
      <c r="AJ196" s="66">
        <f t="shared" si="525"/>
        <v>1014123.0000000001</v>
      </c>
      <c r="AK196" s="68"/>
      <c r="AL196" s="77">
        <f>SUM(AG196:AJ196)</f>
        <v>3349679</v>
      </c>
      <c r="AM196" s="69">
        <f>AL196</f>
        <v>3349679</v>
      </c>
      <c r="AN196" s="66">
        <f t="shared" ref="AN196:AQ196" si="526">AN195</f>
        <v>1014123.0000000001</v>
      </c>
      <c r="AO196" s="66">
        <f t="shared" si="526"/>
        <v>1115535.3000000003</v>
      </c>
      <c r="AP196" s="66">
        <f t="shared" si="526"/>
        <v>1115535.3000000003</v>
      </c>
      <c r="AQ196" s="66">
        <f t="shared" si="526"/>
        <v>1115535.3000000003</v>
      </c>
      <c r="AR196" s="68"/>
      <c r="AS196" s="77">
        <f>SUM(AN196:AQ196)</f>
        <v>4360728.9000000004</v>
      </c>
      <c r="AT196" s="69">
        <f>AS196</f>
        <v>4360728.9000000004</v>
      </c>
      <c r="AU196" s="66">
        <f t="shared" ref="AU196:AX196" si="527">AU195</f>
        <v>1115535.3000000003</v>
      </c>
      <c r="AV196" s="66">
        <f t="shared" si="527"/>
        <v>1227088.8300000003</v>
      </c>
      <c r="AW196" s="66">
        <f t="shared" si="527"/>
        <v>1227088.8300000003</v>
      </c>
      <c r="AX196" s="66">
        <f t="shared" si="527"/>
        <v>1227088.8300000003</v>
      </c>
      <c r="AY196" s="68"/>
      <c r="AZ196" s="77">
        <f>SUM(AU196:AX196)</f>
        <v>4796801.790000001</v>
      </c>
      <c r="BA196" s="77">
        <f t="shared" si="522"/>
        <v>4796801.790000001</v>
      </c>
      <c r="BB196" s="66">
        <f t="shared" ref="BB196:BE196" si="528">BB195</f>
        <v>1227088.8300000003</v>
      </c>
      <c r="BC196" s="66">
        <f t="shared" si="528"/>
        <v>1349797.7130000005</v>
      </c>
      <c r="BD196" s="66">
        <f t="shared" si="528"/>
        <v>1349797.7130000005</v>
      </c>
      <c r="BE196" s="66">
        <f t="shared" si="528"/>
        <v>1349797.7130000005</v>
      </c>
      <c r="BF196" s="68"/>
      <c r="BG196" s="77">
        <f>SUM(BB196:BE196)</f>
        <v>5276481.9690000014</v>
      </c>
      <c r="BH196" s="69">
        <f>BG196</f>
        <v>5276481.9690000014</v>
      </c>
    </row>
    <row r="197" spans="1:60" ht="14.4" x14ac:dyDescent="0.3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7"/>
      <c r="M197" s="38"/>
      <c r="N197" s="48"/>
      <c r="O197" s="18"/>
      <c r="P197" s="65" t="s">
        <v>77</v>
      </c>
      <c r="Q197" s="85"/>
      <c r="R197" s="66">
        <f>S195</f>
        <v>307310</v>
      </c>
      <c r="S197" s="66">
        <f t="shared" ref="S197:AC197" si="529">T195</f>
        <v>307310</v>
      </c>
      <c r="T197" s="66">
        <f t="shared" si="529"/>
        <v>307310</v>
      </c>
      <c r="U197" s="66">
        <f t="shared" si="529"/>
        <v>307310</v>
      </c>
      <c r="V197" s="66">
        <f t="shared" si="529"/>
        <v>307310</v>
      </c>
      <c r="W197" s="66">
        <f t="shared" si="529"/>
        <v>307310</v>
      </c>
      <c r="X197" s="66">
        <f t="shared" si="529"/>
        <v>307310</v>
      </c>
      <c r="Y197" s="66">
        <f t="shared" si="529"/>
        <v>307310</v>
      </c>
      <c r="Z197" s="66">
        <f t="shared" si="529"/>
        <v>307310</v>
      </c>
      <c r="AA197" s="66">
        <f t="shared" si="529"/>
        <v>307310</v>
      </c>
      <c r="AB197" s="66">
        <f t="shared" si="529"/>
        <v>307310</v>
      </c>
      <c r="AC197" s="66">
        <f t="shared" si="529"/>
        <v>307310</v>
      </c>
      <c r="AD197" s="68"/>
      <c r="AE197" s="77">
        <f>AE194-AE196</f>
        <v>307310</v>
      </c>
      <c r="AF197" s="69">
        <f>AF194-AF196</f>
        <v>307310</v>
      </c>
      <c r="AG197" s="66">
        <f t="shared" ref="AG197:AJ197" si="530">AH195</f>
        <v>1014123.0000000001</v>
      </c>
      <c r="AH197" s="66">
        <f t="shared" si="530"/>
        <v>1014123.0000000001</v>
      </c>
      <c r="AI197" s="66">
        <f t="shared" si="530"/>
        <v>1014123.0000000001</v>
      </c>
      <c r="AJ197" s="66">
        <f t="shared" si="530"/>
        <v>1014123.0000000001</v>
      </c>
      <c r="AK197" s="68"/>
      <c r="AL197" s="77">
        <f>AL194-AL196+AE197</f>
        <v>1014123.0000000005</v>
      </c>
      <c r="AM197" s="69">
        <f>AL197</f>
        <v>1014123.0000000005</v>
      </c>
      <c r="AN197" s="66">
        <f t="shared" ref="AN197:AQ197" si="531">AO195</f>
        <v>1115535.3000000003</v>
      </c>
      <c r="AO197" s="66">
        <f t="shared" si="531"/>
        <v>1115535.3000000003</v>
      </c>
      <c r="AP197" s="66">
        <f t="shared" si="531"/>
        <v>1115535.3000000003</v>
      </c>
      <c r="AQ197" s="66">
        <f t="shared" si="531"/>
        <v>1115535.3000000003</v>
      </c>
      <c r="AR197" s="68"/>
      <c r="AS197" s="77">
        <f>AS194-AS196+AL197</f>
        <v>1115535.3000000012</v>
      </c>
      <c r="AT197" s="69">
        <f>AS197</f>
        <v>1115535.3000000012</v>
      </c>
      <c r="AU197" s="66">
        <f>AV195</f>
        <v>1227088.8300000003</v>
      </c>
      <c r="AV197" s="66">
        <f t="shared" ref="AV197:AX197" si="532">AW195</f>
        <v>1227088.8300000003</v>
      </c>
      <c r="AW197" s="66">
        <f t="shared" si="532"/>
        <v>1227088.8300000003</v>
      </c>
      <c r="AX197" s="66">
        <f t="shared" si="532"/>
        <v>1227088.8300000003</v>
      </c>
      <c r="AY197" s="68"/>
      <c r="AZ197" s="77">
        <f>AZ194-AZ196+AS197</f>
        <v>1227088.8300000015</v>
      </c>
      <c r="BA197" s="77">
        <f t="shared" si="522"/>
        <v>4908355.3200000012</v>
      </c>
      <c r="BB197" s="66">
        <f t="shared" ref="BB197:BE197" si="533">BC195</f>
        <v>1349797.7130000005</v>
      </c>
      <c r="BC197" s="66">
        <f t="shared" si="533"/>
        <v>1349797.7130000005</v>
      </c>
      <c r="BD197" s="66">
        <f t="shared" si="533"/>
        <v>1349797.7130000005</v>
      </c>
      <c r="BE197" s="66">
        <f t="shared" si="533"/>
        <v>1349797.7130000005</v>
      </c>
      <c r="BF197" s="68"/>
      <c r="BG197" s="77">
        <f>BG194-BG196+AZ197</f>
        <v>1349797.7130000019</v>
      </c>
      <c r="BH197" s="69">
        <f>BG197</f>
        <v>1349797.7130000019</v>
      </c>
    </row>
    <row r="198" spans="1:60" ht="14.4" x14ac:dyDescent="0.3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7"/>
      <c r="M198" s="38"/>
      <c r="N198" s="48"/>
      <c r="O198" s="18"/>
      <c r="P198" s="49"/>
      <c r="Q198" s="87"/>
      <c r="R198" s="88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68"/>
      <c r="AE198" s="43"/>
      <c r="AF198" s="69"/>
      <c r="AG198" s="59"/>
      <c r="AH198" s="59"/>
      <c r="AI198" s="59"/>
      <c r="AJ198" s="59"/>
      <c r="AK198" s="68"/>
      <c r="AL198" s="43"/>
      <c r="AM198" s="69"/>
      <c r="AN198" s="59"/>
      <c r="AO198" s="59"/>
      <c r="AP198" s="59"/>
      <c r="AQ198" s="59"/>
      <c r="AR198" s="68"/>
      <c r="AS198" s="43"/>
      <c r="AT198" s="69"/>
      <c r="AU198" s="59"/>
      <c r="AV198" s="59"/>
      <c r="AW198" s="59"/>
      <c r="AX198" s="59"/>
      <c r="AY198" s="68"/>
      <c r="AZ198" s="43"/>
      <c r="BA198" s="69"/>
      <c r="BB198" s="59"/>
      <c r="BC198" s="59"/>
      <c r="BD198" s="59"/>
      <c r="BE198" s="59"/>
      <c r="BF198" s="68"/>
      <c r="BG198" s="43"/>
      <c r="BH198" s="69"/>
    </row>
    <row r="199" spans="1:60" ht="14.4" x14ac:dyDescent="0.3">
      <c r="A199" s="91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92"/>
      <c r="N199" s="48"/>
      <c r="O199" s="18"/>
      <c r="P199" s="103"/>
      <c r="Q199" s="78"/>
      <c r="R199" s="104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37"/>
      <c r="AD199" s="93"/>
      <c r="AE199" s="43"/>
      <c r="AF199" s="69"/>
      <c r="AG199" s="105"/>
      <c r="AH199" s="105"/>
      <c r="AI199" s="105"/>
      <c r="AJ199" s="37"/>
      <c r="AK199" s="93"/>
      <c r="AL199" s="43"/>
      <c r="AM199" s="69"/>
      <c r="AN199" s="105"/>
      <c r="AO199" s="105"/>
      <c r="AP199" s="105"/>
      <c r="AQ199" s="37"/>
      <c r="AR199" s="93"/>
      <c r="AS199" s="43"/>
      <c r="AT199" s="69"/>
      <c r="AU199" s="105"/>
      <c r="AV199" s="105"/>
      <c r="AW199" s="105"/>
      <c r="AX199" s="37"/>
      <c r="AY199" s="93"/>
      <c r="AZ199" s="43"/>
      <c r="BA199" s="69"/>
      <c r="BB199" s="105"/>
      <c r="BC199" s="105"/>
      <c r="BD199" s="105"/>
      <c r="BE199" s="37"/>
      <c r="BF199" s="93"/>
      <c r="BG199" s="43"/>
      <c r="BH199" s="69"/>
    </row>
    <row r="200" spans="1:60" ht="14.4" x14ac:dyDescent="0.3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7"/>
      <c r="M200" s="38"/>
      <c r="N200" s="48"/>
      <c r="O200" s="18"/>
      <c r="P200" s="70" t="s">
        <v>78</v>
      </c>
      <c r="R200" s="50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68"/>
      <c r="AE200" s="43"/>
      <c r="AF200" s="69"/>
      <c r="AG200" s="59"/>
      <c r="AH200" s="59"/>
      <c r="AI200" s="59"/>
      <c r="AJ200" s="59"/>
      <c r="AK200" s="68"/>
      <c r="AL200" s="43"/>
      <c r="AM200" s="69"/>
      <c r="AN200" s="59"/>
      <c r="AO200" s="59"/>
      <c r="AP200" s="59"/>
      <c r="AQ200" s="59"/>
      <c r="AR200" s="68"/>
      <c r="AS200" s="43"/>
      <c r="AT200" s="69"/>
      <c r="AU200" s="59"/>
      <c r="AV200" s="59"/>
      <c r="AW200" s="59"/>
      <c r="AX200" s="59"/>
      <c r="AY200" s="68"/>
      <c r="AZ200" s="43"/>
      <c r="BA200" s="69"/>
      <c r="BB200" s="59"/>
      <c r="BC200" s="59"/>
      <c r="BD200" s="59"/>
      <c r="BE200" s="59"/>
      <c r="BF200" s="68"/>
      <c r="BG200" s="43"/>
      <c r="BH200" s="69"/>
    </row>
    <row r="201" spans="1:60" ht="14.4" x14ac:dyDescent="0.3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7"/>
      <c r="M201" s="38">
        <f t="shared" ref="M201" si="534">SUM(A201:L201)</f>
        <v>0</v>
      </c>
      <c r="N201" s="48"/>
      <c r="O201" s="18"/>
      <c r="P201" s="76" t="s">
        <v>79</v>
      </c>
      <c r="R201" s="54">
        <v>65424.092999999993</v>
      </c>
      <c r="S201" s="54">
        <v>65315.863125000011</v>
      </c>
      <c r="T201" s="54">
        <v>61363.989412499992</v>
      </c>
      <c r="U201" s="54">
        <v>80080.255000000005</v>
      </c>
      <c r="V201" s="54">
        <v>136266.67324999999</v>
      </c>
      <c r="W201" s="54">
        <v>143082.23586403509</v>
      </c>
      <c r="X201" s="54">
        <v>159641.43768518517</v>
      </c>
      <c r="Y201" s="54">
        <v>153845.47623611111</v>
      </c>
      <c r="Z201" s="54">
        <v>172873.21683508775</v>
      </c>
      <c r="AA201" s="54">
        <v>187938.52343177388</v>
      </c>
      <c r="AB201" s="54">
        <v>196950.18984015594</v>
      </c>
      <c r="AC201" s="54">
        <v>200891.93882456142</v>
      </c>
      <c r="AD201" s="68"/>
      <c r="AE201" s="69">
        <f>SUM(R201:AC201)</f>
        <v>1623673.8925044101</v>
      </c>
      <c r="AF201" s="69">
        <f>SUM(R201:AC201)</f>
        <v>1623673.8925044101</v>
      </c>
      <c r="AG201" s="54">
        <v>206862.11839062499</v>
      </c>
      <c r="AH201" s="54">
        <v>371398.978859375</v>
      </c>
      <c r="AI201" s="54">
        <v>483144.88729687501</v>
      </c>
      <c r="AJ201" s="54">
        <v>548076.30948437506</v>
      </c>
      <c r="AK201" s="68"/>
      <c r="AL201" s="77">
        <f>SUM(AG201:AJ201)</f>
        <v>1609482.2940312503</v>
      </c>
      <c r="AM201" s="69">
        <f>AL201</f>
        <v>1609482.2940312503</v>
      </c>
      <c r="AN201" s="54">
        <v>223575.39345027349</v>
      </c>
      <c r="AO201" s="54">
        <v>404522.2665283985</v>
      </c>
      <c r="AP201" s="54">
        <v>529015.2507315235</v>
      </c>
      <c r="AQ201" s="54">
        <v>601076.19951277354</v>
      </c>
      <c r="AR201" s="68"/>
      <c r="AS201" s="77">
        <f>SUM(AN201:AQ201)</f>
        <v>1758189.1102229692</v>
      </c>
      <c r="AT201" s="69">
        <f>AS201</f>
        <v>1758189.1102229692</v>
      </c>
      <c r="AU201" s="54">
        <v>246044.47385927808</v>
      </c>
      <c r="AV201" s="54">
        <v>445086.03424521565</v>
      </c>
      <c r="AW201" s="54">
        <v>582028.58276064519</v>
      </c>
      <c r="AX201" s="54">
        <v>661295.62642002024</v>
      </c>
      <c r="AY201" s="68"/>
      <c r="AZ201" s="77">
        <f>SUM(AU201:AX201)</f>
        <v>1934454.717285159</v>
      </c>
      <c r="BA201" s="69">
        <f>AZ201</f>
        <v>1934454.717285159</v>
      </c>
      <c r="BB201" s="54">
        <v>270771.89526824089</v>
      </c>
      <c r="BC201" s="54">
        <v>489717.61169277207</v>
      </c>
      <c r="BD201" s="54">
        <v>640354.70820566604</v>
      </c>
      <c r="BE201" s="54">
        <v>727548.45623097848</v>
      </c>
      <c r="BF201" s="68"/>
      <c r="BG201" s="77">
        <f>SUM(BB201:BE201)</f>
        <v>2128392.6713976576</v>
      </c>
      <c r="BH201" s="69">
        <f>BG201</f>
        <v>2128392.6713976576</v>
      </c>
    </row>
    <row r="202" spans="1:60" ht="14.4" x14ac:dyDescent="0.3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7"/>
      <c r="M202" s="38"/>
      <c r="N202" s="48"/>
      <c r="O202" s="18"/>
      <c r="P202" s="49" t="s">
        <v>80</v>
      </c>
      <c r="Q202" s="78">
        <v>1</v>
      </c>
      <c r="R202" s="63">
        <f>$Q$99*R200</f>
        <v>0</v>
      </c>
      <c r="S202" s="59">
        <f>R201*$Q$202</f>
        <v>65424.092999999993</v>
      </c>
      <c r="T202" s="59">
        <f t="shared" ref="T202:AD202" si="535">S201*$Q$202</f>
        <v>65315.863125000011</v>
      </c>
      <c r="U202" s="59">
        <f t="shared" si="535"/>
        <v>61363.989412499992</v>
      </c>
      <c r="V202" s="59">
        <f t="shared" si="535"/>
        <v>80080.255000000005</v>
      </c>
      <c r="W202" s="59">
        <f t="shared" si="535"/>
        <v>136266.67324999999</v>
      </c>
      <c r="X202" s="59">
        <f t="shared" si="535"/>
        <v>143082.23586403509</v>
      </c>
      <c r="Y202" s="59">
        <f>X201*$Q$202</f>
        <v>159641.43768518517</v>
      </c>
      <c r="Z202" s="59">
        <f t="shared" si="535"/>
        <v>153845.47623611111</v>
      </c>
      <c r="AA202" s="59">
        <f t="shared" si="535"/>
        <v>172873.21683508775</v>
      </c>
      <c r="AB202" s="59">
        <f t="shared" si="535"/>
        <v>187938.52343177388</v>
      </c>
      <c r="AC202" s="59">
        <f>AB201*$Q$202</f>
        <v>196950.18984015594</v>
      </c>
      <c r="AD202" s="59">
        <f t="shared" si="535"/>
        <v>200891.93882456142</v>
      </c>
      <c r="AE202" s="43"/>
      <c r="AF202" s="69"/>
      <c r="AG202" s="59">
        <f>AC201*$Q$202</f>
        <v>200891.93882456142</v>
      </c>
      <c r="AH202" s="59">
        <f t="shared" ref="AH202:AK202" si="536">AG201*$Q$202</f>
        <v>206862.11839062499</v>
      </c>
      <c r="AI202" s="59">
        <f t="shared" si="536"/>
        <v>371398.978859375</v>
      </c>
      <c r="AJ202" s="59">
        <f t="shared" si="536"/>
        <v>483144.88729687501</v>
      </c>
      <c r="AK202" s="59">
        <f t="shared" si="536"/>
        <v>548076.30948437506</v>
      </c>
      <c r="AL202" s="77"/>
      <c r="AM202" s="69"/>
      <c r="AN202" s="59">
        <f>AJ201*$Q$202</f>
        <v>548076.30948437506</v>
      </c>
      <c r="AO202" s="59">
        <f t="shared" ref="AO202:AR202" si="537">AN201*$Q$202</f>
        <v>223575.39345027349</v>
      </c>
      <c r="AP202" s="59">
        <f t="shared" si="537"/>
        <v>404522.2665283985</v>
      </c>
      <c r="AQ202" s="59">
        <f t="shared" si="537"/>
        <v>529015.2507315235</v>
      </c>
      <c r="AR202" s="59">
        <f t="shared" si="537"/>
        <v>601076.19951277354</v>
      </c>
      <c r="AS202" s="77"/>
      <c r="AT202" s="69"/>
      <c r="AU202" s="59">
        <f>AQ201*$Q$202</f>
        <v>601076.19951277354</v>
      </c>
      <c r="AV202" s="59">
        <f t="shared" ref="AV202:AY202" si="538">AU201*$Q$202</f>
        <v>246044.47385927808</v>
      </c>
      <c r="AW202" s="59">
        <f t="shared" si="538"/>
        <v>445086.03424521565</v>
      </c>
      <c r="AX202" s="59">
        <f t="shared" si="538"/>
        <v>582028.58276064519</v>
      </c>
      <c r="AY202" s="59">
        <f t="shared" si="538"/>
        <v>661295.62642002024</v>
      </c>
      <c r="AZ202" s="77"/>
      <c r="BA202" s="69"/>
      <c r="BB202" s="59">
        <f>AX201*$Q$202</f>
        <v>661295.62642002024</v>
      </c>
      <c r="BC202" s="59">
        <f t="shared" ref="BC202:BF202" si="539">BB201*$Q$202</f>
        <v>270771.89526824089</v>
      </c>
      <c r="BD202" s="59">
        <f t="shared" si="539"/>
        <v>489717.61169277207</v>
      </c>
      <c r="BE202" s="59">
        <f t="shared" si="539"/>
        <v>640354.70820566604</v>
      </c>
      <c r="BF202" s="59">
        <f t="shared" si="539"/>
        <v>727548.45623097848</v>
      </c>
      <c r="BG202" s="77"/>
      <c r="BH202" s="69"/>
    </row>
    <row r="203" spans="1:60" ht="14.4" x14ac:dyDescent="0.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7"/>
      <c r="M203" s="38"/>
      <c r="N203" s="48"/>
      <c r="O203" s="18"/>
      <c r="P203" s="65" t="s">
        <v>21</v>
      </c>
      <c r="Q203" s="78"/>
      <c r="R203" s="66">
        <f>R202</f>
        <v>0</v>
      </c>
      <c r="S203" s="66">
        <f>S202</f>
        <v>65424.092999999993</v>
      </c>
      <c r="T203" s="66">
        <f t="shared" ref="T203:AC203" si="540">T202</f>
        <v>65315.863125000011</v>
      </c>
      <c r="U203" s="66">
        <f t="shared" si="540"/>
        <v>61363.989412499992</v>
      </c>
      <c r="V203" s="66">
        <f t="shared" si="540"/>
        <v>80080.255000000005</v>
      </c>
      <c r="W203" s="66">
        <f t="shared" si="540"/>
        <v>136266.67324999999</v>
      </c>
      <c r="X203" s="66">
        <f t="shared" si="540"/>
        <v>143082.23586403509</v>
      </c>
      <c r="Y203" s="66">
        <f t="shared" si="540"/>
        <v>159641.43768518517</v>
      </c>
      <c r="Z203" s="66">
        <f t="shared" si="540"/>
        <v>153845.47623611111</v>
      </c>
      <c r="AA203" s="66">
        <f t="shared" si="540"/>
        <v>172873.21683508775</v>
      </c>
      <c r="AB203" s="66">
        <f t="shared" si="540"/>
        <v>187938.52343177388</v>
      </c>
      <c r="AC203" s="66">
        <f t="shared" si="540"/>
        <v>196950.18984015594</v>
      </c>
      <c r="AD203" s="68"/>
      <c r="AE203" s="69">
        <f>SUM(R203:AC203)</f>
        <v>1422781.9536798487</v>
      </c>
      <c r="AF203" s="69">
        <f>SUM(R203:AC203)</f>
        <v>1422781.9536798487</v>
      </c>
      <c r="AG203" s="66">
        <f t="shared" ref="AG203:AJ203" si="541">AG202</f>
        <v>200891.93882456142</v>
      </c>
      <c r="AH203" s="66">
        <f t="shared" si="541"/>
        <v>206862.11839062499</v>
      </c>
      <c r="AI203" s="66">
        <f t="shared" si="541"/>
        <v>371398.978859375</v>
      </c>
      <c r="AJ203" s="66">
        <f t="shared" si="541"/>
        <v>483144.88729687501</v>
      </c>
      <c r="AK203" s="68"/>
      <c r="AL203" s="77">
        <f>SUM(AG203:AJ203)</f>
        <v>1262297.9233714365</v>
      </c>
      <c r="AM203" s="69">
        <f>AL203</f>
        <v>1262297.9233714365</v>
      </c>
      <c r="AN203" s="66">
        <f t="shared" ref="AN203:AQ203" si="542">AN202</f>
        <v>548076.30948437506</v>
      </c>
      <c r="AO203" s="66">
        <f t="shared" si="542"/>
        <v>223575.39345027349</v>
      </c>
      <c r="AP203" s="66">
        <f t="shared" si="542"/>
        <v>404522.2665283985</v>
      </c>
      <c r="AQ203" s="66">
        <f t="shared" si="542"/>
        <v>529015.2507315235</v>
      </c>
      <c r="AR203" s="68"/>
      <c r="AS203" s="77">
        <f>SUM(AN203:AQ203)</f>
        <v>1705189.2201945707</v>
      </c>
      <c r="AT203" s="69">
        <f>AS203</f>
        <v>1705189.2201945707</v>
      </c>
      <c r="AU203" s="66">
        <f t="shared" ref="AU203:AX203" si="543">AU202</f>
        <v>601076.19951277354</v>
      </c>
      <c r="AV203" s="66">
        <f t="shared" si="543"/>
        <v>246044.47385927808</v>
      </c>
      <c r="AW203" s="66">
        <f t="shared" si="543"/>
        <v>445086.03424521565</v>
      </c>
      <c r="AX203" s="66">
        <f t="shared" si="543"/>
        <v>582028.58276064519</v>
      </c>
      <c r="AY203" s="68"/>
      <c r="AZ203" s="77">
        <f>SUM(AU203:AX203)</f>
        <v>1874235.2903779126</v>
      </c>
      <c r="BA203" s="69">
        <f>AZ203</f>
        <v>1874235.2903779126</v>
      </c>
      <c r="BB203" s="66">
        <f t="shared" ref="BB203:BE203" si="544">BB202</f>
        <v>661295.62642002024</v>
      </c>
      <c r="BC203" s="66">
        <f t="shared" si="544"/>
        <v>270771.89526824089</v>
      </c>
      <c r="BD203" s="66">
        <f t="shared" si="544"/>
        <v>489717.61169277207</v>
      </c>
      <c r="BE203" s="66">
        <f t="shared" si="544"/>
        <v>640354.70820566604</v>
      </c>
      <c r="BF203" s="68"/>
      <c r="BG203" s="77">
        <f>SUM(BB203:BE203)</f>
        <v>2062139.8415866992</v>
      </c>
      <c r="BH203" s="69">
        <f>BG203</f>
        <v>2062139.8415866992</v>
      </c>
    </row>
    <row r="204" spans="1:60" ht="14.4" x14ac:dyDescent="0.3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7"/>
      <c r="M204" s="38"/>
      <c r="N204" s="48"/>
      <c r="O204" s="18"/>
      <c r="P204" s="65" t="s">
        <v>81</v>
      </c>
      <c r="Q204" s="87"/>
      <c r="R204" s="66">
        <f>S202</f>
        <v>65424.092999999993</v>
      </c>
      <c r="S204" s="66">
        <f>T202</f>
        <v>65315.863125000011</v>
      </c>
      <c r="T204" s="66">
        <f t="shared" ref="T204:AC204" si="545">U202</f>
        <v>61363.989412499992</v>
      </c>
      <c r="U204" s="66">
        <f t="shared" si="545"/>
        <v>80080.255000000005</v>
      </c>
      <c r="V204" s="66">
        <f t="shared" si="545"/>
        <v>136266.67324999999</v>
      </c>
      <c r="W204" s="66">
        <f t="shared" si="545"/>
        <v>143082.23586403509</v>
      </c>
      <c r="X204" s="66">
        <f t="shared" si="545"/>
        <v>159641.43768518517</v>
      </c>
      <c r="Y204" s="66">
        <f t="shared" si="545"/>
        <v>153845.47623611111</v>
      </c>
      <c r="Z204" s="66">
        <f t="shared" si="545"/>
        <v>172873.21683508775</v>
      </c>
      <c r="AA204" s="66">
        <f t="shared" si="545"/>
        <v>187938.52343177388</v>
      </c>
      <c r="AB204" s="66">
        <f t="shared" si="545"/>
        <v>196950.18984015594</v>
      </c>
      <c r="AC204" s="66">
        <f t="shared" si="545"/>
        <v>200891.93882456142</v>
      </c>
      <c r="AD204" s="68"/>
      <c r="AE204" s="77">
        <f>AE201-AE203</f>
        <v>200891.93882456142</v>
      </c>
      <c r="AF204" s="69">
        <f>AF201-AF203</f>
        <v>200891.93882456142</v>
      </c>
      <c r="AG204" s="66">
        <f t="shared" ref="AG204:AJ204" si="546">AH202</f>
        <v>206862.11839062499</v>
      </c>
      <c r="AH204" s="66">
        <f t="shared" si="546"/>
        <v>371398.978859375</v>
      </c>
      <c r="AI204" s="66">
        <f t="shared" si="546"/>
        <v>483144.88729687501</v>
      </c>
      <c r="AJ204" s="66">
        <f t="shared" si="546"/>
        <v>548076.30948437506</v>
      </c>
      <c r="AK204" s="68"/>
      <c r="AL204" s="77">
        <f>AL201-AL203+AE204</f>
        <v>548076.30948437518</v>
      </c>
      <c r="AM204" s="69">
        <f>AL204</f>
        <v>548076.30948437518</v>
      </c>
      <c r="AN204" s="66">
        <f t="shared" ref="AN204:AQ204" si="547">AO202</f>
        <v>223575.39345027349</v>
      </c>
      <c r="AO204" s="66">
        <f t="shared" si="547"/>
        <v>404522.2665283985</v>
      </c>
      <c r="AP204" s="66">
        <f t="shared" si="547"/>
        <v>529015.2507315235</v>
      </c>
      <c r="AQ204" s="66">
        <f t="shared" si="547"/>
        <v>601076.19951277354</v>
      </c>
      <c r="AR204" s="68"/>
      <c r="AS204" s="77">
        <f>AS201-AS203+AL204</f>
        <v>601076.19951277366</v>
      </c>
      <c r="AT204" s="69">
        <f>AS204</f>
        <v>601076.19951277366</v>
      </c>
      <c r="AU204" s="66">
        <f t="shared" ref="AU204:AX204" si="548">AV202</f>
        <v>246044.47385927808</v>
      </c>
      <c r="AV204" s="66">
        <f t="shared" si="548"/>
        <v>445086.03424521565</v>
      </c>
      <c r="AW204" s="66">
        <f t="shared" si="548"/>
        <v>582028.58276064519</v>
      </c>
      <c r="AX204" s="66">
        <f t="shared" si="548"/>
        <v>661295.62642002024</v>
      </c>
      <c r="AY204" s="68"/>
      <c r="AZ204" s="77">
        <f>AZ201-AZ203+AS204</f>
        <v>661295.62642002013</v>
      </c>
      <c r="BA204" s="69">
        <f>AZ204</f>
        <v>661295.62642002013</v>
      </c>
      <c r="BB204" s="66">
        <f t="shared" ref="BB204:BE204" si="549">BC202</f>
        <v>270771.89526824089</v>
      </c>
      <c r="BC204" s="66">
        <f t="shared" si="549"/>
        <v>489717.61169277207</v>
      </c>
      <c r="BD204" s="66">
        <f t="shared" si="549"/>
        <v>640354.70820566604</v>
      </c>
      <c r="BE204" s="66">
        <f t="shared" si="549"/>
        <v>727548.45623097848</v>
      </c>
      <c r="BF204" s="68"/>
      <c r="BG204" s="77">
        <f>BG201-BG203+AZ204</f>
        <v>727548.45623097848</v>
      </c>
      <c r="BH204" s="69">
        <f>BG204</f>
        <v>727548.45623097848</v>
      </c>
    </row>
    <row r="205" spans="1:60" ht="14.4" x14ac:dyDescent="0.3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7"/>
      <c r="M205" s="38"/>
      <c r="N205" s="48"/>
      <c r="O205" s="18"/>
      <c r="P205" s="49"/>
      <c r="Q205" s="87"/>
      <c r="R205" s="88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68"/>
      <c r="AE205" s="43"/>
      <c r="AF205" s="69"/>
      <c r="AG205" s="59"/>
      <c r="AH205" s="59"/>
      <c r="AI205" s="59"/>
      <c r="AJ205" s="59"/>
      <c r="AK205" s="68"/>
      <c r="AL205" s="43"/>
      <c r="AM205" s="69"/>
      <c r="AN205" s="59"/>
      <c r="AO205" s="59"/>
      <c r="AP205" s="59"/>
      <c r="AQ205" s="59"/>
      <c r="AR205" s="68"/>
      <c r="AS205" s="43"/>
      <c r="AT205" s="69"/>
      <c r="AU205" s="59"/>
      <c r="AV205" s="59"/>
      <c r="AW205" s="59"/>
      <c r="AX205" s="59"/>
      <c r="AY205" s="68"/>
      <c r="AZ205" s="43"/>
      <c r="BA205" s="69"/>
      <c r="BB205" s="59"/>
      <c r="BC205" s="59"/>
      <c r="BD205" s="59"/>
      <c r="BE205" s="59"/>
      <c r="BF205" s="68"/>
      <c r="BG205" s="43"/>
      <c r="BH205" s="69"/>
    </row>
    <row r="206" spans="1:60" ht="14.4" x14ac:dyDescent="0.3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7"/>
      <c r="M206" s="38"/>
      <c r="N206" s="48"/>
      <c r="O206" s="18"/>
      <c r="P206" s="76" t="s">
        <v>82</v>
      </c>
      <c r="Q206" s="87"/>
      <c r="R206" s="54">
        <v>0</v>
      </c>
      <c r="S206" s="54">
        <v>0</v>
      </c>
      <c r="T206" s="54">
        <v>0</v>
      </c>
      <c r="U206" s="54">
        <v>0</v>
      </c>
      <c r="V206" s="54">
        <v>454223.30742387095</v>
      </c>
      <c r="W206" s="54">
        <v>499419.34299403511</v>
      </c>
      <c r="X206" s="54">
        <v>600979.35065424128</v>
      </c>
      <c r="Y206" s="54">
        <v>584546.38359609328</v>
      </c>
      <c r="Z206" s="54">
        <v>682986.11873108789</v>
      </c>
      <c r="AA206" s="54">
        <v>773124.19137268187</v>
      </c>
      <c r="AB206" s="54">
        <v>829734.0429231188</v>
      </c>
      <c r="AC206" s="54">
        <v>852070.64765509905</v>
      </c>
      <c r="AD206" s="54"/>
      <c r="AE206" s="69">
        <f>SUM(R206:AC206)</f>
        <v>5277083.3853502283</v>
      </c>
      <c r="AF206" s="69">
        <f>SUM(R206:AC206)</f>
        <v>5277083.3853502283</v>
      </c>
      <c r="AG206" s="54">
        <v>0</v>
      </c>
      <c r="AH206" s="54">
        <v>898439.89709719748</v>
      </c>
      <c r="AI206" s="54">
        <v>1708060.7315003686</v>
      </c>
      <c r="AJ206" s="54">
        <v>2092180.605275369</v>
      </c>
      <c r="AK206" s="54"/>
      <c r="AL206" s="77">
        <f>SUM(AG206:AJ206)</f>
        <v>4698681.2338729352</v>
      </c>
      <c r="AM206" s="69">
        <f>AL206</f>
        <v>4698681.2338729352</v>
      </c>
      <c r="AN206" s="54">
        <v>0</v>
      </c>
      <c r="AO206" s="54">
        <v>965389.8136121406</v>
      </c>
      <c r="AP206" s="54">
        <v>1857557.7184619107</v>
      </c>
      <c r="AQ206" s="54">
        <v>2289193.5288644112</v>
      </c>
      <c r="AR206" s="54"/>
      <c r="AS206" s="77">
        <f>SUM(AN206:AQ206)</f>
        <v>5112141.0609384626</v>
      </c>
      <c r="AT206" s="69">
        <f>AS206</f>
        <v>5112141.0609384626</v>
      </c>
      <c r="AU206" s="54">
        <v>0</v>
      </c>
      <c r="AV206" s="54">
        <v>1074954.0214256456</v>
      </c>
      <c r="AW206" s="54">
        <v>2058200.5530977857</v>
      </c>
      <c r="AX206" s="54">
        <v>2532999.9445405365</v>
      </c>
      <c r="AY206" s="54"/>
      <c r="AZ206" s="77">
        <f>SUM(AU206:AX206)</f>
        <v>5666154.5190639682</v>
      </c>
      <c r="BA206" s="69">
        <f>AZ206</f>
        <v>5666154.5190639682</v>
      </c>
      <c r="BB206" s="54">
        <v>0</v>
      </c>
      <c r="BC206" s="54">
        <v>1187505.1552928598</v>
      </c>
      <c r="BD206" s="54">
        <v>2269799.7889171927</v>
      </c>
      <c r="BE206" s="54">
        <v>2792079.1195042175</v>
      </c>
      <c r="BF206" s="54"/>
      <c r="BG206" s="77">
        <f>SUM(BB206:BE206)</f>
        <v>6249384.0637142695</v>
      </c>
      <c r="BH206" s="69">
        <f>BG206</f>
        <v>6249384.0637142695</v>
      </c>
    </row>
    <row r="207" spans="1:60" ht="14.4" x14ac:dyDescent="0.3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7"/>
      <c r="M207" s="38"/>
      <c r="N207" s="48"/>
      <c r="O207" s="18"/>
      <c r="P207" s="49" t="s">
        <v>80</v>
      </c>
      <c r="Q207" s="78">
        <v>1</v>
      </c>
      <c r="R207" s="63">
        <v>0</v>
      </c>
      <c r="S207" s="63">
        <f>R206*$Q$207</f>
        <v>0</v>
      </c>
      <c r="T207" s="63">
        <f t="shared" ref="T207:AD207" si="550">S206*$Q$207</f>
        <v>0</v>
      </c>
      <c r="U207" s="63">
        <f t="shared" si="550"/>
        <v>0</v>
      </c>
      <c r="V207" s="63">
        <f t="shared" si="550"/>
        <v>0</v>
      </c>
      <c r="W207" s="63">
        <f t="shared" si="550"/>
        <v>454223.30742387095</v>
      </c>
      <c r="X207" s="63">
        <f t="shared" si="550"/>
        <v>499419.34299403511</v>
      </c>
      <c r="Y207" s="63">
        <f t="shared" si="550"/>
        <v>600979.35065424128</v>
      </c>
      <c r="Z207" s="63">
        <f>Y206*$Q$207</f>
        <v>584546.38359609328</v>
      </c>
      <c r="AA207" s="63">
        <f t="shared" si="550"/>
        <v>682986.11873108789</v>
      </c>
      <c r="AB207" s="63">
        <f t="shared" si="550"/>
        <v>773124.19137268187</v>
      </c>
      <c r="AC207" s="63">
        <f t="shared" si="550"/>
        <v>829734.0429231188</v>
      </c>
      <c r="AD207" s="63">
        <f t="shared" si="550"/>
        <v>852070.64765509905</v>
      </c>
      <c r="AE207" s="43"/>
      <c r="AF207" s="69"/>
      <c r="AG207" s="63">
        <f>AC206*$Q$207</f>
        <v>852070.64765509905</v>
      </c>
      <c r="AH207" s="63">
        <f>AG206*$Q$207</f>
        <v>0</v>
      </c>
      <c r="AI207" s="63">
        <f t="shared" ref="AI207:AK207" si="551">AH206*$Q$207</f>
        <v>898439.89709719748</v>
      </c>
      <c r="AJ207" s="63">
        <f t="shared" si="551"/>
        <v>1708060.7315003686</v>
      </c>
      <c r="AK207" s="63">
        <f t="shared" si="551"/>
        <v>2092180.605275369</v>
      </c>
      <c r="AL207" s="43"/>
      <c r="AM207" s="69"/>
      <c r="AN207" s="59">
        <f>AJ206*$Q$202</f>
        <v>2092180.605275369</v>
      </c>
      <c r="AO207" s="63">
        <f t="shared" ref="AO207:AR207" si="552">AN206*$Q$207</f>
        <v>0</v>
      </c>
      <c r="AP207" s="63">
        <f t="shared" si="552"/>
        <v>965389.8136121406</v>
      </c>
      <c r="AQ207" s="63">
        <f t="shared" si="552"/>
        <v>1857557.7184619107</v>
      </c>
      <c r="AR207" s="63">
        <f t="shared" si="552"/>
        <v>2289193.5288644112</v>
      </c>
      <c r="AS207" s="43"/>
      <c r="AT207" s="69"/>
      <c r="AU207" s="59">
        <f>AQ206*$Q$202</f>
        <v>2289193.5288644112</v>
      </c>
      <c r="AV207" s="63">
        <f>AU206*$Q$207</f>
        <v>0</v>
      </c>
      <c r="AW207" s="63">
        <f t="shared" ref="AW207:AY207" si="553">AV206*$Q$207</f>
        <v>1074954.0214256456</v>
      </c>
      <c r="AX207" s="63">
        <f t="shared" si="553"/>
        <v>2058200.5530977857</v>
      </c>
      <c r="AY207" s="63">
        <f t="shared" si="553"/>
        <v>2532999.9445405365</v>
      </c>
      <c r="AZ207" s="43"/>
      <c r="BA207" s="69"/>
      <c r="BB207" s="59">
        <f>AX206*$Q$202</f>
        <v>2532999.9445405365</v>
      </c>
      <c r="BC207" s="63">
        <f t="shared" ref="BC207:BF207" si="554">BB206*$Q$207</f>
        <v>0</v>
      </c>
      <c r="BD207" s="63">
        <f t="shared" si="554"/>
        <v>1187505.1552928598</v>
      </c>
      <c r="BE207" s="63">
        <f t="shared" si="554"/>
        <v>2269799.7889171927</v>
      </c>
      <c r="BF207" s="63">
        <f t="shared" si="554"/>
        <v>2792079.1195042175</v>
      </c>
      <c r="BG207" s="43"/>
      <c r="BH207" s="69"/>
    </row>
    <row r="208" spans="1:60" ht="14.4" x14ac:dyDescent="0.3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7"/>
      <c r="M208" s="38"/>
      <c r="N208" s="48"/>
      <c r="O208" s="18"/>
      <c r="P208" s="65" t="s">
        <v>21</v>
      </c>
      <c r="Q208" s="78"/>
      <c r="R208" s="66">
        <f t="shared" ref="R208:U208" si="555">R207</f>
        <v>0</v>
      </c>
      <c r="S208" s="66">
        <f t="shared" si="555"/>
        <v>0</v>
      </c>
      <c r="T208" s="66">
        <f t="shared" si="555"/>
        <v>0</v>
      </c>
      <c r="U208" s="66">
        <f t="shared" si="555"/>
        <v>0</v>
      </c>
      <c r="V208" s="66">
        <f>V207</f>
        <v>0</v>
      </c>
      <c r="W208" s="66">
        <f>W207</f>
        <v>454223.30742387095</v>
      </c>
      <c r="X208" s="66">
        <f t="shared" ref="X208:AC208" si="556">X207</f>
        <v>499419.34299403511</v>
      </c>
      <c r="Y208" s="66">
        <f t="shared" si="556"/>
        <v>600979.35065424128</v>
      </c>
      <c r="Z208" s="66">
        <f t="shared" si="556"/>
        <v>584546.38359609328</v>
      </c>
      <c r="AA208" s="66">
        <f t="shared" si="556"/>
        <v>682986.11873108789</v>
      </c>
      <c r="AB208" s="66">
        <f t="shared" si="556"/>
        <v>773124.19137268187</v>
      </c>
      <c r="AC208" s="66">
        <f t="shared" si="556"/>
        <v>829734.0429231188</v>
      </c>
      <c r="AD208" s="68"/>
      <c r="AE208" s="69">
        <f>SUM(R208:AC208)</f>
        <v>4425012.7376951296</v>
      </c>
      <c r="AF208" s="69">
        <f>SUM(R208:AC208)</f>
        <v>4425012.7376951296</v>
      </c>
      <c r="AG208" s="66">
        <f t="shared" ref="AG208:AJ208" si="557">AG207</f>
        <v>852070.64765509905</v>
      </c>
      <c r="AH208" s="66">
        <f t="shared" si="557"/>
        <v>0</v>
      </c>
      <c r="AI208" s="66">
        <f t="shared" si="557"/>
        <v>898439.89709719748</v>
      </c>
      <c r="AJ208" s="66">
        <f t="shared" si="557"/>
        <v>1708060.7315003686</v>
      </c>
      <c r="AK208" s="68"/>
      <c r="AL208" s="77">
        <f>SUM(AG208:AJ208)</f>
        <v>3458571.2762526651</v>
      </c>
      <c r="AM208" s="69">
        <f>AL208</f>
        <v>3458571.2762526651</v>
      </c>
      <c r="AN208" s="66">
        <f t="shared" ref="AN208:AQ208" si="558">AN207</f>
        <v>2092180.605275369</v>
      </c>
      <c r="AO208" s="66">
        <f t="shared" si="558"/>
        <v>0</v>
      </c>
      <c r="AP208" s="66">
        <f t="shared" si="558"/>
        <v>965389.8136121406</v>
      </c>
      <c r="AQ208" s="66">
        <f t="shared" si="558"/>
        <v>1857557.7184619107</v>
      </c>
      <c r="AR208" s="68"/>
      <c r="AS208" s="77">
        <f>SUM(AN208:AQ208)</f>
        <v>4915128.1373494202</v>
      </c>
      <c r="AT208" s="69">
        <f>AS208</f>
        <v>4915128.1373494202</v>
      </c>
      <c r="AU208" s="66">
        <f t="shared" ref="AU208:AX208" si="559">AU207</f>
        <v>2289193.5288644112</v>
      </c>
      <c r="AV208" s="66">
        <f>AV207</f>
        <v>0</v>
      </c>
      <c r="AW208" s="66">
        <f t="shared" si="559"/>
        <v>1074954.0214256456</v>
      </c>
      <c r="AX208" s="66">
        <f t="shared" si="559"/>
        <v>2058200.5530977857</v>
      </c>
      <c r="AY208" s="68"/>
      <c r="AZ208" s="77">
        <f>SUM(AU208:AX208)</f>
        <v>5422348.103387842</v>
      </c>
      <c r="BA208" s="69">
        <f>AZ208</f>
        <v>5422348.103387842</v>
      </c>
      <c r="BB208" s="66">
        <f t="shared" ref="BB208:BE208" si="560">BB207</f>
        <v>2532999.9445405365</v>
      </c>
      <c r="BC208" s="66">
        <f t="shared" si="560"/>
        <v>0</v>
      </c>
      <c r="BD208" s="66">
        <f t="shared" si="560"/>
        <v>1187505.1552928598</v>
      </c>
      <c r="BE208" s="66">
        <f t="shared" si="560"/>
        <v>2269799.7889171927</v>
      </c>
      <c r="BF208" s="68"/>
      <c r="BG208" s="77">
        <f>SUM(BB208:BE208)</f>
        <v>5990304.8887505885</v>
      </c>
      <c r="BH208" s="69">
        <f>BG208</f>
        <v>5990304.8887505885</v>
      </c>
    </row>
    <row r="209" spans="1:60" ht="14.4" x14ac:dyDescent="0.3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7"/>
      <c r="M209" s="38"/>
      <c r="N209" s="48"/>
      <c r="O209" s="18"/>
      <c r="P209" s="65" t="s">
        <v>83</v>
      </c>
      <c r="Q209" s="87"/>
      <c r="R209" s="66">
        <f>S207</f>
        <v>0</v>
      </c>
      <c r="S209" s="66">
        <f>T207</f>
        <v>0</v>
      </c>
      <c r="T209" s="66">
        <f t="shared" ref="T209:AA209" si="561">U207</f>
        <v>0</v>
      </c>
      <c r="U209" s="66">
        <f t="shared" si="561"/>
        <v>0</v>
      </c>
      <c r="V209" s="66">
        <f>W207</f>
        <v>454223.30742387095</v>
      </c>
      <c r="W209" s="66">
        <f t="shared" si="561"/>
        <v>499419.34299403511</v>
      </c>
      <c r="X209" s="66">
        <f t="shared" si="561"/>
        <v>600979.35065424128</v>
      </c>
      <c r="Y209" s="66">
        <f t="shared" si="561"/>
        <v>584546.38359609328</v>
      </c>
      <c r="Z209" s="66">
        <f t="shared" si="561"/>
        <v>682986.11873108789</v>
      </c>
      <c r="AA209" s="66">
        <f t="shared" si="561"/>
        <v>773124.19137268187</v>
      </c>
      <c r="AB209" s="66">
        <f>AC207</f>
        <v>829734.0429231188</v>
      </c>
      <c r="AC209" s="66">
        <f>AD207</f>
        <v>852070.64765509905</v>
      </c>
      <c r="AD209" s="68"/>
      <c r="AE209" s="77">
        <f>AE206-AE208</f>
        <v>852070.6476550987</v>
      </c>
      <c r="AF209" s="69">
        <f>AF206-AF208</f>
        <v>852070.6476550987</v>
      </c>
      <c r="AG209" s="66">
        <f t="shared" ref="AG209:AH209" si="562">AH207</f>
        <v>0</v>
      </c>
      <c r="AH209" s="66">
        <f t="shared" si="562"/>
        <v>898439.89709719748</v>
      </c>
      <c r="AI209" s="66">
        <f>AJ207</f>
        <v>1708060.7315003686</v>
      </c>
      <c r="AJ209" s="66">
        <f>AK207</f>
        <v>2092180.605275369</v>
      </c>
      <c r="AK209" s="68"/>
      <c r="AL209" s="77">
        <f>AL206-AL208+AE209</f>
        <v>2092180.6052753688</v>
      </c>
      <c r="AM209" s="69">
        <f>AL209</f>
        <v>2092180.6052753688</v>
      </c>
      <c r="AN209" s="66">
        <f t="shared" ref="AN209:AO209" si="563">AO207</f>
        <v>0</v>
      </c>
      <c r="AO209" s="66">
        <f t="shared" si="563"/>
        <v>965389.8136121406</v>
      </c>
      <c r="AP209" s="66">
        <f>AQ207</f>
        <v>1857557.7184619107</v>
      </c>
      <c r="AQ209" s="66">
        <f>AR207</f>
        <v>2289193.5288644112</v>
      </c>
      <c r="AR209" s="68"/>
      <c r="AS209" s="77">
        <f>AS206-AS208+AL209</f>
        <v>2289193.5288644112</v>
      </c>
      <c r="AT209" s="69">
        <f>AS209</f>
        <v>2289193.5288644112</v>
      </c>
      <c r="AU209" s="66">
        <f t="shared" ref="AU209:AV209" si="564">AV207</f>
        <v>0</v>
      </c>
      <c r="AV209" s="66">
        <f t="shared" si="564"/>
        <v>1074954.0214256456</v>
      </c>
      <c r="AW209" s="66">
        <f>AX207</f>
        <v>2058200.5530977857</v>
      </c>
      <c r="AX209" s="66">
        <f>AY207</f>
        <v>2532999.9445405365</v>
      </c>
      <c r="AY209" s="68"/>
      <c r="AZ209" s="77">
        <f>AZ206-AZ208+AS209</f>
        <v>2532999.9445405374</v>
      </c>
      <c r="BA209" s="69">
        <f>AZ209</f>
        <v>2532999.9445405374</v>
      </c>
      <c r="BB209" s="66">
        <f t="shared" ref="BB209:BC209" si="565">BC207</f>
        <v>0</v>
      </c>
      <c r="BC209" s="66">
        <f t="shared" si="565"/>
        <v>1187505.1552928598</v>
      </c>
      <c r="BD209" s="66">
        <f>BE207</f>
        <v>2269799.7889171927</v>
      </c>
      <c r="BE209" s="66">
        <f>BF207</f>
        <v>2792079.1195042175</v>
      </c>
      <c r="BF209" s="68"/>
      <c r="BG209" s="77">
        <f>BG206-BG208+AZ209</f>
        <v>2792079.1195042185</v>
      </c>
      <c r="BH209" s="69">
        <f>BG209</f>
        <v>2792079.1195042185</v>
      </c>
    </row>
    <row r="210" spans="1:60" ht="14.4" x14ac:dyDescent="0.3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7"/>
      <c r="M210" s="38"/>
      <c r="N210" s="48"/>
      <c r="O210" s="18"/>
      <c r="P210" s="76"/>
      <c r="Q210" s="87"/>
      <c r="R210" s="54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68"/>
      <c r="AE210" s="43"/>
      <c r="AF210" s="69"/>
      <c r="AG210" s="59"/>
      <c r="AH210" s="59"/>
      <c r="AI210" s="59"/>
      <c r="AJ210" s="59"/>
      <c r="AK210" s="68"/>
      <c r="AL210" s="43"/>
      <c r="AM210" s="69"/>
      <c r="AN210" s="59"/>
      <c r="AO210" s="59"/>
      <c r="AP210" s="59"/>
      <c r="AQ210" s="59"/>
      <c r="AR210" s="68"/>
      <c r="AS210" s="43"/>
      <c r="AT210" s="69"/>
      <c r="AU210" s="59"/>
      <c r="AV210" s="59"/>
      <c r="AW210" s="59"/>
      <c r="AX210" s="59"/>
      <c r="AY210" s="68"/>
      <c r="AZ210" s="43"/>
      <c r="BA210" s="69"/>
      <c r="BB210" s="59"/>
      <c r="BC210" s="59"/>
      <c r="BD210" s="59"/>
      <c r="BE210" s="59"/>
      <c r="BF210" s="68"/>
      <c r="BG210" s="43"/>
      <c r="BH210" s="69"/>
    </row>
    <row r="211" spans="1:60" ht="14.4" x14ac:dyDescent="0.3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7"/>
      <c r="M211" s="38"/>
      <c r="N211" s="48"/>
      <c r="O211" s="18"/>
      <c r="P211" s="49"/>
      <c r="Q211" s="78"/>
      <c r="R211" s="50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68"/>
      <c r="AE211" s="43"/>
      <c r="AF211" s="69"/>
      <c r="AG211" s="59"/>
      <c r="AH211" s="59"/>
      <c r="AI211" s="59"/>
      <c r="AJ211" s="59"/>
      <c r="AK211" s="68"/>
      <c r="AL211" s="43"/>
      <c r="AM211" s="69"/>
      <c r="AN211" s="59"/>
      <c r="AO211" s="59"/>
      <c r="AP211" s="59"/>
      <c r="AQ211" s="59"/>
      <c r="AR211" s="68"/>
      <c r="AS211" s="43"/>
      <c r="AT211" s="69"/>
      <c r="AU211" s="59"/>
      <c r="AV211" s="59"/>
      <c r="AW211" s="59"/>
      <c r="AX211" s="59"/>
      <c r="AY211" s="68"/>
      <c r="AZ211" s="43"/>
      <c r="BA211" s="69"/>
      <c r="BB211" s="59"/>
      <c r="BC211" s="59"/>
      <c r="BD211" s="59"/>
      <c r="BE211" s="59"/>
      <c r="BF211" s="68"/>
      <c r="BG211" s="43"/>
      <c r="BH211" s="69"/>
    </row>
    <row r="212" spans="1:60" ht="14.4" thickBot="1" x14ac:dyDescent="0.35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7"/>
      <c r="M212" s="108">
        <f t="shared" ref="M212" si="566">SUM(A212:L212)</f>
        <v>0</v>
      </c>
      <c r="N212" s="109">
        <f>IFERROR(M212/#REF!,0)</f>
        <v>0</v>
      </c>
      <c r="O212" s="82"/>
      <c r="P212" s="110"/>
      <c r="Q212" s="111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3"/>
      <c r="AD212" s="114"/>
      <c r="AE212" s="115"/>
      <c r="AF212" s="113"/>
      <c r="AG212" s="112"/>
      <c r="AH212" s="112"/>
      <c r="AI212" s="112"/>
      <c r="AJ212" s="113"/>
      <c r="AK212" s="114"/>
      <c r="AL212" s="115"/>
      <c r="AM212" s="113"/>
      <c r="AN212" s="112"/>
      <c r="AO212" s="112"/>
      <c r="AP212" s="112"/>
      <c r="AQ212" s="113"/>
      <c r="AR212" s="114"/>
      <c r="AS212" s="115"/>
      <c r="AT212" s="113"/>
      <c r="AU212" s="112"/>
      <c r="AV212" s="112"/>
      <c r="AW212" s="112"/>
      <c r="AX212" s="113"/>
      <c r="AY212" s="114"/>
      <c r="AZ212" s="115"/>
      <c r="BA212" s="113"/>
      <c r="BB212" s="112"/>
      <c r="BC212" s="112"/>
      <c r="BD212" s="112"/>
      <c r="BE212" s="113"/>
      <c r="BF212" s="114"/>
      <c r="BG212" s="115"/>
      <c r="BH212" s="113"/>
    </row>
    <row r="214" spans="1:60" x14ac:dyDescent="0.3">
      <c r="R214" s="116"/>
      <c r="AF214" s="117"/>
      <c r="AM214" s="117"/>
      <c r="AT214" s="117"/>
      <c r="BA214" s="117"/>
      <c r="BH214" s="117"/>
    </row>
    <row r="215" spans="1:60" x14ac:dyDescent="0.3">
      <c r="R215" s="118"/>
    </row>
    <row r="216" spans="1:60" x14ac:dyDescent="0.3">
      <c r="AF216" s="117"/>
      <c r="AM216" s="117"/>
      <c r="AT216" s="117"/>
      <c r="BA216" s="117"/>
      <c r="BH216" s="117"/>
    </row>
    <row r="217" spans="1:60" x14ac:dyDescent="0.3">
      <c r="V217" s="119"/>
    </row>
  </sheetData>
  <mergeCells count="3">
    <mergeCell ref="P1:AF1"/>
    <mergeCell ref="A2:M2"/>
    <mergeCell ref="P16:AF16"/>
  </mergeCells>
  <dataValidations count="1">
    <dataValidation type="textLength" errorStyle="information" allowBlank="1" showInputMessage="1" showErrorMessage="1" error="XLBVal:8=Electricity_x000d__x000a_" sqref="P29:P31 P137:P139 P6 P10:P15 P97 P99:P100 P109:P111 P115:P117 P54:P55 P121:P122 P104:P105 P150:P151 P155:P156 P131:P133 P160:P162 P172:P173 P177:P178 P166:P168 P182:P184 P195:P196 P211 P202:P203 P192:P193 P17 P24:P25 P19:P20 P199:P200 P36:P38 P119 P148 P170 P188:P190 P207:P208 P59:P61 P41 P126:P127 P43:P44 P66:P68 P82:P83 P87:P89 P77:P78 P93:P95 P71 P73:P74 P48:P50 P143:P145">
      <formula1>0</formula1>
      <formula2>300</formula2>
    </dataValidation>
  </dataValidations>
  <printOptions headings="1"/>
  <pageMargins left="0.25" right="0.25" top="0.75" bottom="0.75" header="0.3" footer="0.3"/>
  <pageSetup scale="2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Receipts&amp;Payments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larrynoblenii@outlook.com</dc:creator>
  <cp:lastModifiedBy>larrynoblenii@outlook.com</cp:lastModifiedBy>
  <dcterms:created xsi:type="dcterms:W3CDTF">2025-08-06T23:04:37Z</dcterms:created>
  <dcterms:modified xsi:type="dcterms:W3CDTF">2025-08-07T12:55:11Z</dcterms:modified>
</cp:coreProperties>
</file>