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ohnt\OneDrive\Desktop\Coding\projects\Fresno-State-Micro-Mouse\kit\hardware\mainboard\"/>
    </mc:Choice>
  </mc:AlternateContent>
  <xr:revisionPtr revIDLastSave="0" documentId="13_ncr:1_{47CD31A9-BA8D-4C34-9EB8-B157D7906165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39" i="1"/>
  <c r="H38" i="1"/>
  <c r="H37" i="1"/>
  <c r="H36" i="1"/>
  <c r="H35" i="1"/>
  <c r="H34" i="1"/>
  <c r="H45" i="1" s="1"/>
  <c r="H22" i="1" l="1"/>
  <c r="H16" i="1"/>
  <c r="H30" i="1"/>
  <c r="H29" i="1"/>
  <c r="H27" i="1"/>
  <c r="H28" i="1"/>
  <c r="H26" i="1"/>
  <c r="H25" i="1"/>
  <c r="H24" i="1"/>
  <c r="H23" i="1"/>
  <c r="H19" i="1"/>
  <c r="H17" i="1"/>
  <c r="H11" i="1"/>
  <c r="H9" i="1"/>
  <c r="H7" i="1"/>
  <c r="H5" i="1"/>
  <c r="H3" i="1"/>
  <c r="H32" i="1" s="1"/>
</calcChain>
</file>

<file path=xl/sharedStrings.xml><?xml version="1.0" encoding="utf-8"?>
<sst xmlns="http://schemas.openxmlformats.org/spreadsheetml/2006/main" count="163" uniqueCount="110">
  <si>
    <t>Main Board</t>
  </si>
  <si>
    <t>No</t>
  </si>
  <si>
    <t>Part name</t>
  </si>
  <si>
    <t>Description</t>
  </si>
  <si>
    <t>Suppliers</t>
  </si>
  <si>
    <t>Part No</t>
  </si>
  <si>
    <t>Cost each</t>
  </si>
  <si>
    <t>Optional</t>
  </si>
  <si>
    <t>Arduino Nano R3</t>
  </si>
  <si>
    <t>Micro processor ATmega328P CH340G 5V 16MHz</t>
  </si>
  <si>
    <t>Ebay</t>
  </si>
  <si>
    <t>Rapid</t>
  </si>
  <si>
    <t>Nano V3</t>
  </si>
  <si>
    <t>73-4448</t>
  </si>
  <si>
    <t>15 way socket</t>
  </si>
  <si>
    <t>Socket for Nano</t>
  </si>
  <si>
    <t>19-0086</t>
  </si>
  <si>
    <t>Yes</t>
  </si>
  <si>
    <t>Motor</t>
  </si>
  <si>
    <t>20:1 micro metal gearmotor with extended back shaft</t>
  </si>
  <si>
    <t>Also available as 11:1 and 50:1</t>
  </si>
  <si>
    <t>Pimoroni</t>
  </si>
  <si>
    <t>Encoder pair kit for 2 motors</t>
  </si>
  <si>
    <t>Magnetic encoder for metal gearmotor</t>
  </si>
  <si>
    <t>12 counts per rev</t>
  </si>
  <si>
    <t>Hobbytronics</t>
  </si>
  <si>
    <t>RobotShop</t>
  </si>
  <si>
    <t>RB-Pol-343</t>
  </si>
  <si>
    <t>Pair of Wheels</t>
  </si>
  <si>
    <t>67.5mm O wheels</t>
  </si>
  <si>
    <t>Or 40mm wheels</t>
  </si>
  <si>
    <t>Or 32mm wheels</t>
  </si>
  <si>
    <t>Kitronik</t>
  </si>
  <si>
    <t>2593-D</t>
  </si>
  <si>
    <t>Line sensor Board</t>
  </si>
  <si>
    <t>Wall sensor Board</t>
  </si>
  <si>
    <t>No Reqd</t>
  </si>
  <si>
    <t>Motor driver board</t>
  </si>
  <si>
    <t>Rechargeable battery</t>
  </si>
  <si>
    <t>18-4168</t>
  </si>
  <si>
    <t>Keenstone</t>
  </si>
  <si>
    <t>on Amazon</t>
  </si>
  <si>
    <t xml:space="preserve">PP3 equivalent typically 8.4V NiMh 200maH </t>
  </si>
  <si>
    <t>or 800MaH Lipo  with charger</t>
  </si>
  <si>
    <t>or 400mAh lipo with USB charging</t>
  </si>
  <si>
    <t>Soekavia</t>
  </si>
  <si>
    <t>Motor mounts</t>
  </si>
  <si>
    <t>Hobby components</t>
  </si>
  <si>
    <t>Mounting brackets to hold N20 motors different mounting holes</t>
  </si>
  <si>
    <t>HCROBO0034 4mm hole</t>
  </si>
  <si>
    <t>2mm hole</t>
  </si>
  <si>
    <t>Tactile push button</t>
  </si>
  <si>
    <t>LED</t>
  </si>
  <si>
    <t>6x6mm tactile through hole switches</t>
  </si>
  <si>
    <t>78-3802</t>
  </si>
  <si>
    <t>2 different colour low current 3mm LEDs</t>
  </si>
  <si>
    <t>Red 56-0400 Green 56-0405</t>
  </si>
  <si>
    <t>LED resistors</t>
  </si>
  <si>
    <t>62-0358</t>
  </si>
  <si>
    <t>300 ohm pack of 100</t>
  </si>
  <si>
    <t>Battery measurement resistors</t>
  </si>
  <si>
    <t>64-0098</t>
  </si>
  <si>
    <t>10K ohm pack of 100</t>
  </si>
  <si>
    <t>4 wayLow Profile DIL DIP switch</t>
  </si>
  <si>
    <t>16 value program selection switch</t>
  </si>
  <si>
    <t>search on 4 wayLow Profile DIL DIP switch</t>
  </si>
  <si>
    <t>5 resistors for 4 way DIL DIP switch</t>
  </si>
  <si>
    <t>min cost</t>
  </si>
  <si>
    <t>sockets for sensor board</t>
  </si>
  <si>
    <t>Not sure how many ways at present</t>
  </si>
  <si>
    <t>Main board PCB</t>
  </si>
  <si>
    <t>board to hold motors, processor and battery etc</t>
  </si>
  <si>
    <t>not sure of cost</t>
  </si>
  <si>
    <t>Battery Clip</t>
  </si>
  <si>
    <t>PP3 connector</t>
  </si>
  <si>
    <t>Pololu Alternatives available</t>
  </si>
  <si>
    <t>UK supplier</t>
  </si>
  <si>
    <t>ROB-14451</t>
  </si>
  <si>
    <t>Sparkfun Toshiba TB6612FNG dual motor bridge breakout</t>
  </si>
  <si>
    <t>Compatible board</t>
  </si>
  <si>
    <t>Emmitters for line and marker sensing</t>
  </si>
  <si>
    <t>Phototransistors for line and marker sensing</t>
  </si>
  <si>
    <t>Visual Light LEDS for indicators</t>
  </si>
  <si>
    <t>Reservoir de-coupling capacitor</t>
  </si>
  <si>
    <t>100uF ectrolytic 25v, 16v will suffice</t>
  </si>
  <si>
    <t>11-3304</t>
  </si>
  <si>
    <t>SFH4550 IR LEDs or any LED the builder chooses</t>
  </si>
  <si>
    <t>2 Terminal device BPW96B to work with SFH4550 LED or any phototransistor the builder chooses</t>
  </si>
  <si>
    <t>Farnell
or ebay</t>
  </si>
  <si>
    <t>Farnell 
RS do packs of 25 much cheaper per unit</t>
  </si>
  <si>
    <t>PN2222A</t>
  </si>
  <si>
    <t>Emmitter driver transistor</t>
  </si>
  <si>
    <t>81-0257</t>
  </si>
  <si>
    <t>Rapid
ebay and others</t>
  </si>
  <si>
    <t>Emitter resistors</t>
  </si>
  <si>
    <t>Base Resistor</t>
  </si>
  <si>
    <t>R4 value 2K Ohm</t>
  </si>
  <si>
    <t>Sensor Collector Resistors</t>
  </si>
  <si>
    <t>R5 to R8 value 2K Ohm
Builder may wish to test and adjust</t>
  </si>
  <si>
    <t>R1 to R3 value 68 Ohm
Builder may wish to test and adjust</t>
  </si>
  <si>
    <t>R9,R10 value 330 Ohm
Builder may wish to test and adjust</t>
  </si>
  <si>
    <t>Base pull down resistor</t>
  </si>
  <si>
    <t>R11 value 10K Ohm</t>
  </si>
  <si>
    <t>10 pin male header 0.1inch pitch</t>
  </si>
  <si>
    <t>Connector</t>
  </si>
  <si>
    <t>ebay pack of multiple value resistors</t>
  </si>
  <si>
    <t>54-5078</t>
  </si>
  <si>
    <t>Line Sensor pcb</t>
  </si>
  <si>
    <t>Board for all components</t>
  </si>
  <si>
    <t>Not sure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</si>
</sst>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0" fillId="0" borderId="4" xfId="0" applyBorder="1" applyAlignment="1">
      <alignment vertical="top" wrapText="1"/>
    </xf>
    <xf numFmtId="164" fontId="0" fillId="0" borderId="0" xfId="0" applyNumberFormat="1"/>
    <xf numFmtId="0" fontId="0" fillId="0" borderId="6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4" xfId="0" applyNumberFormat="1" applyBorder="1" applyAlignment="1">
      <alignment vertical="top" wrapText="1"/>
    </xf>
    <xf numFmtId="164" fontId="0" fillId="0" borderId="6" xfId="0" applyNumberFormat="1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164" fontId="0" fillId="2" borderId="2" xfId="0" applyNumberFormat="1" applyFill="1" applyBorder="1" applyAlignment="1">
      <alignment vertical="top" wrapText="1"/>
    </xf>
    <xf numFmtId="0" fontId="0" fillId="2" borderId="3" xfId="0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  <xf numFmtId="164" fontId="0" fillId="2" borderId="4" xfId="0" applyNumberForma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164" fontId="0" fillId="0" borderId="11" xfId="0" applyNumberFormat="1" applyBorder="1" applyAlignment="1">
      <alignment vertical="top" wrapText="1"/>
    </xf>
    <xf numFmtId="0" fontId="1" fillId="3" borderId="3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vertical="top" wrapText="1"/>
    </xf>
    <xf numFmtId="164" fontId="0" fillId="0" borderId="12" xfId="0" applyNumberFormat="1" applyBorder="1"/>
    <xf numFmtId="0" fontId="0" fillId="0" borderId="4" xfId="0" quotePrefix="1" applyBorder="1" applyAlignment="1">
      <alignment horizontal="left" vertical="top" wrapText="1"/>
    </xf>
    <xf numFmtId="164" fontId="0" fillId="0" borderId="13" xfId="0" applyNumberFormat="1" applyBorder="1"/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0" fillId="0" borderId="7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89" zoomScaleNormal="85" workbookViewId="0">
      <selection activeCell="C45" sqref="C45"/>
    </sheetView>
  </sheetViews>
  <sheetFormatPr defaultColWidth="8.88671875" defaultRowHeight="14.4" x14ac:dyDescent="0.3"/>
  <cols>
    <col min="1" max="1" width="6.6640625" style="12" customWidth="1"/>
    <col min="2" max="2" width="19.88671875" style="1" customWidth="1"/>
    <col min="3" max="3" width="32" style="1" customWidth="1"/>
    <col min="4" max="4" width="13.5546875" style="1" customWidth="1"/>
    <col min="5" max="5" width="13.109375" style="15" customWidth="1"/>
    <col min="6" max="6" width="8.88671875" style="9"/>
    <col min="7" max="7" width="8.6640625" style="1" customWidth="1"/>
    <col min="8" max="8" width="8.88671875" style="3"/>
  </cols>
  <sheetData>
    <row r="1" spans="1:8" ht="29.4" thickBot="1" x14ac:dyDescent="0.35">
      <c r="A1" s="32" t="s">
        <v>36</v>
      </c>
      <c r="B1" s="33" t="s">
        <v>2</v>
      </c>
      <c r="C1" s="33" t="s">
        <v>3</v>
      </c>
      <c r="D1" s="33" t="s">
        <v>4</v>
      </c>
      <c r="E1" s="34" t="s">
        <v>5</v>
      </c>
      <c r="F1" s="35" t="s">
        <v>6</v>
      </c>
      <c r="G1" s="33" t="s">
        <v>7</v>
      </c>
    </row>
    <row r="2" spans="1:8" ht="15" thickBot="1" x14ac:dyDescent="0.35">
      <c r="A2" s="20"/>
      <c r="B2" s="21" t="s">
        <v>0</v>
      </c>
      <c r="C2" s="22"/>
      <c r="D2" s="22"/>
      <c r="E2" s="23"/>
      <c r="F2" s="24"/>
      <c r="G2" s="22"/>
      <c r="H2" s="3" t="s">
        <v>67</v>
      </c>
    </row>
    <row r="3" spans="1:8" x14ac:dyDescent="0.3">
      <c r="A3" s="41">
        <v>1</v>
      </c>
      <c r="B3" s="39" t="s">
        <v>8</v>
      </c>
      <c r="C3" s="39" t="s">
        <v>9</v>
      </c>
      <c r="D3" s="4" t="s">
        <v>10</v>
      </c>
      <c r="E3" s="6" t="s">
        <v>12</v>
      </c>
      <c r="F3" s="11">
        <v>3</v>
      </c>
      <c r="G3" s="39" t="s">
        <v>1</v>
      </c>
      <c r="H3" s="3">
        <f>F3</f>
        <v>3</v>
      </c>
    </row>
    <row r="4" spans="1:8" ht="15" thickBot="1" x14ac:dyDescent="0.35">
      <c r="A4" s="42"/>
      <c r="B4" s="40"/>
      <c r="C4" s="40"/>
      <c r="D4" s="2" t="s">
        <v>11</v>
      </c>
      <c r="E4" s="5" t="s">
        <v>13</v>
      </c>
      <c r="F4" s="10">
        <v>13</v>
      </c>
      <c r="G4" s="40"/>
    </row>
    <row r="5" spans="1:8" x14ac:dyDescent="0.3">
      <c r="A5" s="41">
        <v>2</v>
      </c>
      <c r="B5" s="39" t="s">
        <v>14</v>
      </c>
      <c r="C5" s="39" t="s">
        <v>15</v>
      </c>
      <c r="D5" s="4" t="s">
        <v>11</v>
      </c>
      <c r="E5" s="43" t="s">
        <v>16</v>
      </c>
      <c r="F5" s="11">
        <v>0.16</v>
      </c>
      <c r="G5" s="39" t="s">
        <v>17</v>
      </c>
      <c r="H5" s="3">
        <f>2*MIN(F5:F6)</f>
        <v>0.32</v>
      </c>
    </row>
    <row r="6" spans="1:8" ht="15" thickBot="1" x14ac:dyDescent="0.35">
      <c r="A6" s="42"/>
      <c r="B6" s="40"/>
      <c r="C6" s="40"/>
      <c r="D6" s="2" t="s">
        <v>10</v>
      </c>
      <c r="E6" s="44"/>
      <c r="F6" s="10">
        <v>0.16</v>
      </c>
      <c r="G6" s="40"/>
    </row>
    <row r="7" spans="1:8" ht="28.8" x14ac:dyDescent="0.3">
      <c r="A7" s="41">
        <v>2</v>
      </c>
      <c r="B7" s="39" t="s">
        <v>18</v>
      </c>
      <c r="C7" s="4" t="s">
        <v>19</v>
      </c>
      <c r="D7" s="39" t="s">
        <v>21</v>
      </c>
      <c r="E7" s="43"/>
      <c r="F7" s="45">
        <v>5</v>
      </c>
      <c r="G7" s="39" t="s">
        <v>1</v>
      </c>
      <c r="H7" s="3">
        <f>A7*MIN(F7)</f>
        <v>10</v>
      </c>
    </row>
    <row r="8" spans="1:8" ht="15" thickBot="1" x14ac:dyDescent="0.35">
      <c r="A8" s="42"/>
      <c r="B8" s="40"/>
      <c r="C8" s="2" t="s">
        <v>20</v>
      </c>
      <c r="D8" s="40"/>
      <c r="E8" s="44"/>
      <c r="F8" s="46"/>
      <c r="G8" s="40"/>
    </row>
    <row r="9" spans="1:8" ht="28.8" x14ac:dyDescent="0.3">
      <c r="A9" s="41">
        <v>1</v>
      </c>
      <c r="B9" s="39" t="s">
        <v>22</v>
      </c>
      <c r="C9" s="4" t="s">
        <v>23</v>
      </c>
      <c r="D9" s="4" t="s">
        <v>25</v>
      </c>
      <c r="E9" s="6">
        <v>3081</v>
      </c>
      <c r="F9" s="11">
        <v>6.6</v>
      </c>
      <c r="G9" s="39" t="s">
        <v>17</v>
      </c>
      <c r="H9" s="3">
        <f>A9*MIN(F9:F10)</f>
        <v>6.6</v>
      </c>
    </row>
    <row r="10" spans="1:8" ht="15" thickBot="1" x14ac:dyDescent="0.35">
      <c r="A10" s="42"/>
      <c r="B10" s="40"/>
      <c r="C10" s="2" t="s">
        <v>24</v>
      </c>
      <c r="D10" s="2" t="s">
        <v>26</v>
      </c>
      <c r="E10" s="5" t="s">
        <v>27</v>
      </c>
      <c r="F10" s="10">
        <v>6.95</v>
      </c>
      <c r="G10" s="40"/>
    </row>
    <row r="11" spans="1:8" x14ac:dyDescent="0.3">
      <c r="A11" s="41">
        <v>1</v>
      </c>
      <c r="B11" s="39" t="s">
        <v>28</v>
      </c>
      <c r="C11" s="4" t="s">
        <v>29</v>
      </c>
      <c r="D11" s="4" t="s">
        <v>32</v>
      </c>
      <c r="E11" s="6" t="s">
        <v>33</v>
      </c>
      <c r="F11" s="11">
        <v>2.46</v>
      </c>
      <c r="G11" s="39" t="s">
        <v>1</v>
      </c>
      <c r="H11" s="3">
        <f>A11*MIN(F11:F14)</f>
        <v>2.46</v>
      </c>
    </row>
    <row r="12" spans="1:8" x14ac:dyDescent="0.3">
      <c r="A12" s="47"/>
      <c r="B12" s="48"/>
      <c r="C12" s="4" t="s">
        <v>30</v>
      </c>
      <c r="D12" s="4" t="s">
        <v>32</v>
      </c>
      <c r="E12" s="6">
        <v>2572</v>
      </c>
      <c r="F12" s="11">
        <v>5.46</v>
      </c>
      <c r="G12" s="48"/>
    </row>
    <row r="13" spans="1:8" x14ac:dyDescent="0.3">
      <c r="A13" s="47"/>
      <c r="B13" s="48"/>
      <c r="C13" s="19" t="s">
        <v>31</v>
      </c>
      <c r="D13" s="4" t="s">
        <v>32</v>
      </c>
      <c r="E13" s="6">
        <v>2573</v>
      </c>
      <c r="F13" s="11">
        <v>5.46</v>
      </c>
      <c r="G13" s="48"/>
    </row>
    <row r="14" spans="1:8" ht="15" thickBot="1" x14ac:dyDescent="0.35">
      <c r="A14" s="42"/>
      <c r="B14" s="40"/>
      <c r="C14" s="2" t="s">
        <v>75</v>
      </c>
      <c r="D14" s="2" t="s">
        <v>25</v>
      </c>
      <c r="E14" s="5"/>
      <c r="F14" s="10"/>
      <c r="G14" s="40"/>
    </row>
    <row r="15" spans="1:8" ht="28.8" x14ac:dyDescent="0.3">
      <c r="A15" s="18">
        <v>1</v>
      </c>
      <c r="B15" s="30" t="s">
        <v>37</v>
      </c>
      <c r="C15" s="30" t="s">
        <v>78</v>
      </c>
      <c r="D15" s="30" t="s">
        <v>21</v>
      </c>
      <c r="E15" s="6" t="s">
        <v>77</v>
      </c>
      <c r="F15" s="31">
        <v>5</v>
      </c>
      <c r="G15" s="30" t="s">
        <v>1</v>
      </c>
    </row>
    <row r="16" spans="1:8" ht="15" thickBot="1" x14ac:dyDescent="0.35">
      <c r="A16" s="13"/>
      <c r="B16" s="2"/>
      <c r="C16" s="4" t="s">
        <v>79</v>
      </c>
      <c r="D16" s="2" t="s">
        <v>10</v>
      </c>
      <c r="E16" s="5" t="s">
        <v>76</v>
      </c>
      <c r="F16" s="10">
        <v>2.85</v>
      </c>
      <c r="G16" s="2"/>
      <c r="H16" s="3">
        <f>A15*MIN(F15,F16)</f>
        <v>2.85</v>
      </c>
    </row>
    <row r="17" spans="1:8" ht="29.4" thickBot="1" x14ac:dyDescent="0.35">
      <c r="A17" s="14">
        <v>2</v>
      </c>
      <c r="B17" s="50" t="s">
        <v>46</v>
      </c>
      <c r="C17" s="39" t="s">
        <v>48</v>
      </c>
      <c r="D17" s="2" t="s">
        <v>47</v>
      </c>
      <c r="E17" s="16" t="s">
        <v>49</v>
      </c>
      <c r="F17" s="10">
        <v>0.79</v>
      </c>
      <c r="G17" s="4" t="s">
        <v>1</v>
      </c>
      <c r="H17" s="3">
        <f>A17*MIN(F17:F18)</f>
        <v>1.2</v>
      </c>
    </row>
    <row r="18" spans="1:8" ht="15" thickBot="1" x14ac:dyDescent="0.35">
      <c r="A18" s="14"/>
      <c r="B18" s="51"/>
      <c r="C18" s="40"/>
      <c r="D18" s="2" t="s">
        <v>10</v>
      </c>
      <c r="E18" s="5" t="s">
        <v>50</v>
      </c>
      <c r="F18" s="10">
        <v>0.6</v>
      </c>
      <c r="G18" s="4"/>
    </row>
    <row r="19" spans="1:8" ht="29.4" customHeight="1" thickBot="1" x14ac:dyDescent="0.35">
      <c r="A19" s="41">
        <v>1</v>
      </c>
      <c r="B19" s="52" t="s">
        <v>38</v>
      </c>
      <c r="C19" s="7" t="s">
        <v>42</v>
      </c>
      <c r="D19" s="2" t="s">
        <v>11</v>
      </c>
      <c r="E19" s="5" t="s">
        <v>39</v>
      </c>
      <c r="F19" s="10">
        <v>5.23</v>
      </c>
      <c r="G19" s="43" t="s">
        <v>1</v>
      </c>
      <c r="H19" s="3">
        <f>A19*MIN(F19:F21)</f>
        <v>5</v>
      </c>
    </row>
    <row r="20" spans="1:8" ht="15" thickBot="1" x14ac:dyDescent="0.35">
      <c r="A20" s="47"/>
      <c r="B20" s="53"/>
      <c r="C20" s="17" t="s">
        <v>43</v>
      </c>
      <c r="D20" s="2" t="s">
        <v>40</v>
      </c>
      <c r="E20" s="5" t="s">
        <v>41</v>
      </c>
      <c r="F20" s="10">
        <v>5</v>
      </c>
      <c r="G20" s="49"/>
    </row>
    <row r="21" spans="1:8" ht="15" thickBot="1" x14ac:dyDescent="0.35">
      <c r="A21" s="42"/>
      <c r="B21" s="54"/>
      <c r="C21" s="8" t="s">
        <v>44</v>
      </c>
      <c r="D21" s="2" t="s">
        <v>45</v>
      </c>
      <c r="E21" s="5" t="s">
        <v>41</v>
      </c>
      <c r="F21" s="10">
        <v>10.55</v>
      </c>
      <c r="G21" s="44"/>
    </row>
    <row r="22" spans="1:8" ht="15" thickBot="1" x14ac:dyDescent="0.35">
      <c r="A22" s="13">
        <v>1</v>
      </c>
      <c r="B22" s="2" t="s">
        <v>73</v>
      </c>
      <c r="C22" s="2" t="s">
        <v>74</v>
      </c>
      <c r="D22" s="2" t="s">
        <v>10</v>
      </c>
      <c r="E22" s="5"/>
      <c r="F22" s="10">
        <v>0.99</v>
      </c>
      <c r="G22" s="5"/>
      <c r="H22" s="3">
        <f t="shared" ref="H22:H30" si="0">A22*MIN(F22)</f>
        <v>0.99</v>
      </c>
    </row>
    <row r="23" spans="1:8" ht="15" thickBot="1" x14ac:dyDescent="0.35">
      <c r="A23" s="13">
        <v>2</v>
      </c>
      <c r="B23" s="2" t="s">
        <v>51</v>
      </c>
      <c r="C23" s="55" t="s">
        <v>53</v>
      </c>
      <c r="D23" s="2" t="s">
        <v>11</v>
      </c>
      <c r="E23" s="5" t="s">
        <v>54</v>
      </c>
      <c r="F23" s="10">
        <v>0.11</v>
      </c>
      <c r="G23" s="2" t="s">
        <v>1</v>
      </c>
      <c r="H23" s="3">
        <f t="shared" si="0"/>
        <v>0.22</v>
      </c>
    </row>
    <row r="24" spans="1:8" ht="29.4" thickBot="1" x14ac:dyDescent="0.35">
      <c r="A24" s="13">
        <v>2</v>
      </c>
      <c r="B24" s="2" t="s">
        <v>52</v>
      </c>
      <c r="C24" s="2" t="s">
        <v>55</v>
      </c>
      <c r="D24" s="2" t="s">
        <v>11</v>
      </c>
      <c r="E24" s="5" t="s">
        <v>56</v>
      </c>
      <c r="F24" s="10">
        <v>0.12</v>
      </c>
      <c r="G24" s="2" t="s">
        <v>1</v>
      </c>
      <c r="H24" s="3">
        <f t="shared" si="0"/>
        <v>0.24</v>
      </c>
    </row>
    <row r="25" spans="1:8" ht="15" thickBot="1" x14ac:dyDescent="0.35">
      <c r="A25" s="13">
        <v>1</v>
      </c>
      <c r="B25" s="2" t="s">
        <v>57</v>
      </c>
      <c r="C25" s="2" t="s">
        <v>59</v>
      </c>
      <c r="D25" s="2" t="s">
        <v>11</v>
      </c>
      <c r="E25" s="5" t="s">
        <v>58</v>
      </c>
      <c r="F25" s="10">
        <v>0.74</v>
      </c>
      <c r="G25" s="2" t="s">
        <v>1</v>
      </c>
      <c r="H25" s="3">
        <f t="shared" si="0"/>
        <v>0.74</v>
      </c>
    </row>
    <row r="26" spans="1:8" ht="29.4" thickBot="1" x14ac:dyDescent="0.35">
      <c r="A26" s="13">
        <v>1</v>
      </c>
      <c r="B26" s="2" t="s">
        <v>60</v>
      </c>
      <c r="C26" s="2" t="s">
        <v>62</v>
      </c>
      <c r="D26" s="2" t="s">
        <v>11</v>
      </c>
      <c r="E26" s="5" t="s">
        <v>61</v>
      </c>
      <c r="F26" s="10">
        <v>0.8</v>
      </c>
      <c r="G26" s="2" t="s">
        <v>1</v>
      </c>
      <c r="H26" s="3">
        <f t="shared" si="0"/>
        <v>0.8</v>
      </c>
    </row>
    <row r="27" spans="1:8" ht="58.2" thickBot="1" x14ac:dyDescent="0.35">
      <c r="A27" s="13">
        <v>1</v>
      </c>
      <c r="B27" s="2" t="s">
        <v>64</v>
      </c>
      <c r="C27" s="2" t="s">
        <v>63</v>
      </c>
      <c r="D27" s="2" t="s">
        <v>10</v>
      </c>
      <c r="E27" s="5" t="s">
        <v>65</v>
      </c>
      <c r="F27" s="10">
        <v>1.49</v>
      </c>
      <c r="G27" s="2" t="s">
        <v>17</v>
      </c>
      <c r="H27" s="3">
        <f t="shared" si="0"/>
        <v>1.49</v>
      </c>
    </row>
    <row r="28" spans="1:8" ht="29.4" thickBot="1" x14ac:dyDescent="0.35">
      <c r="A28" s="13">
        <v>1</v>
      </c>
      <c r="B28" s="2" t="s">
        <v>66</v>
      </c>
      <c r="C28" s="2"/>
      <c r="D28" s="2"/>
      <c r="E28" s="5"/>
      <c r="F28" s="10"/>
      <c r="G28" s="2" t="s">
        <v>17</v>
      </c>
      <c r="H28" s="3">
        <f t="shared" si="0"/>
        <v>0</v>
      </c>
    </row>
    <row r="29" spans="1:8" ht="29.4" thickBot="1" x14ac:dyDescent="0.35">
      <c r="A29" s="13">
        <v>2</v>
      </c>
      <c r="B29" s="2" t="s">
        <v>68</v>
      </c>
      <c r="C29" s="2" t="s">
        <v>69</v>
      </c>
      <c r="D29" s="2" t="s">
        <v>11</v>
      </c>
      <c r="E29" s="5"/>
      <c r="F29" s="10">
        <v>0.2</v>
      </c>
      <c r="G29" s="2" t="s">
        <v>1</v>
      </c>
      <c r="H29" s="3">
        <f t="shared" si="0"/>
        <v>0.4</v>
      </c>
    </row>
    <row r="30" spans="1:8" ht="29.4" thickBot="1" x14ac:dyDescent="0.35">
      <c r="A30" s="13">
        <v>1</v>
      </c>
      <c r="B30" s="2" t="s">
        <v>70</v>
      </c>
      <c r="C30" s="2" t="s">
        <v>71</v>
      </c>
      <c r="D30" s="2"/>
      <c r="E30" s="5" t="s">
        <v>72</v>
      </c>
      <c r="F30" s="10">
        <v>1</v>
      </c>
      <c r="G30" s="2" t="s">
        <v>1</v>
      </c>
      <c r="H30" s="3">
        <f t="shared" si="0"/>
        <v>1</v>
      </c>
    </row>
    <row r="31" spans="1:8" ht="15" thickBot="1" x14ac:dyDescent="0.35">
      <c r="A31" s="13"/>
      <c r="B31" s="2"/>
      <c r="C31" s="2"/>
      <c r="D31" s="2"/>
      <c r="E31" s="5"/>
      <c r="F31" s="10"/>
      <c r="G31" s="2"/>
    </row>
    <row r="32" spans="1:8" ht="15" thickBot="1" x14ac:dyDescent="0.35">
      <c r="A32" s="13"/>
      <c r="B32" s="2"/>
      <c r="C32" s="2"/>
      <c r="D32" s="2"/>
      <c r="E32" s="5"/>
      <c r="F32" s="10"/>
      <c r="G32" s="2"/>
      <c r="H32" s="36">
        <f>SUM(H3:H30)</f>
        <v>37.31</v>
      </c>
    </row>
    <row r="33" spans="1:8" ht="15" thickBot="1" x14ac:dyDescent="0.35">
      <c r="A33" s="25"/>
      <c r="B33" s="26" t="s">
        <v>34</v>
      </c>
      <c r="C33" s="27"/>
      <c r="D33" s="27"/>
      <c r="E33" s="28"/>
      <c r="F33" s="29"/>
      <c r="G33" s="27"/>
    </row>
    <row r="34" spans="1:8" ht="29.4" thickBot="1" x14ac:dyDescent="0.35">
      <c r="A34" s="13">
        <v>4</v>
      </c>
      <c r="B34" s="2" t="s">
        <v>80</v>
      </c>
      <c r="C34" s="2" t="s">
        <v>86</v>
      </c>
      <c r="D34" s="2" t="s">
        <v>88</v>
      </c>
      <c r="E34" s="5">
        <v>1573495</v>
      </c>
      <c r="F34" s="10">
        <v>0.77</v>
      </c>
      <c r="G34" s="2" t="s">
        <v>1</v>
      </c>
      <c r="H34" s="3">
        <f t="shared" ref="H34:H38" si="1">A34*MIN(F34)</f>
        <v>3.08</v>
      </c>
    </row>
    <row r="35" spans="1:8" ht="72.599999999999994" thickBot="1" x14ac:dyDescent="0.35">
      <c r="A35" s="13">
        <v>4</v>
      </c>
      <c r="B35" s="2" t="s">
        <v>81</v>
      </c>
      <c r="C35" s="2" t="s">
        <v>87</v>
      </c>
      <c r="D35" s="2" t="s">
        <v>89</v>
      </c>
      <c r="E35" s="5">
        <v>1470163</v>
      </c>
      <c r="F35" s="10">
        <v>0.88</v>
      </c>
      <c r="G35" s="2" t="s">
        <v>1</v>
      </c>
      <c r="H35" s="3">
        <f t="shared" si="1"/>
        <v>3.52</v>
      </c>
    </row>
    <row r="36" spans="1:8" ht="29.4" thickBot="1" x14ac:dyDescent="0.35">
      <c r="A36" s="13">
        <v>2</v>
      </c>
      <c r="B36" s="2" t="s">
        <v>82</v>
      </c>
      <c r="C36" s="2" t="s">
        <v>55</v>
      </c>
      <c r="D36" s="2" t="s">
        <v>11</v>
      </c>
      <c r="E36" s="5" t="s">
        <v>56</v>
      </c>
      <c r="F36" s="10">
        <v>0.12</v>
      </c>
      <c r="G36" s="2" t="s">
        <v>1</v>
      </c>
      <c r="H36" s="3">
        <f t="shared" si="1"/>
        <v>0.24</v>
      </c>
    </row>
    <row r="37" spans="1:8" ht="43.8" thickBot="1" x14ac:dyDescent="0.35">
      <c r="A37" s="13">
        <v>1</v>
      </c>
      <c r="B37" s="2" t="s">
        <v>83</v>
      </c>
      <c r="C37" s="2" t="s">
        <v>84</v>
      </c>
      <c r="D37" s="2" t="s">
        <v>93</v>
      </c>
      <c r="E37" s="37" t="s">
        <v>85</v>
      </c>
      <c r="F37" s="10">
        <v>0.31</v>
      </c>
      <c r="G37" s="2" t="s">
        <v>1</v>
      </c>
      <c r="H37" s="3">
        <f t="shared" si="1"/>
        <v>0.31</v>
      </c>
    </row>
    <row r="38" spans="1:8" ht="43.8" thickBot="1" x14ac:dyDescent="0.35">
      <c r="A38" s="13">
        <v>1</v>
      </c>
      <c r="B38" s="2" t="s">
        <v>91</v>
      </c>
      <c r="C38" s="2" t="s">
        <v>90</v>
      </c>
      <c r="D38" s="2" t="s">
        <v>93</v>
      </c>
      <c r="E38" s="5" t="s">
        <v>92</v>
      </c>
      <c r="F38" s="10">
        <v>0.12</v>
      </c>
      <c r="G38" s="2" t="s">
        <v>1</v>
      </c>
      <c r="H38" s="3">
        <f t="shared" si="1"/>
        <v>0.12</v>
      </c>
    </row>
    <row r="39" spans="1:8" ht="43.8" thickBot="1" x14ac:dyDescent="0.35">
      <c r="A39" s="13">
        <v>3</v>
      </c>
      <c r="B39" s="2" t="s">
        <v>94</v>
      </c>
      <c r="C39" s="2" t="s">
        <v>99</v>
      </c>
      <c r="D39" s="2" t="s">
        <v>105</v>
      </c>
      <c r="E39" s="5"/>
      <c r="F39" s="10">
        <v>2.37</v>
      </c>
      <c r="G39" s="2" t="s">
        <v>1</v>
      </c>
      <c r="H39" s="3">
        <f>+F39</f>
        <v>2.37</v>
      </c>
    </row>
    <row r="40" spans="1:8" ht="43.8" thickBot="1" x14ac:dyDescent="0.35">
      <c r="A40" s="13">
        <v>1</v>
      </c>
      <c r="B40" s="2" t="s">
        <v>95</v>
      </c>
      <c r="C40" s="2" t="s">
        <v>96</v>
      </c>
      <c r="D40" s="2" t="s">
        <v>105</v>
      </c>
      <c r="E40" s="5"/>
      <c r="F40" s="10"/>
      <c r="G40" s="2" t="s">
        <v>1</v>
      </c>
    </row>
    <row r="41" spans="1:8" ht="43.8" thickBot="1" x14ac:dyDescent="0.35">
      <c r="A41" s="13">
        <v>4</v>
      </c>
      <c r="B41" s="2" t="s">
        <v>97</v>
      </c>
      <c r="C41" s="2" t="s">
        <v>98</v>
      </c>
      <c r="D41" s="2" t="s">
        <v>105</v>
      </c>
      <c r="E41" s="5"/>
      <c r="F41" s="10"/>
      <c r="G41" s="2" t="s">
        <v>1</v>
      </c>
    </row>
    <row r="42" spans="1:8" ht="43.8" thickBot="1" x14ac:dyDescent="0.35">
      <c r="A42" s="13">
        <v>2</v>
      </c>
      <c r="B42" s="2" t="s">
        <v>57</v>
      </c>
      <c r="C42" s="2" t="s">
        <v>100</v>
      </c>
      <c r="D42" s="2" t="s">
        <v>105</v>
      </c>
      <c r="E42" s="5"/>
      <c r="F42" s="10"/>
      <c r="G42" s="2" t="s">
        <v>1</v>
      </c>
    </row>
    <row r="43" spans="1:8" ht="43.8" thickBot="1" x14ac:dyDescent="0.35">
      <c r="A43" s="13">
        <v>1</v>
      </c>
      <c r="B43" s="2" t="s">
        <v>101</v>
      </c>
      <c r="C43" s="2" t="s">
        <v>102</v>
      </c>
      <c r="D43" s="2" t="s">
        <v>105</v>
      </c>
      <c r="E43" s="5"/>
      <c r="F43" s="10"/>
      <c r="G43" s="2" t="s">
        <v>1</v>
      </c>
    </row>
    <row r="44" spans="1:8" ht="43.8" thickBot="1" x14ac:dyDescent="0.35">
      <c r="A44" s="13">
        <v>1</v>
      </c>
      <c r="B44" s="2" t="s">
        <v>104</v>
      </c>
      <c r="C44" s="2" t="s">
        <v>103</v>
      </c>
      <c r="D44" s="2" t="s">
        <v>93</v>
      </c>
      <c r="E44" s="5" t="s">
        <v>106</v>
      </c>
      <c r="F44" s="10">
        <v>0.67</v>
      </c>
      <c r="G44" s="2" t="s">
        <v>1</v>
      </c>
      <c r="H44" s="3">
        <f t="shared" ref="H44" si="2">A44*MIN(F44)</f>
        <v>0.67</v>
      </c>
    </row>
    <row r="45" spans="1:8" ht="29.4" thickBot="1" x14ac:dyDescent="0.35">
      <c r="A45" s="13">
        <v>1</v>
      </c>
      <c r="B45" s="2" t="s">
        <v>107</v>
      </c>
      <c r="C45" s="2" t="s">
        <v>108</v>
      </c>
      <c r="D45" s="2"/>
      <c r="E45" s="5" t="s">
        <v>109</v>
      </c>
      <c r="F45" s="10"/>
      <c r="G45" s="2" t="s">
        <v>1</v>
      </c>
      <c r="H45" s="38">
        <f>SUM(H34:H44)</f>
        <v>10.31</v>
      </c>
    </row>
    <row r="46" spans="1:8" ht="15" thickBot="1" x14ac:dyDescent="0.35">
      <c r="A46" s="13"/>
      <c r="B46" s="2"/>
      <c r="C46" s="2"/>
      <c r="D46" s="2"/>
      <c r="E46" s="5"/>
      <c r="F46" s="10"/>
      <c r="G46" s="2"/>
    </row>
    <row r="47" spans="1:8" ht="15" thickBot="1" x14ac:dyDescent="0.35">
      <c r="A47" s="25"/>
      <c r="B47" s="26" t="s">
        <v>35</v>
      </c>
      <c r="C47" s="27"/>
      <c r="D47" s="27"/>
      <c r="E47" s="28"/>
      <c r="F47" s="29"/>
      <c r="G47" s="27"/>
    </row>
    <row r="48" spans="1:8" ht="15" thickBot="1" x14ac:dyDescent="0.35">
      <c r="A48" s="13"/>
      <c r="B48" s="2"/>
      <c r="C48" s="2"/>
      <c r="D48" s="2"/>
      <c r="E48" s="5"/>
      <c r="F48" s="10"/>
      <c r="G48" s="2"/>
    </row>
    <row r="49" spans="1:7" ht="15" thickBot="1" x14ac:dyDescent="0.35">
      <c r="A49" s="13"/>
      <c r="B49" s="2"/>
      <c r="C49" s="2"/>
      <c r="D49" s="2"/>
      <c r="E49" s="5"/>
      <c r="F49" s="10"/>
      <c r="G49" s="2"/>
    </row>
  </sheetData>
  <mergeCells count="26">
    <mergeCell ref="C17:C18"/>
    <mergeCell ref="G19:G21"/>
    <mergeCell ref="B17:B18"/>
    <mergeCell ref="B19:B21"/>
    <mergeCell ref="A19:A21"/>
    <mergeCell ref="A9:A10"/>
    <mergeCell ref="B9:B10"/>
    <mergeCell ref="G9:G10"/>
    <mergeCell ref="A11:A14"/>
    <mergeCell ref="B11:B14"/>
    <mergeCell ref="G11:G14"/>
    <mergeCell ref="G7:G8"/>
    <mergeCell ref="A3:A4"/>
    <mergeCell ref="B3:B4"/>
    <mergeCell ref="C3:C4"/>
    <mergeCell ref="G3:G4"/>
    <mergeCell ref="A5:A6"/>
    <mergeCell ref="B5:B6"/>
    <mergeCell ref="C5:C6"/>
    <mergeCell ref="E5:E6"/>
    <mergeCell ref="G5:G6"/>
    <mergeCell ref="A7:A8"/>
    <mergeCell ref="B7:B8"/>
    <mergeCell ref="D7:D8"/>
    <mergeCell ref="E7:E8"/>
    <mergeCell ref="F7:F8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Hannaford</dc:creator>
  <cp:lastModifiedBy>John Herrera</cp:lastModifiedBy>
  <dcterms:created xsi:type="dcterms:W3CDTF">2019-07-08T09:07:04Z</dcterms:created>
  <dcterms:modified xsi:type="dcterms:W3CDTF">2025-09-22T02:32:17Z</dcterms:modified>
</cp:coreProperties>
</file>